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4" rupBuild="9303"/>
  <workbookPr/>
  <bookViews>
    <workbookView xWindow="0" yWindow="0" windowWidth="19200" windowHeight="12180" activeTab="1"/>
  </bookViews>
  <sheets>
    <sheet name="№ 6 РП" sheetId="5" r:id="rId1"/>
    <sheet name="№ 7 РПЦ" sheetId="3" r:id="rId2"/>
    <sheet name="№ 8 ведомственная" sheetId="2" r:id="rId3"/>
    <sheet name="№ 9 Программы" sheetId="6" r:id="rId4"/>
  </sheets>
  <definedNames>
    <definedName name="_xlnm.Print_Titles" localSheetId="0">'№ 6 РП'!$12:$12</definedName>
    <definedName name="_xlnm.Print_Titles" localSheetId="1">'№ 7 РПЦ'!$12:$12</definedName>
    <definedName name="_xlnm.Print_Titles" localSheetId="2">'№ 8 ведомственная'!$11:$11</definedName>
    <definedName name="_xlnm.Print_Titles" localSheetId="3">'№ 9 Программы'!$13:$13</definedName>
    <definedName name="_xlnm.Print_Area" localSheetId="0">'№ 6 РП'!$A$1:$E$530</definedName>
    <definedName name="_xlnm.Print_Area" localSheetId="1">'№ 7 РПЦ'!$A$1:$G$568</definedName>
    <definedName name="_xlnm.Print_Area" localSheetId="2">'№ 8 ведомственная'!$A$1:$H$592</definedName>
    <definedName name="_xlnm.Print_Area" localSheetId="3">'№ 9 Программы'!$A$1:$F$472</definedName>
  </definedNames>
  <calcPr calcId="145621"/>
</workbook>
</file>

<file path=xl/calcChain.xml><?xml version="1.0" encoding="utf-8"?>
<calcChain xmlns="http://schemas.openxmlformats.org/spreadsheetml/2006/main">
  <c r="H114" i="2" l="1"/>
  <c r="G114" i="2"/>
  <c r="F114" i="2"/>
  <c r="F460" i="6"/>
  <c r="E460" i="6"/>
  <c r="D460" i="6"/>
  <c r="F461" i="6"/>
  <c r="E461" i="6"/>
  <c r="D461" i="6"/>
  <c r="F462" i="6"/>
  <c r="E462" i="6"/>
  <c r="D462" i="6"/>
  <c r="F463" i="6"/>
  <c r="E463" i="6"/>
  <c r="D463" i="6"/>
  <c r="G298" i="3"/>
  <c r="F298" i="3"/>
  <c r="E298" i="3"/>
  <c r="G299" i="3"/>
  <c r="F299" i="3"/>
  <c r="E299" i="3"/>
  <c r="G300" i="3"/>
  <c r="F300" i="3"/>
  <c r="E300" i="3"/>
  <c r="G301" i="3"/>
  <c r="F301" i="3"/>
  <c r="E301" i="3"/>
  <c r="H275" i="2"/>
  <c r="H274" i="2" s="1"/>
  <c r="H273" i="2" s="1"/>
  <c r="G275" i="2"/>
  <c r="G274" i="2" s="1"/>
  <c r="G273" i="2" s="1"/>
  <c r="F275" i="2"/>
  <c r="F274" i="2" s="1"/>
  <c r="F273" i="2" s="1"/>
  <c r="E297" i="3" l="1"/>
  <c r="E296" i="3" s="1"/>
  <c r="E295" i="3" s="1"/>
  <c r="F297" i="3"/>
  <c r="F296" i="3" s="1"/>
  <c r="F295" i="3" s="1"/>
  <c r="G297" i="3"/>
  <c r="G296" i="3" s="1"/>
  <c r="G295" i="3" s="1"/>
  <c r="H373" i="2"/>
  <c r="H568" i="2"/>
  <c r="H569" i="2"/>
  <c r="H563" i="2"/>
  <c r="H488" i="2"/>
  <c r="H528" i="2"/>
  <c r="H540" i="2"/>
  <c r="G540" i="2"/>
  <c r="H392" i="2"/>
  <c r="G392" i="2"/>
  <c r="H360" i="2"/>
  <c r="G360" i="2"/>
  <c r="H346" i="2"/>
  <c r="G346" i="2"/>
  <c r="H272" i="2"/>
  <c r="G272" i="2"/>
  <c r="H255" i="2"/>
  <c r="G255" i="2"/>
  <c r="H253" i="2"/>
  <c r="G253" i="2"/>
  <c r="H238" i="2"/>
  <c r="G238" i="2"/>
  <c r="H232" i="2"/>
  <c r="G232" i="2"/>
  <c r="H230" i="2"/>
  <c r="G230" i="2"/>
  <c r="H227" i="2"/>
  <c r="G227" i="2"/>
  <c r="H223" i="2"/>
  <c r="G223" i="2"/>
  <c r="H221" i="2"/>
  <c r="G221" i="2"/>
  <c r="H217" i="2"/>
  <c r="G217" i="2"/>
  <c r="H215" i="2"/>
  <c r="G215" i="2"/>
  <c r="H212" i="2"/>
  <c r="G212" i="2"/>
  <c r="H199" i="2"/>
  <c r="G199" i="2"/>
  <c r="H197" i="2"/>
  <c r="G197" i="2"/>
  <c r="H65" i="2"/>
  <c r="G65" i="2"/>
  <c r="H173" i="2" l="1"/>
  <c r="G173" i="2"/>
  <c r="F173" i="2"/>
  <c r="H171" i="2" l="1"/>
  <c r="G171" i="2"/>
  <c r="F171" i="2"/>
  <c r="G528" i="2"/>
  <c r="F528" i="2"/>
  <c r="F345" i="2" l="1"/>
  <c r="G345" i="2"/>
  <c r="H345" i="2"/>
  <c r="E50" i="6" l="1"/>
  <c r="E49" i="6" s="1"/>
  <c r="F50" i="6"/>
  <c r="F49" i="6" s="1"/>
  <c r="F328" i="3"/>
  <c r="F327" i="3" s="1"/>
  <c r="G328" i="3"/>
  <c r="G327" i="3" s="1"/>
  <c r="E123" i="6"/>
  <c r="F123" i="6"/>
  <c r="F459" i="3"/>
  <c r="G459" i="3"/>
  <c r="E459" i="3"/>
  <c r="D123" i="6"/>
  <c r="E136" i="6"/>
  <c r="F136" i="6"/>
  <c r="D136" i="6"/>
  <c r="F372" i="3"/>
  <c r="G372" i="3"/>
  <c r="E372" i="3"/>
  <c r="E48" i="6"/>
  <c r="E47" i="6" s="1"/>
  <c r="F48" i="6"/>
  <c r="F47" i="6" s="1"/>
  <c r="D48" i="6"/>
  <c r="D47" i="6" s="1"/>
  <c r="F326" i="3"/>
  <c r="F325" i="3" s="1"/>
  <c r="G326" i="3"/>
  <c r="G325" i="3" s="1"/>
  <c r="E326" i="3"/>
  <c r="E325" i="3" s="1"/>
  <c r="F51" i="3"/>
  <c r="G51" i="3"/>
  <c r="E51" i="3"/>
  <c r="E471" i="6"/>
  <c r="F471" i="6"/>
  <c r="D471" i="6"/>
  <c r="G589" i="2"/>
  <c r="H589" i="2"/>
  <c r="F589" i="2"/>
  <c r="E158" i="6"/>
  <c r="E157" i="6" s="1"/>
  <c r="F158" i="6"/>
  <c r="F157" i="6" s="1"/>
  <c r="D158" i="6"/>
  <c r="D157" i="6" s="1"/>
  <c r="E160" i="6"/>
  <c r="E159" i="6" s="1"/>
  <c r="F160" i="6"/>
  <c r="F159" i="6" s="1"/>
  <c r="D160" i="6"/>
  <c r="D159" i="6" s="1"/>
  <c r="F543" i="3"/>
  <c r="F542" i="3" s="1"/>
  <c r="G543" i="3"/>
  <c r="G542" i="3" s="1"/>
  <c r="E543" i="3"/>
  <c r="E542" i="3" s="1"/>
  <c r="F541" i="3"/>
  <c r="F540" i="3" s="1"/>
  <c r="G541" i="3"/>
  <c r="G540" i="3" s="1"/>
  <c r="E541" i="3"/>
  <c r="E540" i="3" s="1"/>
  <c r="G576" i="2"/>
  <c r="H576" i="2"/>
  <c r="F576" i="2"/>
  <c r="G574" i="2"/>
  <c r="G573" i="2" s="1"/>
  <c r="H574" i="2"/>
  <c r="F574" i="2"/>
  <c r="G553" i="2"/>
  <c r="H553" i="2"/>
  <c r="F553" i="2"/>
  <c r="E118" i="6"/>
  <c r="E117" i="6" s="1"/>
  <c r="F118" i="6"/>
  <c r="F117" i="6" s="1"/>
  <c r="D118" i="6"/>
  <c r="D117" i="6" s="1"/>
  <c r="E116" i="6"/>
  <c r="E115" i="6" s="1"/>
  <c r="F116" i="6"/>
  <c r="F115" i="6" s="1"/>
  <c r="D116" i="6"/>
  <c r="D115" i="6" s="1"/>
  <c r="F454" i="3"/>
  <c r="F453" i="3" s="1"/>
  <c r="G454" i="3"/>
  <c r="G453" i="3" s="1"/>
  <c r="E454" i="3"/>
  <c r="E453" i="3" s="1"/>
  <c r="F452" i="3"/>
  <c r="F451" i="3" s="1"/>
  <c r="G452" i="3"/>
  <c r="G451" i="3" s="1"/>
  <c r="E452" i="3"/>
  <c r="E451" i="3" s="1"/>
  <c r="G543" i="2"/>
  <c r="H543" i="2"/>
  <c r="F543" i="2"/>
  <c r="G541" i="2"/>
  <c r="H541" i="2"/>
  <c r="F541" i="2"/>
  <c r="E105" i="6"/>
  <c r="E104" i="6" s="1"/>
  <c r="F105" i="6"/>
  <c r="F104" i="6" s="1"/>
  <c r="D105" i="6"/>
  <c r="D104" i="6" s="1"/>
  <c r="F441" i="3"/>
  <c r="F440" i="3" s="1"/>
  <c r="G441" i="3"/>
  <c r="G440" i="3" s="1"/>
  <c r="E441" i="3"/>
  <c r="E440" i="3" s="1"/>
  <c r="G530" i="2"/>
  <c r="H530" i="2"/>
  <c r="F530" i="2"/>
  <c r="E131" i="6"/>
  <c r="E130" i="6" s="1"/>
  <c r="F131" i="6"/>
  <c r="F130" i="6" s="1"/>
  <c r="D131" i="6"/>
  <c r="D130" i="6" s="1"/>
  <c r="F367" i="3"/>
  <c r="F366" i="3" s="1"/>
  <c r="G367" i="3"/>
  <c r="G366" i="3" s="1"/>
  <c r="E367" i="3"/>
  <c r="E366" i="3" s="1"/>
  <c r="G489" i="2"/>
  <c r="H489" i="2"/>
  <c r="F489" i="2"/>
  <c r="H183" i="2"/>
  <c r="G389" i="2"/>
  <c r="G361" i="2"/>
  <c r="H361" i="2"/>
  <c r="G363" i="2"/>
  <c r="H363" i="2"/>
  <c r="E195" i="6"/>
  <c r="E194" i="6" s="1"/>
  <c r="F195" i="6"/>
  <c r="F194" i="6" s="1"/>
  <c r="D195" i="6"/>
  <c r="D194" i="6" s="1"/>
  <c r="F244" i="3"/>
  <c r="F243" i="3" s="1"/>
  <c r="G244" i="3"/>
  <c r="G243" i="3" s="1"/>
  <c r="E244" i="3"/>
  <c r="E243" i="3" s="1"/>
  <c r="G226" i="2"/>
  <c r="H226" i="2"/>
  <c r="F226" i="2"/>
  <c r="E376" i="6"/>
  <c r="F376" i="6"/>
  <c r="D376" i="6"/>
  <c r="E377" i="6"/>
  <c r="F377" i="6"/>
  <c r="D377" i="6"/>
  <c r="F122" i="3"/>
  <c r="G122" i="3"/>
  <c r="E122" i="3"/>
  <c r="F123" i="3"/>
  <c r="G123" i="3"/>
  <c r="E123" i="3"/>
  <c r="H120" i="2"/>
  <c r="H119" i="2" s="1"/>
  <c r="H118" i="2" s="1"/>
  <c r="G120" i="2"/>
  <c r="G119" i="2" s="1"/>
  <c r="G118" i="2" s="1"/>
  <c r="F120" i="2"/>
  <c r="F119" i="2" s="1"/>
  <c r="F118" i="2" s="1"/>
  <c r="F79" i="3"/>
  <c r="F78" i="3" s="1"/>
  <c r="G79" i="3"/>
  <c r="G78" i="3" s="1"/>
  <c r="E79" i="3"/>
  <c r="E78" i="3" s="1"/>
  <c r="E308" i="6"/>
  <c r="E307" i="6" s="1"/>
  <c r="F308" i="6"/>
  <c r="F307" i="6" s="1"/>
  <c r="D308" i="6"/>
  <c r="D307" i="6" s="1"/>
  <c r="G77" i="2"/>
  <c r="H77" i="2"/>
  <c r="F77" i="2"/>
  <c r="F211" i="2"/>
  <c r="F517" i="2"/>
  <c r="G517" i="2"/>
  <c r="H517" i="2"/>
  <c r="F573" i="2" l="1"/>
  <c r="F539" i="3"/>
  <c r="D156" i="6"/>
  <c r="G539" i="3"/>
  <c r="E156" i="6"/>
  <c r="E539" i="3"/>
  <c r="F156" i="6"/>
  <c r="H573" i="2"/>
  <c r="F121" i="3"/>
  <c r="F120" i="3" s="1"/>
  <c r="F119" i="3" s="1"/>
  <c r="G121" i="3"/>
  <c r="G120" i="3" s="1"/>
  <c r="G119" i="3" s="1"/>
  <c r="E121" i="3"/>
  <c r="E120" i="3" s="1"/>
  <c r="E119" i="3" s="1"/>
  <c r="F361" i="2"/>
  <c r="C49" i="6" l="1"/>
  <c r="E328" i="3" l="1"/>
  <c r="E327" i="3" s="1"/>
  <c r="D327" i="3"/>
  <c r="B50" i="6"/>
  <c r="C50" i="6"/>
  <c r="D50" i="6"/>
  <c r="D49" i="6" s="1"/>
  <c r="F363" i="2"/>
  <c r="E200" i="3" l="1"/>
  <c r="E199" i="3" l="1"/>
  <c r="E198" i="3" s="1"/>
  <c r="E197" i="3" s="1"/>
  <c r="H349" i="2"/>
  <c r="F349" i="2"/>
  <c r="G349" i="2"/>
  <c r="E330" i="3" l="1"/>
  <c r="E329" i="3" s="1"/>
  <c r="E52" i="6"/>
  <c r="E51" i="6" s="1"/>
  <c r="F52" i="6"/>
  <c r="F51" i="6" s="1"/>
  <c r="F330" i="3"/>
  <c r="F329" i="3" s="1"/>
  <c r="G330" i="3"/>
  <c r="G329" i="3" s="1"/>
  <c r="D52" i="6" l="1"/>
  <c r="D51" i="6" s="1"/>
  <c r="G365" i="2" l="1"/>
  <c r="H365" i="2"/>
  <c r="F365" i="2"/>
  <c r="E203" i="6" l="1"/>
  <c r="E202" i="6" s="1"/>
  <c r="F203" i="6"/>
  <c r="F202" i="6" s="1"/>
  <c r="D203" i="6"/>
  <c r="D202" i="6" s="1"/>
  <c r="F247" i="3"/>
  <c r="F246" i="3" s="1"/>
  <c r="G247" i="3"/>
  <c r="G246" i="3" s="1"/>
  <c r="E247" i="3"/>
  <c r="E246" i="3" s="1"/>
  <c r="G229" i="2"/>
  <c r="H229" i="2"/>
  <c r="F229" i="2"/>
  <c r="F242" i="3" l="1"/>
  <c r="F241" i="3" s="1"/>
  <c r="G242" i="3"/>
  <c r="G241" i="3" s="1"/>
  <c r="E242" i="3"/>
  <c r="E241" i="3" s="1"/>
  <c r="E193" i="6"/>
  <c r="E192" i="6" s="1"/>
  <c r="F193" i="6"/>
  <c r="F192" i="6" s="1"/>
  <c r="D193" i="6"/>
  <c r="D192" i="6" s="1"/>
  <c r="G224" i="2"/>
  <c r="H224" i="2"/>
  <c r="F224" i="2"/>
  <c r="C204" i="6" l="1"/>
  <c r="D248" i="3"/>
  <c r="F516" i="3" l="1"/>
  <c r="F515" i="3" s="1"/>
  <c r="F514" i="3" s="1"/>
  <c r="G516" i="3"/>
  <c r="G515" i="3" s="1"/>
  <c r="G514" i="3" s="1"/>
  <c r="E516" i="3"/>
  <c r="E515" i="3" s="1"/>
  <c r="E514" i="3" s="1"/>
  <c r="E290" i="6"/>
  <c r="F290" i="6"/>
  <c r="D290" i="6"/>
  <c r="G314" i="2"/>
  <c r="G313" i="2" s="1"/>
  <c r="H314" i="2"/>
  <c r="H313" i="2" s="1"/>
  <c r="F314" i="2"/>
  <c r="F313" i="2" s="1"/>
  <c r="F521" i="3" l="1"/>
  <c r="F520" i="3" s="1"/>
  <c r="F519" i="3" s="1"/>
  <c r="F518" i="3" s="1"/>
  <c r="F517" i="3" s="1"/>
  <c r="G521" i="3"/>
  <c r="G520" i="3" s="1"/>
  <c r="G519" i="3" s="1"/>
  <c r="G518" i="3" s="1"/>
  <c r="G517" i="3" s="1"/>
  <c r="E371" i="6"/>
  <c r="F371" i="6"/>
  <c r="H319" i="2"/>
  <c r="H318" i="2" s="1"/>
  <c r="H317" i="2" s="1"/>
  <c r="H316" i="2" s="1"/>
  <c r="G319" i="2"/>
  <c r="G318" i="2" s="1"/>
  <c r="G317" i="2" s="1"/>
  <c r="G316" i="2" s="1"/>
  <c r="F319" i="2"/>
  <c r="F318" i="2" s="1"/>
  <c r="F317" i="2" s="1"/>
  <c r="F316" i="2" s="1"/>
  <c r="D371" i="6" l="1"/>
  <c r="E521" i="3"/>
  <c r="E520" i="3" s="1"/>
  <c r="E519" i="3" s="1"/>
  <c r="E518" i="3" s="1"/>
  <c r="E517" i="3" s="1"/>
  <c r="E417" i="6" l="1"/>
  <c r="E416" i="6" s="1"/>
  <c r="E415" i="6" s="1"/>
  <c r="E414" i="6" s="1"/>
  <c r="E413" i="6" s="1"/>
  <c r="F417" i="6"/>
  <c r="F416" i="6" s="1"/>
  <c r="F415" i="6" s="1"/>
  <c r="F414" i="6" s="1"/>
  <c r="F413" i="6" s="1"/>
  <c r="D417" i="6"/>
  <c r="D416" i="6" s="1"/>
  <c r="D415" i="6" s="1"/>
  <c r="D414" i="6" s="1"/>
  <c r="D413" i="6" s="1"/>
  <c r="F148" i="3"/>
  <c r="F147" i="3" s="1"/>
  <c r="F146" i="3" s="1"/>
  <c r="F145" i="3" s="1"/>
  <c r="F144" i="3" s="1"/>
  <c r="F143" i="3" s="1"/>
  <c r="G148" i="3"/>
  <c r="G147" i="3" s="1"/>
  <c r="G146" i="3" s="1"/>
  <c r="G145" i="3" s="1"/>
  <c r="G144" i="3" s="1"/>
  <c r="G143" i="3" s="1"/>
  <c r="E148" i="3"/>
  <c r="E147" i="3" s="1"/>
  <c r="E146" i="3" s="1"/>
  <c r="E145" i="3" s="1"/>
  <c r="E144" i="3" s="1"/>
  <c r="E143" i="3" s="1"/>
  <c r="G146" i="2"/>
  <c r="G145" i="2" s="1"/>
  <c r="G144" i="2" s="1"/>
  <c r="G143" i="2" s="1"/>
  <c r="G142" i="2" s="1"/>
  <c r="D161" i="5" s="1"/>
  <c r="H146" i="2"/>
  <c r="H145" i="2" s="1"/>
  <c r="H144" i="2" s="1"/>
  <c r="H143" i="2" s="1"/>
  <c r="H142" i="2" s="1"/>
  <c r="E161" i="5" s="1"/>
  <c r="F146" i="2"/>
  <c r="F145" i="2" s="1"/>
  <c r="F144" i="2" s="1"/>
  <c r="F143" i="2" s="1"/>
  <c r="F142" i="2" s="1"/>
  <c r="C161" i="5" s="1"/>
  <c r="E191" i="6" l="1"/>
  <c r="E190" i="6" s="1"/>
  <c r="F191" i="6"/>
  <c r="F190" i="6" s="1"/>
  <c r="D191" i="6"/>
  <c r="D190" i="6" s="1"/>
  <c r="F240" i="3"/>
  <c r="F239" i="3" s="1"/>
  <c r="G240" i="3"/>
  <c r="G239" i="3" s="1"/>
  <c r="E240" i="3"/>
  <c r="E239" i="3" s="1"/>
  <c r="G222" i="2"/>
  <c r="H222" i="2"/>
  <c r="F222" i="2"/>
  <c r="E74" i="6" l="1"/>
  <c r="E73" i="6" s="1"/>
  <c r="E72" i="6" s="1"/>
  <c r="F74" i="6"/>
  <c r="F73" i="6" s="1"/>
  <c r="F72" i="6" s="1"/>
  <c r="D74" i="6"/>
  <c r="D73" i="6" s="1"/>
  <c r="D72" i="6" s="1"/>
  <c r="F558" i="3"/>
  <c r="F557" i="3" s="1"/>
  <c r="F556" i="3" s="1"/>
  <c r="G558" i="3"/>
  <c r="G557" i="3" s="1"/>
  <c r="G556" i="3" s="1"/>
  <c r="E558" i="3"/>
  <c r="E557" i="3" s="1"/>
  <c r="E556" i="3" s="1"/>
  <c r="G455" i="2"/>
  <c r="G454" i="2" s="1"/>
  <c r="H455" i="2"/>
  <c r="H454" i="2" s="1"/>
  <c r="F455" i="2"/>
  <c r="F454" i="2" s="1"/>
  <c r="E166" i="6" l="1"/>
  <c r="F166" i="6"/>
  <c r="D166" i="6"/>
  <c r="F549" i="3"/>
  <c r="G549" i="3"/>
  <c r="E549" i="3"/>
  <c r="F40" i="2" l="1"/>
  <c r="G580" i="2"/>
  <c r="G579" i="2" s="1"/>
  <c r="G578" i="2" s="1"/>
  <c r="H580" i="2"/>
  <c r="H579" i="2" s="1"/>
  <c r="H578" i="2" s="1"/>
  <c r="F580" i="2"/>
  <c r="F579" i="2" s="1"/>
  <c r="F578" i="2" s="1"/>
  <c r="E287" i="6" l="1"/>
  <c r="E286" i="6" s="1"/>
  <c r="F287" i="6"/>
  <c r="F286" i="6" s="1"/>
  <c r="D287" i="6"/>
  <c r="D286" i="6" s="1"/>
  <c r="F513" i="3"/>
  <c r="F512" i="3" s="1"/>
  <c r="G513" i="3"/>
  <c r="G512" i="3" s="1"/>
  <c r="E513" i="3"/>
  <c r="E512" i="3" s="1"/>
  <c r="G311" i="2"/>
  <c r="H311" i="2"/>
  <c r="F311" i="2"/>
  <c r="E85" i="6" l="1"/>
  <c r="E84" i="6" s="1"/>
  <c r="F85" i="6"/>
  <c r="F84" i="6" s="1"/>
  <c r="D85" i="6"/>
  <c r="D84" i="6" s="1"/>
  <c r="F395" i="3"/>
  <c r="F394" i="3" s="1"/>
  <c r="G395" i="3"/>
  <c r="G394" i="3" s="1"/>
  <c r="E395" i="3"/>
  <c r="E394" i="3" s="1"/>
  <c r="G414" i="2"/>
  <c r="H414" i="2"/>
  <c r="F414" i="2"/>
  <c r="E133" i="6"/>
  <c r="E132" i="6" s="1"/>
  <c r="F133" i="6"/>
  <c r="F132" i="6" s="1"/>
  <c r="D133" i="6"/>
  <c r="D132" i="6" s="1"/>
  <c r="F369" i="3"/>
  <c r="F368" i="3" s="1"/>
  <c r="G369" i="3"/>
  <c r="G368" i="3" s="1"/>
  <c r="E369" i="3"/>
  <c r="E368" i="3" s="1"/>
  <c r="G491" i="2"/>
  <c r="H491" i="2"/>
  <c r="F491" i="2"/>
  <c r="E71" i="6"/>
  <c r="E70" i="6" s="1"/>
  <c r="F71" i="6"/>
  <c r="F70" i="6" s="1"/>
  <c r="D71" i="6"/>
  <c r="D70" i="6" s="1"/>
  <c r="F358" i="3"/>
  <c r="F357" i="3" s="1"/>
  <c r="G358" i="3"/>
  <c r="G357" i="3" s="1"/>
  <c r="E358" i="3"/>
  <c r="E357" i="3" s="1"/>
  <c r="G393" i="2" l="1"/>
  <c r="H393" i="2"/>
  <c r="F393" i="2"/>
  <c r="E120" i="6"/>
  <c r="E119" i="6" s="1"/>
  <c r="F120" i="6"/>
  <c r="F119" i="6" s="1"/>
  <c r="D120" i="6"/>
  <c r="D119" i="6" s="1"/>
  <c r="E109" i="6"/>
  <c r="E108" i="6" s="1"/>
  <c r="F109" i="6"/>
  <c r="F108" i="6" s="1"/>
  <c r="D109" i="6"/>
  <c r="D108" i="6" s="1"/>
  <c r="F456" i="3"/>
  <c r="F455" i="3" s="1"/>
  <c r="G456" i="3"/>
  <c r="G455" i="3" s="1"/>
  <c r="E456" i="3"/>
  <c r="E455" i="3" s="1"/>
  <c r="F445" i="3"/>
  <c r="F444" i="3" s="1"/>
  <c r="G445" i="3"/>
  <c r="G444" i="3" s="1"/>
  <c r="E445" i="3"/>
  <c r="E444" i="3" s="1"/>
  <c r="H545" i="2"/>
  <c r="G545" i="2"/>
  <c r="F545" i="2"/>
  <c r="G534" i="2"/>
  <c r="H534" i="2"/>
  <c r="F534" i="2"/>
  <c r="F41" i="3"/>
  <c r="G41" i="3"/>
  <c r="E41" i="3"/>
  <c r="E112" i="6"/>
  <c r="E111" i="6" s="1"/>
  <c r="F112" i="6"/>
  <c r="F111" i="6" s="1"/>
  <c r="D112" i="6"/>
  <c r="D111" i="6" s="1"/>
  <c r="E99" i="6"/>
  <c r="E98" i="6" s="1"/>
  <c r="F99" i="6"/>
  <c r="F98" i="6" s="1"/>
  <c r="D99" i="6"/>
  <c r="D98" i="6" s="1"/>
  <c r="F448" i="3"/>
  <c r="F447" i="3" s="1"/>
  <c r="G448" i="3"/>
  <c r="G447" i="3" s="1"/>
  <c r="E448" i="3"/>
  <c r="E447" i="3" s="1"/>
  <c r="F435" i="3"/>
  <c r="F434" i="3" s="1"/>
  <c r="G435" i="3"/>
  <c r="G434" i="3" s="1"/>
  <c r="E435" i="3"/>
  <c r="E434" i="3" s="1"/>
  <c r="G537" i="2"/>
  <c r="H537" i="2"/>
  <c r="F537" i="2"/>
  <c r="G524" i="2"/>
  <c r="H524" i="2"/>
  <c r="F524" i="2"/>
  <c r="E127" i="6"/>
  <c r="E126" i="6" s="1"/>
  <c r="F127" i="6"/>
  <c r="F126" i="6" s="1"/>
  <c r="D127" i="6"/>
  <c r="D126" i="6" s="1"/>
  <c r="F363" i="3"/>
  <c r="F362" i="3" s="1"/>
  <c r="G363" i="3"/>
  <c r="G362" i="3" s="1"/>
  <c r="E363" i="3"/>
  <c r="E362" i="3" s="1"/>
  <c r="G485" i="2"/>
  <c r="H485" i="2"/>
  <c r="F485" i="2"/>
  <c r="E65" i="6"/>
  <c r="E64" i="6" s="1"/>
  <c r="F65" i="6"/>
  <c r="F64" i="6" s="1"/>
  <c r="D65" i="6"/>
  <c r="D64" i="6" s="1"/>
  <c r="F354" i="3"/>
  <c r="F353" i="3" s="1"/>
  <c r="G354" i="3"/>
  <c r="G353" i="3" s="1"/>
  <c r="E354" i="3"/>
  <c r="E353" i="3" s="1"/>
  <c r="H389" i="2"/>
  <c r="F389" i="2"/>
  <c r="E83" i="6" l="1"/>
  <c r="E82" i="6" s="1"/>
  <c r="E81" i="6" s="1"/>
  <c r="F83" i="6"/>
  <c r="F82" i="6" s="1"/>
  <c r="F81" i="6" s="1"/>
  <c r="D83" i="6"/>
  <c r="D82" i="6" s="1"/>
  <c r="D81" i="6" s="1"/>
  <c r="F393" i="3"/>
  <c r="F392" i="3" s="1"/>
  <c r="F391" i="3" s="1"/>
  <c r="G393" i="3"/>
  <c r="G392" i="3" s="1"/>
  <c r="G391" i="3" s="1"/>
  <c r="E393" i="3"/>
  <c r="E392" i="3" s="1"/>
  <c r="E391" i="3" s="1"/>
  <c r="G416" i="2"/>
  <c r="G413" i="2" s="1"/>
  <c r="H416" i="2"/>
  <c r="H413" i="2" s="1"/>
  <c r="F416" i="2"/>
  <c r="F413" i="2" s="1"/>
  <c r="E57" i="6"/>
  <c r="E56" i="6" s="1"/>
  <c r="F57" i="6"/>
  <c r="F56" i="6" s="1"/>
  <c r="D57" i="6"/>
  <c r="D56" i="6" s="1"/>
  <c r="F335" i="3"/>
  <c r="F334" i="3" s="1"/>
  <c r="G335" i="3"/>
  <c r="G334" i="3" s="1"/>
  <c r="E335" i="3"/>
  <c r="E334" i="3" s="1"/>
  <c r="G370" i="2"/>
  <c r="H370" i="2"/>
  <c r="F370" i="2"/>
  <c r="E42" i="6"/>
  <c r="E41" i="6" s="1"/>
  <c r="F42" i="6"/>
  <c r="F41" i="6" s="1"/>
  <c r="D42" i="6"/>
  <c r="D41" i="6" s="1"/>
  <c r="F322" i="3"/>
  <c r="F321" i="3" s="1"/>
  <c r="G322" i="3"/>
  <c r="G321" i="3" s="1"/>
  <c r="E322" i="3"/>
  <c r="E321" i="3" s="1"/>
  <c r="G357" i="2"/>
  <c r="H357" i="2"/>
  <c r="F357" i="2"/>
  <c r="E327" i="6"/>
  <c r="E326" i="6" s="1"/>
  <c r="F327" i="6"/>
  <c r="F326" i="6" s="1"/>
  <c r="D327" i="6"/>
  <c r="D326" i="6" s="1"/>
  <c r="F565" i="3"/>
  <c r="F564" i="3" s="1"/>
  <c r="G565" i="3"/>
  <c r="G564" i="3" s="1"/>
  <c r="E565" i="3"/>
  <c r="E564" i="3" s="1"/>
  <c r="G326" i="2"/>
  <c r="H326" i="2"/>
  <c r="F326" i="2"/>
  <c r="E234" i="6"/>
  <c r="E233" i="6" s="1"/>
  <c r="F234" i="6"/>
  <c r="F233" i="6" s="1"/>
  <c r="D234" i="6"/>
  <c r="D233" i="6" s="1"/>
  <c r="F192" i="3"/>
  <c r="F191" i="3" s="1"/>
  <c r="G192" i="3"/>
  <c r="G191" i="3" s="1"/>
  <c r="E192" i="3"/>
  <c r="E191" i="3" s="1"/>
  <c r="F181" i="2"/>
  <c r="G181" i="2"/>
  <c r="H181" i="2"/>
  <c r="E223" i="6"/>
  <c r="E222" i="6" s="1"/>
  <c r="F223" i="6"/>
  <c r="F222" i="6" s="1"/>
  <c r="D223" i="6"/>
  <c r="D222" i="6" s="1"/>
  <c r="G175" i="2"/>
  <c r="F186" i="3" s="1"/>
  <c r="F185" i="3" s="1"/>
  <c r="H175" i="2"/>
  <c r="G186" i="3" s="1"/>
  <c r="G185" i="3" s="1"/>
  <c r="F175" i="2"/>
  <c r="E186" i="3" s="1"/>
  <c r="E185" i="3" s="1"/>
  <c r="E218" i="6"/>
  <c r="E217" i="6" s="1"/>
  <c r="F218" i="6"/>
  <c r="F217" i="6" s="1"/>
  <c r="D218" i="6"/>
  <c r="D217" i="6" s="1"/>
  <c r="F181" i="3"/>
  <c r="F180" i="3" s="1"/>
  <c r="G181" i="3"/>
  <c r="G180" i="3" s="1"/>
  <c r="E181" i="3"/>
  <c r="E180" i="3" s="1"/>
  <c r="G170" i="2"/>
  <c r="H170" i="2"/>
  <c r="F170" i="2"/>
  <c r="E230" i="6"/>
  <c r="E229" i="6" s="1"/>
  <c r="F230" i="6"/>
  <c r="F229" i="6" s="1"/>
  <c r="D230" i="6"/>
  <c r="D229" i="6" s="1"/>
  <c r="F166" i="3"/>
  <c r="F165" i="3" s="1"/>
  <c r="G166" i="3"/>
  <c r="G165" i="3" s="1"/>
  <c r="E166" i="3"/>
  <c r="E165" i="3" s="1"/>
  <c r="G155" i="2"/>
  <c r="H155" i="2"/>
  <c r="F155" i="2"/>
  <c r="E154" i="6"/>
  <c r="E153" i="6" s="1"/>
  <c r="F154" i="6"/>
  <c r="F153" i="6" s="1"/>
  <c r="D154" i="6"/>
  <c r="D153" i="6" s="1"/>
  <c r="F537" i="3"/>
  <c r="F536" i="3" s="1"/>
  <c r="G537" i="3"/>
  <c r="G536" i="3" s="1"/>
  <c r="E537" i="3"/>
  <c r="E536" i="3" s="1"/>
  <c r="G571" i="2"/>
  <c r="G570" i="2" s="1"/>
  <c r="H571" i="2"/>
  <c r="H570" i="2" s="1"/>
  <c r="F571" i="2"/>
  <c r="F570" i="2" s="1"/>
  <c r="G567" i="2"/>
  <c r="H567" i="2"/>
  <c r="F567" i="2"/>
  <c r="E122" i="6"/>
  <c r="E121" i="6" s="1"/>
  <c r="F122" i="6"/>
  <c r="F121" i="6" s="1"/>
  <c r="D122" i="6"/>
  <c r="D121" i="6" s="1"/>
  <c r="F458" i="3"/>
  <c r="F457" i="3" s="1"/>
  <c r="G458" i="3"/>
  <c r="G457" i="3" s="1"/>
  <c r="E458" i="3"/>
  <c r="E457" i="3" s="1"/>
  <c r="G548" i="2"/>
  <c r="G547" i="2" s="1"/>
  <c r="H548" i="2"/>
  <c r="H547" i="2" s="1"/>
  <c r="F548" i="2"/>
  <c r="F547" i="2" s="1"/>
  <c r="E107" i="6" l="1"/>
  <c r="E106" i="6" s="1"/>
  <c r="F107" i="6"/>
  <c r="F106" i="6" s="1"/>
  <c r="D107" i="6"/>
  <c r="D106" i="6" s="1"/>
  <c r="F443" i="3"/>
  <c r="F442" i="3" s="1"/>
  <c r="G443" i="3"/>
  <c r="G442" i="3" s="1"/>
  <c r="E443" i="3"/>
  <c r="E442" i="3" s="1"/>
  <c r="G532" i="2"/>
  <c r="H532" i="2"/>
  <c r="F532" i="2"/>
  <c r="E135" i="6"/>
  <c r="E134" i="6" s="1"/>
  <c r="F135" i="6"/>
  <c r="F134" i="6" s="1"/>
  <c r="D135" i="6"/>
  <c r="D134" i="6" s="1"/>
  <c r="F371" i="3"/>
  <c r="F370" i="3" s="1"/>
  <c r="G371" i="3"/>
  <c r="G370" i="3" s="1"/>
  <c r="E371" i="3"/>
  <c r="E370" i="3" s="1"/>
  <c r="G494" i="2"/>
  <c r="G493" i="2" s="1"/>
  <c r="H494" i="2"/>
  <c r="H493" i="2" s="1"/>
  <c r="F494" i="2"/>
  <c r="F493" i="2" s="1"/>
  <c r="E363" i="6"/>
  <c r="E362" i="6" s="1"/>
  <c r="E361" i="6" s="1"/>
  <c r="F363" i="6"/>
  <c r="F362" i="6" s="1"/>
  <c r="F361" i="6" s="1"/>
  <c r="D363" i="6"/>
  <c r="D362" i="6" s="1"/>
  <c r="D361" i="6" s="1"/>
  <c r="F280" i="3"/>
  <c r="F279" i="3" s="1"/>
  <c r="F278" i="3" s="1"/>
  <c r="G280" i="3"/>
  <c r="G279" i="3" s="1"/>
  <c r="G278" i="3" s="1"/>
  <c r="E280" i="3"/>
  <c r="E279" i="3" s="1"/>
  <c r="E278" i="3" s="1"/>
  <c r="G478" i="2"/>
  <c r="G477" i="2" s="1"/>
  <c r="H478" i="2"/>
  <c r="H477" i="2" s="1"/>
  <c r="F478" i="2"/>
  <c r="F477" i="2" s="1"/>
  <c r="G426" i="2"/>
  <c r="H426" i="2"/>
  <c r="F426" i="2"/>
  <c r="F476" i="2" l="1"/>
  <c r="F475" i="2" s="1"/>
  <c r="F474" i="2" s="1"/>
  <c r="F473" i="2" s="1"/>
  <c r="G476" i="2"/>
  <c r="G475" i="2" s="1"/>
  <c r="G474" i="2" s="1"/>
  <c r="G473" i="2" s="1"/>
  <c r="H476" i="2"/>
  <c r="H475" i="2" s="1"/>
  <c r="H474" i="2" s="1"/>
  <c r="H473" i="2" s="1"/>
  <c r="G277" i="3"/>
  <c r="G276" i="3" s="1"/>
  <c r="F277" i="3"/>
  <c r="F276" i="3" s="1"/>
  <c r="E277" i="3"/>
  <c r="E276" i="3" s="1"/>
  <c r="H19" i="2"/>
  <c r="H18" i="2" s="1"/>
  <c r="H17" i="2" s="1"/>
  <c r="H16" i="2" s="1"/>
  <c r="H15" i="2" s="1"/>
  <c r="H14" i="2" s="1"/>
  <c r="H29" i="2"/>
  <c r="H28" i="2" s="1"/>
  <c r="H27" i="2" s="1"/>
  <c r="H26" i="2" s="1"/>
  <c r="H25" i="2" s="1"/>
  <c r="H35" i="2"/>
  <c r="H34" i="2" s="1"/>
  <c r="H33" i="2" s="1"/>
  <c r="H40" i="2"/>
  <c r="H39" i="2" s="1"/>
  <c r="H38" i="2" s="1"/>
  <c r="H49" i="2"/>
  <c r="H48" i="2" s="1"/>
  <c r="H47" i="2" s="1"/>
  <c r="H46" i="2" s="1"/>
  <c r="H45" i="2" s="1"/>
  <c r="H54" i="2"/>
  <c r="H53" i="2" s="1"/>
  <c r="H52" i="2" s="1"/>
  <c r="H51" i="2" s="1"/>
  <c r="H60" i="2"/>
  <c r="H62" i="2"/>
  <c r="H64" i="2"/>
  <c r="H69" i="2"/>
  <c r="H72" i="2"/>
  <c r="H74" i="2"/>
  <c r="H81" i="2"/>
  <c r="H83" i="2"/>
  <c r="H88" i="2"/>
  <c r="H87" i="2" s="1"/>
  <c r="H91" i="2"/>
  <c r="H90" i="2" s="1"/>
  <c r="H96" i="2"/>
  <c r="H95" i="2" s="1"/>
  <c r="H94" i="2" s="1"/>
  <c r="H100" i="2"/>
  <c r="H99" i="2" s="1"/>
  <c r="H98" i="2" s="1"/>
  <c r="H104" i="2"/>
  <c r="H103" i="2" s="1"/>
  <c r="H107" i="2"/>
  <c r="H106" i="2" s="1"/>
  <c r="H113" i="2"/>
  <c r="H112" i="2" s="1"/>
  <c r="H111" i="2" s="1"/>
  <c r="H110" i="2" s="1"/>
  <c r="H125" i="2"/>
  <c r="H124" i="2" s="1"/>
  <c r="H123" i="2" s="1"/>
  <c r="H129" i="2"/>
  <c r="H131" i="2"/>
  <c r="H133" i="2"/>
  <c r="H135" i="2"/>
  <c r="H137" i="2"/>
  <c r="H140" i="2"/>
  <c r="H139" i="2" s="1"/>
  <c r="H153" i="2"/>
  <c r="H161" i="2"/>
  <c r="H163" i="2"/>
  <c r="H165" i="2"/>
  <c r="H167" i="2"/>
  <c r="H172" i="2"/>
  <c r="H169" i="2" s="1"/>
  <c r="H177" i="2"/>
  <c r="H174" i="2" s="1"/>
  <c r="H189" i="2"/>
  <c r="H188" i="2" s="1"/>
  <c r="H187" i="2" s="1"/>
  <c r="H186" i="2" s="1"/>
  <c r="H185" i="2" s="1"/>
  <c r="H196" i="2"/>
  <c r="H198" i="2"/>
  <c r="H203" i="2"/>
  <c r="H202" i="2" s="1"/>
  <c r="H209" i="2"/>
  <c r="H211" i="2"/>
  <c r="H214" i="2"/>
  <c r="H216" i="2"/>
  <c r="H218" i="2"/>
  <c r="H220" i="2"/>
  <c r="H231" i="2"/>
  <c r="H228" i="2" s="1"/>
  <c r="H237" i="2"/>
  <c r="H239" i="2"/>
  <c r="H241" i="2"/>
  <c r="H244" i="2"/>
  <c r="H246" i="2"/>
  <c r="H248" i="2"/>
  <c r="H250" i="2"/>
  <c r="H252" i="2"/>
  <c r="H254" i="2"/>
  <c r="H257" i="2"/>
  <c r="H256" i="2" s="1"/>
  <c r="H262" i="2"/>
  <c r="H261" i="2" s="1"/>
  <c r="H265" i="2"/>
  <c r="H264" i="2" s="1"/>
  <c r="H271" i="2"/>
  <c r="H270" i="2" s="1"/>
  <c r="H269" i="2" s="1"/>
  <c r="H268" i="2" s="1"/>
  <c r="H267" i="2" s="1"/>
  <c r="H285" i="2"/>
  <c r="H284" i="2" s="1"/>
  <c r="H283" i="2" s="1"/>
  <c r="H282" i="2" s="1"/>
  <c r="H281" i="2" s="1"/>
  <c r="H291" i="2"/>
  <c r="H290" i="2" s="1"/>
  <c r="H289" i="2" s="1"/>
  <c r="H288" i="2" s="1"/>
  <c r="H296" i="2"/>
  <c r="H298" i="2"/>
  <c r="H303" i="2"/>
  <c r="H302" i="2" s="1"/>
  <c r="H301" i="2" s="1"/>
  <c r="H300" i="2" s="1"/>
  <c r="H309" i="2"/>
  <c r="H328" i="2"/>
  <c r="H336" i="2"/>
  <c r="H335" i="2" s="1"/>
  <c r="H334" i="2" s="1"/>
  <c r="H333" i="2" s="1"/>
  <c r="H332" i="2" s="1"/>
  <c r="H331" i="2" s="1"/>
  <c r="H343" i="2"/>
  <c r="H347" i="2"/>
  <c r="H355" i="2"/>
  <c r="H359" i="2"/>
  <c r="H367" i="2"/>
  <c r="H372" i="2"/>
  <c r="H374" i="2"/>
  <c r="H379" i="2"/>
  <c r="H378" i="2" s="1"/>
  <c r="H377" i="2" s="1"/>
  <c r="H383" i="2"/>
  <c r="H382" i="2" s="1"/>
  <c r="H381" i="2" s="1"/>
  <c r="H391" i="2"/>
  <c r="H388" i="2" s="1"/>
  <c r="H399" i="2"/>
  <c r="H398" i="2" s="1"/>
  <c r="H397" i="2" s="1"/>
  <c r="H403" i="2"/>
  <c r="H402" i="2" s="1"/>
  <c r="H401" i="2" s="1"/>
  <c r="H409" i="2"/>
  <c r="H411" i="2"/>
  <c r="H422" i="2"/>
  <c r="H434" i="2"/>
  <c r="H433" i="2" s="1"/>
  <c r="H432" i="2" s="1"/>
  <c r="H438" i="2"/>
  <c r="H437" i="2" s="1"/>
  <c r="H436" i="2" s="1"/>
  <c r="H444" i="2"/>
  <c r="H443" i="2" s="1"/>
  <c r="H442" i="2" s="1"/>
  <c r="H441" i="2" s="1"/>
  <c r="H440" i="2" s="1"/>
  <c r="H452" i="2"/>
  <c r="H451" i="2" s="1"/>
  <c r="H463" i="2"/>
  <c r="H462" i="2" s="1"/>
  <c r="H461" i="2" s="1"/>
  <c r="H460" i="2" s="1"/>
  <c r="H459" i="2" s="1"/>
  <c r="H469" i="2"/>
  <c r="H471" i="2"/>
  <c r="H487" i="2"/>
  <c r="H484" i="2" s="1"/>
  <c r="H500" i="2"/>
  <c r="H499" i="2" s="1"/>
  <c r="H503" i="2"/>
  <c r="H505" i="2"/>
  <c r="H508" i="2"/>
  <c r="H507" i="2" s="1"/>
  <c r="H511" i="2"/>
  <c r="H510" i="2" s="1"/>
  <c r="H514" i="2"/>
  <c r="H513" i="2" s="1"/>
  <c r="H516" i="2"/>
  <c r="H526" i="2"/>
  <c r="H523" i="2" s="1"/>
  <c r="H539" i="2"/>
  <c r="H536" i="2" s="1"/>
  <c r="H552" i="2"/>
  <c r="H551" i="2" s="1"/>
  <c r="H550" i="2" s="1"/>
  <c r="H561" i="2"/>
  <c r="H564" i="2"/>
  <c r="H566" i="2"/>
  <c r="H588" i="2"/>
  <c r="H587" i="2" s="1"/>
  <c r="H586" i="2" s="1"/>
  <c r="H585" i="2" s="1"/>
  <c r="H584" i="2" s="1"/>
  <c r="F472" i="3"/>
  <c r="G472" i="3"/>
  <c r="E472" i="3"/>
  <c r="E289" i="6"/>
  <c r="E288" i="6" s="1"/>
  <c r="F289" i="6"/>
  <c r="F288" i="6" s="1"/>
  <c r="D289" i="6"/>
  <c r="D288" i="6" s="1"/>
  <c r="H468" i="2" l="1"/>
  <c r="H522" i="2"/>
  <c r="H521" i="2" s="1"/>
  <c r="H520" i="2" s="1"/>
  <c r="H519" i="2" s="1"/>
  <c r="H408" i="2"/>
  <c r="H369" i="2"/>
  <c r="H354" i="2"/>
  <c r="H342" i="2"/>
  <c r="H341" i="2" s="1"/>
  <c r="H340" i="2" s="1"/>
  <c r="H339" i="2" s="1"/>
  <c r="H243" i="2"/>
  <c r="H213" i="2"/>
  <c r="H68" i="2"/>
  <c r="H67" i="2" s="1"/>
  <c r="H467" i="2"/>
  <c r="H466" i="2" s="1"/>
  <c r="H465" i="2" s="1"/>
  <c r="H450" i="2"/>
  <c r="H449" i="2" s="1"/>
  <c r="H448" i="2" s="1"/>
  <c r="H447" i="2" s="1"/>
  <c r="H308" i="2"/>
  <c r="H195" i="2"/>
  <c r="H194" i="2" s="1"/>
  <c r="H193" i="2" s="1"/>
  <c r="H483" i="2"/>
  <c r="H482" i="2" s="1"/>
  <c r="H481" i="2" s="1"/>
  <c r="H387" i="2"/>
  <c r="H386" i="2" s="1"/>
  <c r="H385" i="2" s="1"/>
  <c r="H180" i="2"/>
  <c r="H179" i="2" s="1"/>
  <c r="H152" i="2"/>
  <c r="H151" i="2" s="1"/>
  <c r="H150" i="2" s="1"/>
  <c r="H149" i="2" s="1"/>
  <c r="H325" i="2"/>
  <c r="H324" i="2" s="1"/>
  <c r="H80" i="2"/>
  <c r="H79" i="2" s="1"/>
  <c r="H236" i="2"/>
  <c r="H295" i="2"/>
  <c r="H294" i="2" s="1"/>
  <c r="H293" i="2" s="1"/>
  <c r="H287" i="2" s="1"/>
  <c r="H260" i="2"/>
  <c r="H259" i="2" s="1"/>
  <c r="H208" i="2"/>
  <c r="H560" i="2"/>
  <c r="H559" i="2" s="1"/>
  <c r="H102" i="2"/>
  <c r="H93" i="2" s="1"/>
  <c r="H86" i="2"/>
  <c r="H85" i="2" s="1"/>
  <c r="H396" i="2"/>
  <c r="H395" i="2" s="1"/>
  <c r="H502" i="2"/>
  <c r="H498" i="2" s="1"/>
  <c r="H497" i="2" s="1"/>
  <c r="H496" i="2" s="1"/>
  <c r="H201" i="2"/>
  <c r="H200" i="2" s="1"/>
  <c r="H59" i="2"/>
  <c r="H58" i="2" s="1"/>
  <c r="H57" i="2" s="1"/>
  <c r="H431" i="2"/>
  <c r="H430" i="2" s="1"/>
  <c r="H429" i="2" s="1"/>
  <c r="H160" i="2"/>
  <c r="H159" i="2" s="1"/>
  <c r="H128" i="2"/>
  <c r="H127" i="2" s="1"/>
  <c r="H421" i="2"/>
  <c r="H420" i="2" s="1"/>
  <c r="H419" i="2" s="1"/>
  <c r="H418" i="2" s="1"/>
  <c r="H32" i="2"/>
  <c r="H31" i="2" s="1"/>
  <c r="H376" i="2"/>
  <c r="E381" i="6"/>
  <c r="E380" i="6" s="1"/>
  <c r="E379" i="6" s="1"/>
  <c r="E378" i="6" s="1"/>
  <c r="F381" i="6"/>
  <c r="F380" i="6" s="1"/>
  <c r="F379" i="6" s="1"/>
  <c r="F378" i="6" s="1"/>
  <c r="D381" i="6"/>
  <c r="D380" i="6" s="1"/>
  <c r="D379" i="6" s="1"/>
  <c r="D378" i="6" s="1"/>
  <c r="E299" i="6"/>
  <c r="F299" i="6"/>
  <c r="D299" i="6"/>
  <c r="E298" i="6"/>
  <c r="F298" i="6"/>
  <c r="D298" i="6"/>
  <c r="E453" i="6"/>
  <c r="F453" i="6"/>
  <c r="D453" i="6"/>
  <c r="E450" i="6"/>
  <c r="E449" i="6" s="1"/>
  <c r="E448" i="6" s="1"/>
  <c r="F450" i="6"/>
  <c r="F449" i="6" s="1"/>
  <c r="F448" i="6" s="1"/>
  <c r="D450" i="6"/>
  <c r="D449" i="6" s="1"/>
  <c r="D448" i="6" s="1"/>
  <c r="E445" i="6"/>
  <c r="F445" i="6"/>
  <c r="D445" i="6"/>
  <c r="E440" i="6"/>
  <c r="F440" i="6"/>
  <c r="D440" i="6"/>
  <c r="E437" i="6"/>
  <c r="F437" i="6"/>
  <c r="D437" i="6"/>
  <c r="E433" i="6"/>
  <c r="F433" i="6"/>
  <c r="D433" i="6"/>
  <c r="E429" i="6"/>
  <c r="F429" i="6"/>
  <c r="D429" i="6"/>
  <c r="E424" i="6"/>
  <c r="F424" i="6"/>
  <c r="D424" i="6"/>
  <c r="E422" i="6"/>
  <c r="F422" i="6"/>
  <c r="D422" i="6"/>
  <c r="E412" i="6"/>
  <c r="F412" i="6"/>
  <c r="D412" i="6"/>
  <c r="E409" i="6"/>
  <c r="F409" i="6"/>
  <c r="D409" i="6"/>
  <c r="E405" i="6"/>
  <c r="F405" i="6"/>
  <c r="D405" i="6"/>
  <c r="E401" i="6"/>
  <c r="F401" i="6"/>
  <c r="D401" i="6"/>
  <c r="E396" i="6"/>
  <c r="F396" i="6"/>
  <c r="D396" i="6"/>
  <c r="E393" i="6"/>
  <c r="F393" i="6"/>
  <c r="D393" i="6"/>
  <c r="E391" i="6"/>
  <c r="F391" i="6"/>
  <c r="D391" i="6"/>
  <c r="E389" i="6"/>
  <c r="F389" i="6"/>
  <c r="D389" i="6"/>
  <c r="E387" i="6"/>
  <c r="F387" i="6"/>
  <c r="D387" i="6"/>
  <c r="E385" i="6"/>
  <c r="F385" i="6"/>
  <c r="D385" i="6"/>
  <c r="E367" i="6"/>
  <c r="F367" i="6"/>
  <c r="D367" i="6"/>
  <c r="E360" i="6"/>
  <c r="F360" i="6"/>
  <c r="D360" i="6"/>
  <c r="E357" i="6"/>
  <c r="F357" i="6"/>
  <c r="D357" i="6"/>
  <c r="E354" i="6"/>
  <c r="F354" i="6"/>
  <c r="D354" i="6"/>
  <c r="E351" i="6"/>
  <c r="F351" i="6"/>
  <c r="D351" i="6"/>
  <c r="E348" i="6"/>
  <c r="F348" i="6"/>
  <c r="D348" i="6"/>
  <c r="E346" i="6"/>
  <c r="F346" i="6"/>
  <c r="D346" i="6"/>
  <c r="E343" i="6"/>
  <c r="F343" i="6"/>
  <c r="D343" i="6"/>
  <c r="E338" i="6"/>
  <c r="F338" i="6"/>
  <c r="D338" i="6"/>
  <c r="E337" i="6"/>
  <c r="F337" i="6"/>
  <c r="D337" i="6"/>
  <c r="E336" i="6"/>
  <c r="F336" i="6"/>
  <c r="D336" i="6"/>
  <c r="E335" i="6"/>
  <c r="F335" i="6"/>
  <c r="D335" i="6"/>
  <c r="E333" i="6"/>
  <c r="F333" i="6"/>
  <c r="D333" i="6"/>
  <c r="E329" i="6"/>
  <c r="F329" i="6"/>
  <c r="D329" i="6"/>
  <c r="E323" i="6"/>
  <c r="F323" i="6"/>
  <c r="D323" i="6"/>
  <c r="E321" i="6"/>
  <c r="F321" i="6"/>
  <c r="D321" i="6"/>
  <c r="E319" i="6"/>
  <c r="F319" i="6"/>
  <c r="D319" i="6"/>
  <c r="E316" i="6"/>
  <c r="F316" i="6"/>
  <c r="D316" i="6"/>
  <c r="E314" i="6"/>
  <c r="F314" i="6"/>
  <c r="D314" i="6"/>
  <c r="E310" i="6"/>
  <c r="E309" i="6" s="1"/>
  <c r="F310" i="6"/>
  <c r="F309" i="6" s="1"/>
  <c r="D310" i="6"/>
  <c r="D309" i="6" s="1"/>
  <c r="E306" i="6"/>
  <c r="F306" i="6"/>
  <c r="D306" i="6"/>
  <c r="E304" i="6"/>
  <c r="F304" i="6"/>
  <c r="D304" i="6"/>
  <c r="E303" i="6"/>
  <c r="F303" i="6"/>
  <c r="D303" i="6"/>
  <c r="E301" i="6"/>
  <c r="F301" i="6"/>
  <c r="D301" i="6"/>
  <c r="E296" i="6"/>
  <c r="F296" i="6"/>
  <c r="D296" i="6"/>
  <c r="E295" i="6"/>
  <c r="F295" i="6"/>
  <c r="D295" i="6"/>
  <c r="E285" i="6"/>
  <c r="F285" i="6"/>
  <c r="D285" i="6"/>
  <c r="E281" i="6"/>
  <c r="F281" i="6"/>
  <c r="D281" i="6"/>
  <c r="E278" i="6"/>
  <c r="F278" i="6"/>
  <c r="D278" i="6"/>
  <c r="E273" i="6"/>
  <c r="F273" i="6"/>
  <c r="D273" i="6"/>
  <c r="E269" i="6"/>
  <c r="F269" i="6"/>
  <c r="D269" i="6"/>
  <c r="E267" i="6"/>
  <c r="F267" i="6"/>
  <c r="D267" i="6"/>
  <c r="E265" i="6"/>
  <c r="F265" i="6"/>
  <c r="D265" i="6"/>
  <c r="E260" i="6"/>
  <c r="F260" i="6"/>
  <c r="D260" i="6"/>
  <c r="E257" i="6"/>
  <c r="F257" i="6"/>
  <c r="D257" i="6"/>
  <c r="E255" i="6"/>
  <c r="F255" i="6"/>
  <c r="D255" i="6"/>
  <c r="E253" i="6"/>
  <c r="F253" i="6"/>
  <c r="D253" i="6"/>
  <c r="E251" i="6"/>
  <c r="F251" i="6"/>
  <c r="D251" i="6"/>
  <c r="E249" i="6"/>
  <c r="F249" i="6"/>
  <c r="D249" i="6"/>
  <c r="E247" i="6"/>
  <c r="F247" i="6"/>
  <c r="D247" i="6"/>
  <c r="E244" i="6"/>
  <c r="F244" i="6"/>
  <c r="D244" i="6"/>
  <c r="E242" i="6"/>
  <c r="F242" i="6"/>
  <c r="D242" i="6"/>
  <c r="E240" i="6"/>
  <c r="F240" i="6"/>
  <c r="D240" i="6"/>
  <c r="E236" i="6"/>
  <c r="F236" i="6"/>
  <c r="D236" i="6"/>
  <c r="E228" i="6"/>
  <c r="F228" i="6"/>
  <c r="D228" i="6"/>
  <c r="E225" i="6"/>
  <c r="F225" i="6"/>
  <c r="D225" i="6"/>
  <c r="E220" i="6"/>
  <c r="F220" i="6"/>
  <c r="D220" i="6"/>
  <c r="F215" i="6"/>
  <c r="E215" i="6"/>
  <c r="D215" i="6"/>
  <c r="E213" i="6"/>
  <c r="F213" i="6"/>
  <c r="D213" i="6"/>
  <c r="E211" i="6"/>
  <c r="F211" i="6"/>
  <c r="D211" i="6"/>
  <c r="H117" i="2" l="1"/>
  <c r="H116" i="2" s="1"/>
  <c r="H109" i="2" s="1"/>
  <c r="H353" i="2"/>
  <c r="H352" i="2" s="1"/>
  <c r="H351" i="2" s="1"/>
  <c r="H323" i="2"/>
  <c r="H322" i="2" s="1"/>
  <c r="H321" i="2" s="1"/>
  <c r="H307" i="2"/>
  <c r="H306" i="2" s="1"/>
  <c r="H305" i="2" s="1"/>
  <c r="E473" i="5" s="1"/>
  <c r="H192" i="2"/>
  <c r="H66" i="2"/>
  <c r="H458" i="2"/>
  <c r="H207" i="2"/>
  <c r="H206" i="2" s="1"/>
  <c r="H205" i="2" s="1"/>
  <c r="H407" i="2"/>
  <c r="H406" i="2" s="1"/>
  <c r="H405" i="2" s="1"/>
  <c r="H158" i="2"/>
  <c r="H157" i="2" s="1"/>
  <c r="H148" i="2" s="1"/>
  <c r="H235" i="2"/>
  <c r="H234" i="2" s="1"/>
  <c r="H558" i="2"/>
  <c r="H557" i="2" s="1"/>
  <c r="H556" i="2" s="1"/>
  <c r="H480" i="2"/>
  <c r="E209" i="6"/>
  <c r="F209" i="6"/>
  <c r="D209" i="6"/>
  <c r="E205" i="6"/>
  <c r="F205" i="6"/>
  <c r="D205" i="6"/>
  <c r="E200" i="6"/>
  <c r="F200" i="6"/>
  <c r="D200" i="6"/>
  <c r="H56" i="2" l="1"/>
  <c r="H24" i="2" s="1"/>
  <c r="H233" i="2"/>
  <c r="E267" i="5" s="1"/>
  <c r="H280" i="2"/>
  <c r="H338" i="2"/>
  <c r="H330" i="2" s="1"/>
  <c r="H457" i="2"/>
  <c r="E198" i="6"/>
  <c r="F198" i="6"/>
  <c r="D198" i="6"/>
  <c r="E189" i="6"/>
  <c r="F189" i="6"/>
  <c r="D189" i="6"/>
  <c r="E187" i="6"/>
  <c r="F187" i="6"/>
  <c r="D187" i="6"/>
  <c r="E185" i="6"/>
  <c r="F185" i="6"/>
  <c r="D185" i="6"/>
  <c r="E183" i="6"/>
  <c r="F183" i="6"/>
  <c r="D183" i="6"/>
  <c r="E181" i="6"/>
  <c r="F181" i="6"/>
  <c r="D181" i="6"/>
  <c r="E178" i="6"/>
  <c r="F178" i="6"/>
  <c r="D178" i="6"/>
  <c r="E176" i="6"/>
  <c r="F176" i="6"/>
  <c r="D176" i="6"/>
  <c r="E171" i="6"/>
  <c r="F171" i="6"/>
  <c r="D171" i="6"/>
  <c r="E165" i="6"/>
  <c r="F165" i="6"/>
  <c r="D165" i="6"/>
  <c r="E164" i="6"/>
  <c r="F164" i="6"/>
  <c r="D164" i="6"/>
  <c r="E152" i="6"/>
  <c r="F152" i="6"/>
  <c r="D152" i="6"/>
  <c r="E151" i="6"/>
  <c r="F151" i="6"/>
  <c r="D151" i="6"/>
  <c r="E148" i="6"/>
  <c r="F148" i="6"/>
  <c r="D148" i="6"/>
  <c r="E146" i="6"/>
  <c r="F146" i="6"/>
  <c r="D146" i="6"/>
  <c r="E145" i="6"/>
  <c r="F145" i="6"/>
  <c r="D145" i="6"/>
  <c r="E140" i="6"/>
  <c r="F140" i="6"/>
  <c r="D140" i="6"/>
  <c r="E139" i="6"/>
  <c r="F139" i="6"/>
  <c r="D139" i="6"/>
  <c r="E129" i="6"/>
  <c r="F129" i="6"/>
  <c r="D129" i="6"/>
  <c r="E114" i="6"/>
  <c r="F114" i="6"/>
  <c r="D114" i="6"/>
  <c r="E103" i="6"/>
  <c r="F103" i="6"/>
  <c r="D103" i="6"/>
  <c r="E102" i="6"/>
  <c r="F102" i="6"/>
  <c r="D102" i="6"/>
  <c r="E101" i="6"/>
  <c r="F101" i="6"/>
  <c r="D101" i="6"/>
  <c r="E94" i="6"/>
  <c r="F94" i="6"/>
  <c r="D94" i="6"/>
  <c r="E93" i="6"/>
  <c r="F93" i="6"/>
  <c r="D93" i="6"/>
  <c r="F163" i="6" l="1"/>
  <c r="F162" i="6" s="1"/>
  <c r="E163" i="6"/>
  <c r="E162" i="6" s="1"/>
  <c r="D138" i="6"/>
  <c r="F138" i="6"/>
  <c r="F137" i="6" s="1"/>
  <c r="E138" i="6"/>
  <c r="E137" i="6" s="1"/>
  <c r="H191" i="2"/>
  <c r="H23" i="2" s="1"/>
  <c r="H13" i="2" s="1"/>
  <c r="D163" i="6"/>
  <c r="D162" i="6" s="1"/>
  <c r="D150" i="6"/>
  <c r="D149" i="6" s="1"/>
  <c r="E92" i="6"/>
  <c r="F92" i="6"/>
  <c r="D92" i="6"/>
  <c r="E91" i="6"/>
  <c r="F91" i="6"/>
  <c r="D91" i="6"/>
  <c r="E90" i="6"/>
  <c r="F90" i="6"/>
  <c r="D90" i="6"/>
  <c r="E89" i="6"/>
  <c r="F89" i="6"/>
  <c r="D89" i="6"/>
  <c r="E80" i="6"/>
  <c r="E79" i="6" s="1"/>
  <c r="F80" i="6"/>
  <c r="F79" i="6" s="1"/>
  <c r="D80" i="6"/>
  <c r="D79" i="6" s="1"/>
  <c r="E78" i="6"/>
  <c r="E77" i="6" s="1"/>
  <c r="F78" i="6"/>
  <c r="F77" i="6" s="1"/>
  <c r="D78" i="6"/>
  <c r="D77" i="6" s="1"/>
  <c r="E69" i="6"/>
  <c r="E68" i="6" s="1"/>
  <c r="F69" i="6"/>
  <c r="F68" i="6" s="1"/>
  <c r="D69" i="6"/>
  <c r="D68" i="6" s="1"/>
  <c r="E67" i="6"/>
  <c r="E66" i="6" s="1"/>
  <c r="F67" i="6"/>
  <c r="F66" i="6" s="1"/>
  <c r="D67" i="6"/>
  <c r="D66" i="6" s="1"/>
  <c r="E61" i="6"/>
  <c r="E60" i="6" s="1"/>
  <c r="F61" i="6"/>
  <c r="F60" i="6" s="1"/>
  <c r="D61" i="6"/>
  <c r="D60" i="6" s="1"/>
  <c r="E59" i="6"/>
  <c r="E58" i="6" s="1"/>
  <c r="F59" i="6"/>
  <c r="F58" i="6" s="1"/>
  <c r="D59" i="6"/>
  <c r="D58" i="6" s="1"/>
  <c r="E54" i="6"/>
  <c r="E53" i="6" s="1"/>
  <c r="F54" i="6"/>
  <c r="F53" i="6" s="1"/>
  <c r="D54" i="6"/>
  <c r="D53" i="6" s="1"/>
  <c r="E46" i="6"/>
  <c r="E45" i="6" s="1"/>
  <c r="F46" i="6"/>
  <c r="F45" i="6" s="1"/>
  <c r="D46" i="6"/>
  <c r="D45" i="6" s="1"/>
  <c r="E44" i="6"/>
  <c r="E43" i="6" s="1"/>
  <c r="F44" i="6"/>
  <c r="F43" i="6" s="1"/>
  <c r="D44" i="6"/>
  <c r="D43" i="6" s="1"/>
  <c r="E40" i="6"/>
  <c r="E39" i="6" s="1"/>
  <c r="F40" i="6"/>
  <c r="F39" i="6" s="1"/>
  <c r="D40" i="6"/>
  <c r="D39" i="6" s="1"/>
  <c r="E38" i="6"/>
  <c r="E37" i="6" s="1"/>
  <c r="F38" i="6"/>
  <c r="F37" i="6" s="1"/>
  <c r="D38" i="6"/>
  <c r="D37" i="6" s="1"/>
  <c r="E34" i="6"/>
  <c r="E33" i="6" s="1"/>
  <c r="F34" i="6"/>
  <c r="F33" i="6" s="1"/>
  <c r="D34" i="6"/>
  <c r="D33" i="6" s="1"/>
  <c r="E32" i="6"/>
  <c r="E31" i="6" s="1"/>
  <c r="F32" i="6"/>
  <c r="F31" i="6" s="1"/>
  <c r="D32" i="6"/>
  <c r="D31" i="6" s="1"/>
  <c r="E29" i="6"/>
  <c r="E28" i="6" s="1"/>
  <c r="F29" i="6"/>
  <c r="F28" i="6" s="1"/>
  <c r="D29" i="6"/>
  <c r="D28" i="6" s="1"/>
  <c r="E27" i="6"/>
  <c r="E26" i="6" s="1"/>
  <c r="F27" i="6"/>
  <c r="F26" i="6" s="1"/>
  <c r="D27" i="6"/>
  <c r="D26" i="6" s="1"/>
  <c r="E25" i="6"/>
  <c r="E24" i="6" s="1"/>
  <c r="F25" i="6"/>
  <c r="F24" i="6" s="1"/>
  <c r="D25" i="6"/>
  <c r="D24" i="6" s="1"/>
  <c r="E23" i="6"/>
  <c r="E22" i="6" s="1"/>
  <c r="F23" i="6"/>
  <c r="F22" i="6" s="1"/>
  <c r="D23" i="6"/>
  <c r="D22" i="6" s="1"/>
  <c r="E21" i="6"/>
  <c r="F21" i="6"/>
  <c r="D21" i="6"/>
  <c r="E20" i="6"/>
  <c r="F20" i="6"/>
  <c r="D20" i="6"/>
  <c r="E466" i="6"/>
  <c r="F466" i="6"/>
  <c r="D466" i="6"/>
  <c r="E467" i="6"/>
  <c r="F467" i="6"/>
  <c r="D467" i="6"/>
  <c r="E468" i="6"/>
  <c r="F468" i="6"/>
  <c r="D468" i="6"/>
  <c r="E470" i="6"/>
  <c r="E469" i="6" s="1"/>
  <c r="F470" i="6"/>
  <c r="F469" i="6" s="1"/>
  <c r="D470" i="6"/>
  <c r="D469" i="6" s="1"/>
  <c r="E456" i="6"/>
  <c r="E455" i="6" s="1"/>
  <c r="F456" i="6"/>
  <c r="F455" i="6" s="1"/>
  <c r="D456" i="6"/>
  <c r="D455" i="6" s="1"/>
  <c r="E452" i="6"/>
  <c r="E451" i="6" s="1"/>
  <c r="E447" i="6" s="1"/>
  <c r="F452" i="6"/>
  <c r="F451" i="6" s="1"/>
  <c r="F447" i="6" s="1"/>
  <c r="D452" i="6"/>
  <c r="D451" i="6" s="1"/>
  <c r="D447" i="6" s="1"/>
  <c r="E444" i="6"/>
  <c r="E443" i="6" s="1"/>
  <c r="F444" i="6"/>
  <c r="F443" i="6" s="1"/>
  <c r="D444" i="6"/>
  <c r="D443" i="6" s="1"/>
  <c r="E439" i="6"/>
  <c r="E438" i="6" s="1"/>
  <c r="F439" i="6"/>
  <c r="F438" i="6" s="1"/>
  <c r="D439" i="6"/>
  <c r="D438" i="6" s="1"/>
  <c r="E436" i="6"/>
  <c r="E435" i="6" s="1"/>
  <c r="F436" i="6"/>
  <c r="F435" i="6" s="1"/>
  <c r="D436" i="6"/>
  <c r="D435" i="6" s="1"/>
  <c r="E432" i="6"/>
  <c r="E431" i="6" s="1"/>
  <c r="E430" i="6" s="1"/>
  <c r="F432" i="6"/>
  <c r="F431" i="6" s="1"/>
  <c r="F430" i="6" s="1"/>
  <c r="D432" i="6"/>
  <c r="D431" i="6" s="1"/>
  <c r="D430" i="6" s="1"/>
  <c r="E428" i="6"/>
  <c r="E427" i="6" s="1"/>
  <c r="E426" i="6" s="1"/>
  <c r="F428" i="6"/>
  <c r="F427" i="6" s="1"/>
  <c r="F426" i="6" s="1"/>
  <c r="D428" i="6"/>
  <c r="D427" i="6" s="1"/>
  <c r="D426" i="6" s="1"/>
  <c r="E423" i="6"/>
  <c r="F423" i="6"/>
  <c r="D423" i="6"/>
  <c r="E421" i="6"/>
  <c r="F421" i="6"/>
  <c r="D421" i="6"/>
  <c r="E411" i="6"/>
  <c r="E410" i="6" s="1"/>
  <c r="F411" i="6"/>
  <c r="F410" i="6" s="1"/>
  <c r="D411" i="6"/>
  <c r="D410" i="6" s="1"/>
  <c r="E408" i="6"/>
  <c r="E407" i="6" s="1"/>
  <c r="F408" i="6"/>
  <c r="F407" i="6" s="1"/>
  <c r="D408" i="6"/>
  <c r="D407" i="6" s="1"/>
  <c r="E404" i="6"/>
  <c r="E403" i="6" s="1"/>
  <c r="E402" i="6" s="1"/>
  <c r="F404" i="6"/>
  <c r="F403" i="6" s="1"/>
  <c r="F402" i="6" s="1"/>
  <c r="D404" i="6"/>
  <c r="D403" i="6" s="1"/>
  <c r="D402" i="6" s="1"/>
  <c r="E400" i="6"/>
  <c r="E399" i="6" s="1"/>
  <c r="E398" i="6" s="1"/>
  <c r="F400" i="6"/>
  <c r="F399" i="6" s="1"/>
  <c r="F398" i="6" s="1"/>
  <c r="D400" i="6"/>
  <c r="D399" i="6" s="1"/>
  <c r="D398" i="6" s="1"/>
  <c r="E395" i="6"/>
  <c r="E394" i="6" s="1"/>
  <c r="F395" i="6"/>
  <c r="F394" i="6" s="1"/>
  <c r="D395" i="6"/>
  <c r="D394" i="6" s="1"/>
  <c r="E392" i="6"/>
  <c r="F392" i="6"/>
  <c r="D392" i="6"/>
  <c r="E390" i="6"/>
  <c r="F390" i="6"/>
  <c r="D390" i="6"/>
  <c r="E388" i="6"/>
  <c r="F388" i="6"/>
  <c r="D388" i="6"/>
  <c r="E386" i="6"/>
  <c r="F386" i="6"/>
  <c r="D386" i="6"/>
  <c r="E384" i="6"/>
  <c r="F384" i="6"/>
  <c r="D384" i="6"/>
  <c r="E375" i="6"/>
  <c r="E374" i="6" s="1"/>
  <c r="E373" i="6" s="1"/>
  <c r="F375" i="6"/>
  <c r="F374" i="6" s="1"/>
  <c r="F373" i="6" s="1"/>
  <c r="D375" i="6"/>
  <c r="D374" i="6" s="1"/>
  <c r="D373" i="6" s="1"/>
  <c r="E370" i="6"/>
  <c r="E369" i="6" s="1"/>
  <c r="E368" i="6" s="1"/>
  <c r="F370" i="6"/>
  <c r="F369" i="6" s="1"/>
  <c r="F368" i="6" s="1"/>
  <c r="D370" i="6"/>
  <c r="D369" i="6" s="1"/>
  <c r="D368" i="6" s="1"/>
  <c r="E366" i="6"/>
  <c r="E365" i="6" s="1"/>
  <c r="E364" i="6" s="1"/>
  <c r="F366" i="6"/>
  <c r="F365" i="6" s="1"/>
  <c r="F364" i="6" s="1"/>
  <c r="D366" i="6"/>
  <c r="D365" i="6" s="1"/>
  <c r="D364" i="6" s="1"/>
  <c r="E359" i="6"/>
  <c r="E358" i="6" s="1"/>
  <c r="F359" i="6"/>
  <c r="F358" i="6" s="1"/>
  <c r="D359" i="6"/>
  <c r="D358" i="6" s="1"/>
  <c r="E356" i="6"/>
  <c r="E355" i="6" s="1"/>
  <c r="F356" i="6"/>
  <c r="F355" i="6" s="1"/>
  <c r="D356" i="6"/>
  <c r="D355" i="6" s="1"/>
  <c r="E353" i="6"/>
  <c r="E352" i="6" s="1"/>
  <c r="F353" i="6"/>
  <c r="F352" i="6" s="1"/>
  <c r="D353" i="6"/>
  <c r="D352" i="6" s="1"/>
  <c r="E350" i="6"/>
  <c r="E349" i="6" s="1"/>
  <c r="F350" i="6"/>
  <c r="F349" i="6" s="1"/>
  <c r="D350" i="6"/>
  <c r="D349" i="6" s="1"/>
  <c r="E347" i="6"/>
  <c r="F347" i="6"/>
  <c r="D347" i="6"/>
  <c r="E345" i="6"/>
  <c r="F345" i="6"/>
  <c r="D345" i="6"/>
  <c r="E342" i="6"/>
  <c r="E341" i="6" s="1"/>
  <c r="F342" i="6"/>
  <c r="F341" i="6" s="1"/>
  <c r="D342" i="6"/>
  <c r="D341" i="6" s="1"/>
  <c r="E334" i="6"/>
  <c r="F334" i="6"/>
  <c r="E332" i="6"/>
  <c r="F332" i="6"/>
  <c r="D332" i="6"/>
  <c r="E328" i="6"/>
  <c r="F328" i="6"/>
  <c r="D328" i="6"/>
  <c r="E322" i="6"/>
  <c r="F322" i="6"/>
  <c r="D322" i="6"/>
  <c r="E320" i="6"/>
  <c r="F320" i="6"/>
  <c r="D320" i="6"/>
  <c r="E318" i="6"/>
  <c r="F318" i="6"/>
  <c r="D318" i="6"/>
  <c r="E315" i="6"/>
  <c r="F315" i="6"/>
  <c r="D315" i="6"/>
  <c r="E313" i="6"/>
  <c r="F313" i="6"/>
  <c r="D313" i="6"/>
  <c r="E305" i="6"/>
  <c r="F305" i="6"/>
  <c r="D305" i="6"/>
  <c r="E302" i="6"/>
  <c r="F302" i="6"/>
  <c r="D302" i="6"/>
  <c r="E300" i="6"/>
  <c r="F300" i="6"/>
  <c r="D300" i="6"/>
  <c r="E297" i="6"/>
  <c r="F297" i="6"/>
  <c r="D297" i="6"/>
  <c r="E294" i="6"/>
  <c r="F294" i="6"/>
  <c r="D294" i="6"/>
  <c r="E284" i="6"/>
  <c r="F284" i="6"/>
  <c r="D284" i="6"/>
  <c r="E280" i="6"/>
  <c r="E279" i="6" s="1"/>
  <c r="F280" i="6"/>
  <c r="F279" i="6" s="1"/>
  <c r="D280" i="6"/>
  <c r="D279" i="6" s="1"/>
  <c r="E277" i="6"/>
  <c r="E276" i="6" s="1"/>
  <c r="F277" i="6"/>
  <c r="F276" i="6" s="1"/>
  <c r="D277" i="6"/>
  <c r="D276" i="6" s="1"/>
  <c r="E272" i="6"/>
  <c r="E271" i="6" s="1"/>
  <c r="E270" i="6" s="1"/>
  <c r="F272" i="6"/>
  <c r="F271" i="6" s="1"/>
  <c r="F270" i="6" s="1"/>
  <c r="D272" i="6"/>
  <c r="D271" i="6" s="1"/>
  <c r="D270" i="6" s="1"/>
  <c r="E268" i="6"/>
  <c r="F268" i="6"/>
  <c r="D268" i="6"/>
  <c r="E266" i="6"/>
  <c r="F266" i="6"/>
  <c r="D266" i="6"/>
  <c r="E264" i="6"/>
  <c r="F264" i="6"/>
  <c r="D264" i="6"/>
  <c r="E259" i="6"/>
  <c r="E258" i="6" s="1"/>
  <c r="F259" i="6"/>
  <c r="F258" i="6" s="1"/>
  <c r="D259" i="6"/>
  <c r="D258" i="6" s="1"/>
  <c r="E256" i="6"/>
  <c r="F256" i="6"/>
  <c r="D256" i="6"/>
  <c r="E254" i="6"/>
  <c r="F254" i="6"/>
  <c r="D254" i="6"/>
  <c r="E252" i="6"/>
  <c r="F252" i="6"/>
  <c r="D252" i="6"/>
  <c r="E250" i="6"/>
  <c r="F250" i="6"/>
  <c r="D250" i="6"/>
  <c r="E248" i="6"/>
  <c r="F248" i="6"/>
  <c r="D248" i="6"/>
  <c r="E246" i="6"/>
  <c r="F246" i="6"/>
  <c r="D246" i="6"/>
  <c r="E243" i="6"/>
  <c r="F243" i="6"/>
  <c r="D243" i="6"/>
  <c r="E241" i="6"/>
  <c r="F241" i="6"/>
  <c r="D241" i="6"/>
  <c r="E239" i="6"/>
  <c r="F239" i="6"/>
  <c r="D239" i="6"/>
  <c r="E235" i="6"/>
  <c r="F235" i="6"/>
  <c r="D235" i="6"/>
  <c r="E227" i="6"/>
  <c r="E226" i="6" s="1"/>
  <c r="F227" i="6"/>
  <c r="F226" i="6" s="1"/>
  <c r="D227" i="6"/>
  <c r="D226" i="6" s="1"/>
  <c r="E224" i="6"/>
  <c r="E221" i="6" s="1"/>
  <c r="F224" i="6"/>
  <c r="F221" i="6" s="1"/>
  <c r="D224" i="6"/>
  <c r="D221" i="6" s="1"/>
  <c r="E219" i="6"/>
  <c r="E216" i="6" s="1"/>
  <c r="F219" i="6"/>
  <c r="F216" i="6" s="1"/>
  <c r="D219" i="6"/>
  <c r="D216" i="6" s="1"/>
  <c r="E214" i="6"/>
  <c r="F214" i="6"/>
  <c r="D214" i="6"/>
  <c r="E212" i="6"/>
  <c r="F212" i="6"/>
  <c r="D212" i="6"/>
  <c r="E210" i="6"/>
  <c r="F210" i="6"/>
  <c r="D210" i="6"/>
  <c r="E208" i="6"/>
  <c r="F208" i="6"/>
  <c r="D208" i="6"/>
  <c r="E204" i="6"/>
  <c r="E201" i="6" s="1"/>
  <c r="F204" i="6"/>
  <c r="F201" i="6" s="1"/>
  <c r="D204" i="6"/>
  <c r="D201" i="6" s="1"/>
  <c r="E199" i="6"/>
  <c r="F199" i="6"/>
  <c r="D199" i="6"/>
  <c r="E197" i="6"/>
  <c r="F197" i="6"/>
  <c r="D197" i="6"/>
  <c r="E188" i="6"/>
  <c r="F188" i="6"/>
  <c r="D188" i="6"/>
  <c r="E186" i="6"/>
  <c r="F186" i="6"/>
  <c r="D186" i="6"/>
  <c r="E184" i="6"/>
  <c r="F184" i="6"/>
  <c r="D184" i="6"/>
  <c r="E182" i="6"/>
  <c r="F182" i="6"/>
  <c r="D182" i="6"/>
  <c r="E180" i="6"/>
  <c r="F180" i="6"/>
  <c r="D180" i="6"/>
  <c r="E177" i="6"/>
  <c r="F177" i="6"/>
  <c r="D177" i="6"/>
  <c r="E175" i="6"/>
  <c r="F175" i="6"/>
  <c r="D175" i="6"/>
  <c r="E170" i="6"/>
  <c r="E169" i="6" s="1"/>
  <c r="E168" i="6" s="1"/>
  <c r="E167" i="6" s="1"/>
  <c r="F170" i="6"/>
  <c r="F169" i="6" s="1"/>
  <c r="F168" i="6" s="1"/>
  <c r="F167" i="6" s="1"/>
  <c r="D170" i="6"/>
  <c r="D169" i="6" s="1"/>
  <c r="D168" i="6" s="1"/>
  <c r="D167" i="6" s="1"/>
  <c r="E150" i="6"/>
  <c r="E149" i="6" s="1"/>
  <c r="F150" i="6"/>
  <c r="F149" i="6" s="1"/>
  <c r="E147" i="6"/>
  <c r="F147" i="6"/>
  <c r="E128" i="6"/>
  <c r="E125" i="6" s="1"/>
  <c r="E124" i="6" s="1"/>
  <c r="F128" i="6"/>
  <c r="F125" i="6" s="1"/>
  <c r="F124" i="6" s="1"/>
  <c r="E113" i="6"/>
  <c r="E110" i="6" s="1"/>
  <c r="F113" i="6"/>
  <c r="F110" i="6" s="1"/>
  <c r="D113" i="6"/>
  <c r="D110" i="6" s="1"/>
  <c r="D334" i="6"/>
  <c r="D147" i="6"/>
  <c r="F144" i="6"/>
  <c r="E144" i="6"/>
  <c r="D144" i="6"/>
  <c r="D128" i="6"/>
  <c r="D125" i="6" s="1"/>
  <c r="F100" i="6"/>
  <c r="F97" i="6" s="1"/>
  <c r="E100" i="6"/>
  <c r="E97" i="6" s="1"/>
  <c r="D420" i="6" l="1"/>
  <c r="F420" i="6"/>
  <c r="F419" i="6" s="1"/>
  <c r="F418" i="6" s="1"/>
  <c r="E420" i="6"/>
  <c r="E96" i="6"/>
  <c r="E95" i="6" s="1"/>
  <c r="E161" i="6"/>
  <c r="D161" i="6"/>
  <c r="F96" i="6"/>
  <c r="E419" i="6"/>
  <c r="E418" i="6" s="1"/>
  <c r="D419" i="6"/>
  <c r="D418" i="6" s="1"/>
  <c r="F55" i="6"/>
  <c r="F76" i="6"/>
  <c r="F75" i="6" s="1"/>
  <c r="D76" i="6"/>
  <c r="D75" i="6" s="1"/>
  <c r="E76" i="6"/>
  <c r="E75" i="6" s="1"/>
  <c r="D63" i="6"/>
  <c r="D62" i="6" s="1"/>
  <c r="E63" i="6"/>
  <c r="E62" i="6" s="1"/>
  <c r="F63" i="6"/>
  <c r="F62" i="6" s="1"/>
  <c r="E55" i="6"/>
  <c r="D55" i="6"/>
  <c r="F36" i="6"/>
  <c r="D36" i="6"/>
  <c r="E36" i="6"/>
  <c r="D179" i="6"/>
  <c r="E245" i="6"/>
  <c r="D245" i="6"/>
  <c r="F245" i="6"/>
  <c r="E179" i="6"/>
  <c r="F179" i="6"/>
  <c r="E293" i="6"/>
  <c r="E292" i="6" s="1"/>
  <c r="F293" i="6"/>
  <c r="F292" i="6" s="1"/>
  <c r="D293" i="6"/>
  <c r="D292" i="6" s="1"/>
  <c r="F161" i="6"/>
  <c r="F459" i="6"/>
  <c r="F458" i="6" s="1"/>
  <c r="D459" i="6"/>
  <c r="D458" i="6" s="1"/>
  <c r="E459" i="6"/>
  <c r="E458" i="6" s="1"/>
  <c r="E283" i="6"/>
  <c r="E282" i="6" s="1"/>
  <c r="F283" i="6"/>
  <c r="F282" i="6" s="1"/>
  <c r="D283" i="6"/>
  <c r="D282" i="6" s="1"/>
  <c r="D124" i="6"/>
  <c r="E325" i="6"/>
  <c r="E324" i="6" s="1"/>
  <c r="F325" i="6"/>
  <c r="F324" i="6" s="1"/>
  <c r="D325" i="6"/>
  <c r="D324" i="6" s="1"/>
  <c r="D232" i="6"/>
  <c r="D231" i="6" s="1"/>
  <c r="F232" i="6"/>
  <c r="F231" i="6" s="1"/>
  <c r="E232" i="6"/>
  <c r="E231" i="6" s="1"/>
  <c r="D238" i="6"/>
  <c r="D442" i="6"/>
  <c r="D441" i="6" s="1"/>
  <c r="E238" i="6"/>
  <c r="F238" i="6"/>
  <c r="F434" i="6"/>
  <c r="E442" i="6"/>
  <c r="E441" i="6" s="1"/>
  <c r="F442" i="6"/>
  <c r="F441" i="6" s="1"/>
  <c r="D263" i="6"/>
  <c r="D262" i="6" s="1"/>
  <c r="D261" i="6" s="1"/>
  <c r="D434" i="6"/>
  <c r="E434" i="6"/>
  <c r="F406" i="6"/>
  <c r="F397" i="6" s="1"/>
  <c r="F331" i="6"/>
  <c r="F330" i="6" s="1"/>
  <c r="E406" i="6"/>
  <c r="E397" i="6" s="1"/>
  <c r="E331" i="6"/>
  <c r="E330" i="6" s="1"/>
  <c r="F88" i="6"/>
  <c r="F87" i="6" s="1"/>
  <c r="F86" i="6" s="1"/>
  <c r="F465" i="6"/>
  <c r="F464" i="6" s="1"/>
  <c r="E465" i="6"/>
  <c r="E464" i="6" s="1"/>
  <c r="E88" i="6"/>
  <c r="E87" i="6" s="1"/>
  <c r="E86" i="6" s="1"/>
  <c r="D19" i="6"/>
  <c r="D18" i="6" s="1"/>
  <c r="F19" i="6"/>
  <c r="F18" i="6" s="1"/>
  <c r="E19" i="6"/>
  <c r="E18" i="6" s="1"/>
  <c r="D88" i="6"/>
  <c r="D87" i="6" s="1"/>
  <c r="D86" i="6" s="1"/>
  <c r="D465" i="6"/>
  <c r="D464" i="6" s="1"/>
  <c r="F263" i="6"/>
  <c r="F262" i="6" s="1"/>
  <c r="F261" i="6" s="1"/>
  <c r="F344" i="6"/>
  <c r="F340" i="6" s="1"/>
  <c r="E344" i="6"/>
  <c r="E446" i="6"/>
  <c r="F446" i="6"/>
  <c r="D446" i="6"/>
  <c r="D406" i="6"/>
  <c r="D397" i="6" s="1"/>
  <c r="E383" i="6"/>
  <c r="E382" i="6" s="1"/>
  <c r="E372" i="6" s="1"/>
  <c r="F383" i="6"/>
  <c r="F382" i="6" s="1"/>
  <c r="F372" i="6" s="1"/>
  <c r="D383" i="6"/>
  <c r="D382" i="6" s="1"/>
  <c r="D372" i="6" s="1"/>
  <c r="F143" i="6"/>
  <c r="F142" i="6" s="1"/>
  <c r="F312" i="6"/>
  <c r="D344" i="6"/>
  <c r="D340" i="6" s="1"/>
  <c r="D331" i="6"/>
  <c r="D330" i="6" s="1"/>
  <c r="F275" i="6"/>
  <c r="F317" i="6"/>
  <c r="E312" i="6"/>
  <c r="E317" i="6"/>
  <c r="D317" i="6"/>
  <c r="D312" i="6"/>
  <c r="E275" i="6"/>
  <c r="D275" i="6"/>
  <c r="E263" i="6"/>
  <c r="E262" i="6" s="1"/>
  <c r="E261" i="6" s="1"/>
  <c r="E174" i="6"/>
  <c r="F207" i="6"/>
  <c r="F174" i="6"/>
  <c r="F196" i="6"/>
  <c r="E196" i="6"/>
  <c r="E143" i="6"/>
  <c r="E142" i="6" s="1"/>
  <c r="E207" i="6"/>
  <c r="D196" i="6"/>
  <c r="D174" i="6"/>
  <c r="F30" i="6"/>
  <c r="E30" i="6"/>
  <c r="D30" i="6"/>
  <c r="D137" i="6"/>
  <c r="D100" i="6"/>
  <c r="D97" i="6" s="1"/>
  <c r="D207" i="6"/>
  <c r="D143" i="6"/>
  <c r="D142" i="6" s="1"/>
  <c r="E35" i="6" l="1"/>
  <c r="D35" i="6"/>
  <c r="F35" i="6"/>
  <c r="E274" i="6"/>
  <c r="E237" i="6"/>
  <c r="D274" i="6"/>
  <c r="F274" i="6"/>
  <c r="D237" i="6"/>
  <c r="F237" i="6"/>
  <c r="D96" i="6"/>
  <c r="D95" i="6" s="1"/>
  <c r="F95" i="6"/>
  <c r="F339" i="6"/>
  <c r="E340" i="6"/>
  <c r="E339" i="6" s="1"/>
  <c r="D454" i="6"/>
  <c r="F425" i="6"/>
  <c r="F311" i="6"/>
  <c r="F291" i="6" s="1"/>
  <c r="E425" i="6"/>
  <c r="F454" i="6"/>
  <c r="E454" i="6"/>
  <c r="F141" i="6"/>
  <c r="D425" i="6"/>
  <c r="E173" i="6"/>
  <c r="D339" i="6"/>
  <c r="D311" i="6"/>
  <c r="D291" i="6" s="1"/>
  <c r="E311" i="6"/>
  <c r="E291" i="6" s="1"/>
  <c r="E141" i="6"/>
  <c r="E206" i="6"/>
  <c r="F206" i="6"/>
  <c r="D206" i="6"/>
  <c r="F173" i="6"/>
  <c r="D173" i="6"/>
  <c r="F17" i="6"/>
  <c r="D17" i="6"/>
  <c r="E17" i="6"/>
  <c r="D141" i="6"/>
  <c r="F172" i="6" l="1"/>
  <c r="E172" i="6"/>
  <c r="D172" i="6"/>
  <c r="F16" i="6"/>
  <c r="E16" i="6"/>
  <c r="D16" i="6"/>
  <c r="E15" i="6" l="1"/>
  <c r="F15" i="6"/>
  <c r="D15" i="6"/>
  <c r="E526" i="5"/>
  <c r="E525" i="5" s="1"/>
  <c r="E524" i="5" s="1"/>
  <c r="D526" i="5"/>
  <c r="D525" i="5" s="1"/>
  <c r="D524" i="5" s="1"/>
  <c r="C526" i="5"/>
  <c r="C525" i="5" s="1"/>
  <c r="C524" i="5" s="1"/>
  <c r="E523" i="5"/>
  <c r="E522" i="5" s="1"/>
  <c r="E521" i="5" s="1"/>
  <c r="E520" i="5" s="1"/>
  <c r="E519" i="5" s="1"/>
  <c r="D523" i="5"/>
  <c r="D522" i="5" s="1"/>
  <c r="D521" i="5" s="1"/>
  <c r="D520" i="5" s="1"/>
  <c r="D519" i="5" s="1"/>
  <c r="C523" i="5"/>
  <c r="C522" i="5" s="1"/>
  <c r="C521" i="5" s="1"/>
  <c r="C520" i="5" s="1"/>
  <c r="C519" i="5" s="1"/>
  <c r="E516" i="5"/>
  <c r="E515" i="5" s="1"/>
  <c r="E514" i="5" s="1"/>
  <c r="E513" i="5" s="1"/>
  <c r="E512" i="5" s="1"/>
  <c r="D516" i="5"/>
  <c r="D515" i="5" s="1"/>
  <c r="D514" i="5" s="1"/>
  <c r="D513" i="5" s="1"/>
  <c r="D512" i="5" s="1"/>
  <c r="C516" i="5"/>
  <c r="C515" i="5" s="1"/>
  <c r="C514" i="5" s="1"/>
  <c r="C513" i="5" s="1"/>
  <c r="C512" i="5" s="1"/>
  <c r="E509" i="5"/>
  <c r="D509" i="5"/>
  <c r="C509" i="5"/>
  <c r="E508" i="5"/>
  <c r="D508" i="5"/>
  <c r="C508" i="5"/>
  <c r="E507" i="5"/>
  <c r="D507" i="5"/>
  <c r="C507" i="5"/>
  <c r="E506" i="5"/>
  <c r="D506" i="5"/>
  <c r="C506" i="5"/>
  <c r="E502" i="5"/>
  <c r="E501" i="5" s="1"/>
  <c r="E500" i="5" s="1"/>
  <c r="D502" i="5"/>
  <c r="D501" i="5" s="1"/>
  <c r="D500" i="5" s="1"/>
  <c r="C502" i="5"/>
  <c r="C501" i="5" s="1"/>
  <c r="C500" i="5" s="1"/>
  <c r="E499" i="5"/>
  <c r="D499" i="5"/>
  <c r="C499" i="5"/>
  <c r="E498" i="5"/>
  <c r="D498" i="5"/>
  <c r="C498" i="5"/>
  <c r="E497" i="5"/>
  <c r="D497" i="5"/>
  <c r="C497" i="5"/>
  <c r="E494" i="5"/>
  <c r="E493" i="5" s="1"/>
  <c r="D494" i="5"/>
  <c r="D493" i="5" s="1"/>
  <c r="C494" i="5"/>
  <c r="C493" i="5" s="1"/>
  <c r="E492" i="5"/>
  <c r="D492" i="5"/>
  <c r="C492" i="5"/>
  <c r="E491" i="5"/>
  <c r="D491" i="5"/>
  <c r="C491" i="5"/>
  <c r="E484" i="5"/>
  <c r="E483" i="5" s="1"/>
  <c r="E482" i="5" s="1"/>
  <c r="E481" i="5" s="1"/>
  <c r="E480" i="5" s="1"/>
  <c r="D484" i="5"/>
  <c r="D483" i="5" s="1"/>
  <c r="D482" i="5" s="1"/>
  <c r="D481" i="5" s="1"/>
  <c r="D480" i="5" s="1"/>
  <c r="C484" i="5"/>
  <c r="C483" i="5" s="1"/>
  <c r="C482" i="5" s="1"/>
  <c r="C481" i="5" s="1"/>
  <c r="C480" i="5" s="1"/>
  <c r="E479" i="5"/>
  <c r="D479" i="5"/>
  <c r="C479" i="5"/>
  <c r="E478" i="5"/>
  <c r="D478" i="5"/>
  <c r="C478" i="5"/>
  <c r="E472" i="5"/>
  <c r="E471" i="5" s="1"/>
  <c r="E470" i="5" s="1"/>
  <c r="E469" i="5" s="1"/>
  <c r="D472" i="5"/>
  <c r="D471" i="5" s="1"/>
  <c r="D470" i="5" s="1"/>
  <c r="D469" i="5" s="1"/>
  <c r="C472" i="5"/>
  <c r="C471" i="5" s="1"/>
  <c r="C470" i="5" s="1"/>
  <c r="C469" i="5" s="1"/>
  <c r="E468" i="5"/>
  <c r="E467" i="5" s="1"/>
  <c r="E466" i="5" s="1"/>
  <c r="E465" i="5" s="1"/>
  <c r="D468" i="5"/>
  <c r="D467" i="5" s="1"/>
  <c r="D466" i="5" s="1"/>
  <c r="D465" i="5" s="1"/>
  <c r="C468" i="5"/>
  <c r="C467" i="5" s="1"/>
  <c r="C466" i="5" s="1"/>
  <c r="C465" i="5" s="1"/>
  <c r="E463" i="5"/>
  <c r="E462" i="5" s="1"/>
  <c r="D463" i="5"/>
  <c r="D462" i="5" s="1"/>
  <c r="C463" i="5"/>
  <c r="C462" i="5" s="1"/>
  <c r="E461" i="5"/>
  <c r="E460" i="5" s="1"/>
  <c r="D461" i="5"/>
  <c r="D460" i="5" s="1"/>
  <c r="C461" i="5"/>
  <c r="C460" i="5" s="1"/>
  <c r="E456" i="5"/>
  <c r="E455" i="5" s="1"/>
  <c r="E454" i="5" s="1"/>
  <c r="E453" i="5" s="1"/>
  <c r="E452" i="5" s="1"/>
  <c r="D456" i="5"/>
  <c r="D455" i="5" s="1"/>
  <c r="D454" i="5" s="1"/>
  <c r="D453" i="5" s="1"/>
  <c r="D452" i="5" s="1"/>
  <c r="C456" i="5"/>
  <c r="C455" i="5" s="1"/>
  <c r="C454" i="5" s="1"/>
  <c r="C453" i="5" s="1"/>
  <c r="C452" i="5" s="1"/>
  <c r="E451" i="5"/>
  <c r="E450" i="5" s="1"/>
  <c r="E449" i="5" s="1"/>
  <c r="E448" i="5" s="1"/>
  <c r="D451" i="5"/>
  <c r="D450" i="5" s="1"/>
  <c r="D449" i="5" s="1"/>
  <c r="D448" i="5" s="1"/>
  <c r="C451" i="5"/>
  <c r="C450" i="5" s="1"/>
  <c r="C449" i="5" s="1"/>
  <c r="C448" i="5" s="1"/>
  <c r="E447" i="5"/>
  <c r="E446" i="5" s="1"/>
  <c r="E445" i="5" s="1"/>
  <c r="E444" i="5" s="1"/>
  <c r="D447" i="5"/>
  <c r="D446" i="5" s="1"/>
  <c r="D445" i="5" s="1"/>
  <c r="D444" i="5" s="1"/>
  <c r="C447" i="5"/>
  <c r="C446" i="5" s="1"/>
  <c r="C445" i="5" s="1"/>
  <c r="C444" i="5" s="1"/>
  <c r="E440" i="5"/>
  <c r="E439" i="5" s="1"/>
  <c r="E438" i="5" s="1"/>
  <c r="E437" i="5" s="1"/>
  <c r="D440" i="5"/>
  <c r="D439" i="5" s="1"/>
  <c r="D438" i="5" s="1"/>
  <c r="D437" i="5" s="1"/>
  <c r="C440" i="5"/>
  <c r="C439" i="5" s="1"/>
  <c r="C438" i="5" s="1"/>
  <c r="C437" i="5" s="1"/>
  <c r="E434" i="5"/>
  <c r="D434" i="5"/>
  <c r="C434" i="5"/>
  <c r="E433" i="5"/>
  <c r="D433" i="5"/>
  <c r="C433" i="5"/>
  <c r="E432" i="5"/>
  <c r="D432" i="5"/>
  <c r="C432" i="5"/>
  <c r="E427" i="5"/>
  <c r="E426" i="5" s="1"/>
  <c r="E425" i="5" s="1"/>
  <c r="D427" i="5"/>
  <c r="D426" i="5" s="1"/>
  <c r="D425" i="5" s="1"/>
  <c r="C427" i="5"/>
  <c r="C426" i="5" s="1"/>
  <c r="C425" i="5" s="1"/>
  <c r="E424" i="5"/>
  <c r="E423" i="5" s="1"/>
  <c r="D424" i="5"/>
  <c r="D423" i="5" s="1"/>
  <c r="C424" i="5"/>
  <c r="C423" i="5" s="1"/>
  <c r="E422" i="5"/>
  <c r="D422" i="5"/>
  <c r="C422" i="5"/>
  <c r="E421" i="5"/>
  <c r="D421" i="5"/>
  <c r="C421" i="5"/>
  <c r="E420" i="5"/>
  <c r="D420" i="5"/>
  <c r="C420" i="5"/>
  <c r="E413" i="5"/>
  <c r="D413" i="5"/>
  <c r="C413" i="5"/>
  <c r="E412" i="5"/>
  <c r="D412" i="5"/>
  <c r="C412" i="5"/>
  <c r="E410" i="5"/>
  <c r="D410" i="5"/>
  <c r="C410" i="5"/>
  <c r="E409" i="5"/>
  <c r="D409" i="5"/>
  <c r="C409" i="5"/>
  <c r="E408" i="5"/>
  <c r="D408" i="5"/>
  <c r="C408" i="5"/>
  <c r="E402" i="5"/>
  <c r="E401" i="5" s="1"/>
  <c r="E400" i="5" s="1"/>
  <c r="D402" i="5"/>
  <c r="D401" i="5" s="1"/>
  <c r="D400" i="5" s="1"/>
  <c r="C402" i="5"/>
  <c r="C401" i="5" s="1"/>
  <c r="C400" i="5" s="1"/>
  <c r="E399" i="5"/>
  <c r="E398" i="5" s="1"/>
  <c r="E397" i="5" s="1"/>
  <c r="D399" i="5"/>
  <c r="D398" i="5" s="1"/>
  <c r="D397" i="5" s="1"/>
  <c r="C399" i="5"/>
  <c r="C398" i="5" s="1"/>
  <c r="C397" i="5" s="1"/>
  <c r="E396" i="5"/>
  <c r="E395" i="5" s="1"/>
  <c r="E394" i="5" s="1"/>
  <c r="D396" i="5"/>
  <c r="D395" i="5" s="1"/>
  <c r="D394" i="5" s="1"/>
  <c r="C396" i="5"/>
  <c r="C395" i="5" s="1"/>
  <c r="C394" i="5" s="1"/>
  <c r="E393" i="5"/>
  <c r="E392" i="5" s="1"/>
  <c r="E391" i="5" s="1"/>
  <c r="D393" i="5"/>
  <c r="D392" i="5" s="1"/>
  <c r="D391" i="5" s="1"/>
  <c r="C393" i="5"/>
  <c r="C392" i="5" s="1"/>
  <c r="C391" i="5" s="1"/>
  <c r="E390" i="5"/>
  <c r="E389" i="5" s="1"/>
  <c r="D390" i="5"/>
  <c r="D389" i="5" s="1"/>
  <c r="C390" i="5"/>
  <c r="C389" i="5" s="1"/>
  <c r="E388" i="5"/>
  <c r="E387" i="5" s="1"/>
  <c r="D388" i="5"/>
  <c r="D387" i="5" s="1"/>
  <c r="C388" i="5"/>
  <c r="C387" i="5" s="1"/>
  <c r="E385" i="5"/>
  <c r="E384" i="5" s="1"/>
  <c r="E383" i="5" s="1"/>
  <c r="D385" i="5"/>
  <c r="D384" i="5" s="1"/>
  <c r="D383" i="5" s="1"/>
  <c r="C385" i="5"/>
  <c r="C384" i="5" s="1"/>
  <c r="C383" i="5" s="1"/>
  <c r="E380" i="5"/>
  <c r="E379" i="5" s="1"/>
  <c r="D380" i="5"/>
  <c r="D379" i="5" s="1"/>
  <c r="C380" i="5"/>
  <c r="C379" i="5" s="1"/>
  <c r="E378" i="5"/>
  <c r="E377" i="5" s="1"/>
  <c r="D378" i="5"/>
  <c r="D377" i="5" s="1"/>
  <c r="C378" i="5"/>
  <c r="C377" i="5" s="1"/>
  <c r="E372" i="5"/>
  <c r="E371" i="5" s="1"/>
  <c r="E370" i="5" s="1"/>
  <c r="E369" i="5" s="1"/>
  <c r="D372" i="5"/>
  <c r="D371" i="5" s="1"/>
  <c r="D370" i="5" s="1"/>
  <c r="D369" i="5" s="1"/>
  <c r="C372" i="5"/>
  <c r="C371" i="5" s="1"/>
  <c r="C370" i="5" s="1"/>
  <c r="C369" i="5" s="1"/>
  <c r="E368" i="5"/>
  <c r="E367" i="5" s="1"/>
  <c r="E366" i="5" s="1"/>
  <c r="E365" i="5" s="1"/>
  <c r="D368" i="5"/>
  <c r="D367" i="5" s="1"/>
  <c r="D366" i="5" s="1"/>
  <c r="D365" i="5" s="1"/>
  <c r="C368" i="5"/>
  <c r="C367" i="5" s="1"/>
  <c r="C366" i="5" s="1"/>
  <c r="C365" i="5" s="1"/>
  <c r="E362" i="5"/>
  <c r="E361" i="5" s="1"/>
  <c r="E360" i="5" s="1"/>
  <c r="E359" i="5" s="1"/>
  <c r="E358" i="5" s="1"/>
  <c r="D362" i="5"/>
  <c r="D361" i="5" s="1"/>
  <c r="D360" i="5" s="1"/>
  <c r="D359" i="5" s="1"/>
  <c r="D358" i="5" s="1"/>
  <c r="C362" i="5"/>
  <c r="C361" i="5" s="1"/>
  <c r="C360" i="5" s="1"/>
  <c r="C359" i="5" s="1"/>
  <c r="C358" i="5" s="1"/>
  <c r="E357" i="5"/>
  <c r="E356" i="5" s="1"/>
  <c r="E355" i="5" s="1"/>
  <c r="E354" i="5" s="1"/>
  <c r="E353" i="5" s="1"/>
  <c r="D357" i="5"/>
  <c r="D356" i="5" s="1"/>
  <c r="D355" i="5" s="1"/>
  <c r="D354" i="5" s="1"/>
  <c r="D353" i="5" s="1"/>
  <c r="C357" i="5"/>
  <c r="C356" i="5" s="1"/>
  <c r="C355" i="5" s="1"/>
  <c r="C354" i="5" s="1"/>
  <c r="C353" i="5" s="1"/>
  <c r="E351" i="5"/>
  <c r="E350" i="5" s="1"/>
  <c r="E349" i="5" s="1"/>
  <c r="E348" i="5" s="1"/>
  <c r="D351" i="5"/>
  <c r="D350" i="5" s="1"/>
  <c r="D349" i="5" s="1"/>
  <c r="D348" i="5" s="1"/>
  <c r="C351" i="5"/>
  <c r="C350" i="5" s="1"/>
  <c r="C349" i="5" s="1"/>
  <c r="C348" i="5" s="1"/>
  <c r="E347" i="5"/>
  <c r="E346" i="5" s="1"/>
  <c r="E345" i="5" s="1"/>
  <c r="E344" i="5" s="1"/>
  <c r="D347" i="5"/>
  <c r="D346" i="5" s="1"/>
  <c r="D345" i="5" s="1"/>
  <c r="D344" i="5" s="1"/>
  <c r="C347" i="5"/>
  <c r="C346" i="5" s="1"/>
  <c r="C345" i="5" s="1"/>
  <c r="C344" i="5" s="1"/>
  <c r="E342" i="5"/>
  <c r="E341" i="5" s="1"/>
  <c r="D342" i="5"/>
  <c r="D341" i="5" s="1"/>
  <c r="C342" i="5"/>
  <c r="C341" i="5" s="1"/>
  <c r="E340" i="5"/>
  <c r="E339" i="5" s="1"/>
  <c r="D340" i="5"/>
  <c r="D339" i="5" s="1"/>
  <c r="C340" i="5"/>
  <c r="C339" i="5" s="1"/>
  <c r="E337" i="5"/>
  <c r="E336" i="5" s="1"/>
  <c r="D337" i="5"/>
  <c r="D336" i="5" s="1"/>
  <c r="C337" i="5"/>
  <c r="C336" i="5" s="1"/>
  <c r="E335" i="5"/>
  <c r="E334" i="5" s="1"/>
  <c r="D335" i="5"/>
  <c r="D334" i="5" s="1"/>
  <c r="C335" i="5"/>
  <c r="C334" i="5" s="1"/>
  <c r="E333" i="5"/>
  <c r="E332" i="5" s="1"/>
  <c r="D333" i="5"/>
  <c r="D332" i="5" s="1"/>
  <c r="C333" i="5"/>
  <c r="C332" i="5" s="1"/>
  <c r="E331" i="5"/>
  <c r="E330" i="5" s="1"/>
  <c r="D331" i="5"/>
  <c r="D330" i="5" s="1"/>
  <c r="C331" i="5"/>
  <c r="C330" i="5" s="1"/>
  <c r="E325" i="5"/>
  <c r="E324" i="5" s="1"/>
  <c r="D325" i="5"/>
  <c r="D324" i="5" s="1"/>
  <c r="C325" i="5"/>
  <c r="C324" i="5" s="1"/>
  <c r="E323" i="5"/>
  <c r="E322" i="5" s="1"/>
  <c r="D323" i="5"/>
  <c r="D322" i="5" s="1"/>
  <c r="C323" i="5"/>
  <c r="C322" i="5" s="1"/>
  <c r="E321" i="5"/>
  <c r="E320" i="5" s="1"/>
  <c r="D321" i="5"/>
  <c r="D320" i="5" s="1"/>
  <c r="C321" i="5"/>
  <c r="C320" i="5" s="1"/>
  <c r="E319" i="5"/>
  <c r="E318" i="5" s="1"/>
  <c r="D319" i="5"/>
  <c r="D318" i="5" s="1"/>
  <c r="C319" i="5"/>
  <c r="C318" i="5" s="1"/>
  <c r="E312" i="5"/>
  <c r="E311" i="5" s="1"/>
  <c r="E310" i="5" s="1"/>
  <c r="E309" i="5" s="1"/>
  <c r="E308" i="5" s="1"/>
  <c r="D312" i="5"/>
  <c r="D311" i="5" s="1"/>
  <c r="D310" i="5" s="1"/>
  <c r="D309" i="5" s="1"/>
  <c r="D308" i="5" s="1"/>
  <c r="C312" i="5"/>
  <c r="C311" i="5" s="1"/>
  <c r="C310" i="5" s="1"/>
  <c r="C309" i="5" s="1"/>
  <c r="C308" i="5" s="1"/>
  <c r="E306" i="5"/>
  <c r="E305" i="5" s="1"/>
  <c r="E304" i="5" s="1"/>
  <c r="D306" i="5"/>
  <c r="D305" i="5" s="1"/>
  <c r="D304" i="5" s="1"/>
  <c r="C306" i="5"/>
  <c r="C305" i="5" s="1"/>
  <c r="C304" i="5" s="1"/>
  <c r="E303" i="5"/>
  <c r="E302" i="5" s="1"/>
  <c r="E301" i="5" s="1"/>
  <c r="D303" i="5"/>
  <c r="D302" i="5" s="1"/>
  <c r="D301" i="5" s="1"/>
  <c r="C303" i="5"/>
  <c r="C302" i="5" s="1"/>
  <c r="C301" i="5" s="1"/>
  <c r="E298" i="5"/>
  <c r="E297" i="5" s="1"/>
  <c r="D298" i="5"/>
  <c r="D297" i="5" s="1"/>
  <c r="C298" i="5"/>
  <c r="C297" i="5" s="1"/>
  <c r="E296" i="5"/>
  <c r="E295" i="5" s="1"/>
  <c r="D296" i="5"/>
  <c r="D295" i="5" s="1"/>
  <c r="C296" i="5"/>
  <c r="C295" i="5" s="1"/>
  <c r="E294" i="5"/>
  <c r="E293" i="5" s="1"/>
  <c r="D294" i="5"/>
  <c r="D293" i="5" s="1"/>
  <c r="C294" i="5"/>
  <c r="C293" i="5" s="1"/>
  <c r="E291" i="5"/>
  <c r="E290" i="5" s="1"/>
  <c r="D291" i="5"/>
  <c r="D290" i="5" s="1"/>
  <c r="C291" i="5"/>
  <c r="C290" i="5" s="1"/>
  <c r="E289" i="5"/>
  <c r="E288" i="5" s="1"/>
  <c r="D289" i="5"/>
  <c r="D288" i="5" s="1"/>
  <c r="C289" i="5"/>
  <c r="C288" i="5" s="1"/>
  <c r="E287" i="5"/>
  <c r="E286" i="5" s="1"/>
  <c r="D287" i="5"/>
  <c r="D286" i="5" s="1"/>
  <c r="C287" i="5"/>
  <c r="C286" i="5" s="1"/>
  <c r="E285" i="5"/>
  <c r="E284" i="5" s="1"/>
  <c r="D285" i="5"/>
  <c r="D284" i="5" s="1"/>
  <c r="C285" i="5"/>
  <c r="C284" i="5" s="1"/>
  <c r="E283" i="5"/>
  <c r="E282" i="5" s="1"/>
  <c r="D283" i="5"/>
  <c r="D282" i="5" s="1"/>
  <c r="C283" i="5"/>
  <c r="C282" i="5" s="1"/>
  <c r="E281" i="5"/>
  <c r="E280" i="5" s="1"/>
  <c r="D281" i="5"/>
  <c r="D280" i="5" s="1"/>
  <c r="C281" i="5"/>
  <c r="C280" i="5" s="1"/>
  <c r="E278" i="5"/>
  <c r="E277" i="5" s="1"/>
  <c r="D278" i="5"/>
  <c r="D277" i="5" s="1"/>
  <c r="C278" i="5"/>
  <c r="C277" i="5" s="1"/>
  <c r="E276" i="5"/>
  <c r="E275" i="5" s="1"/>
  <c r="D276" i="5"/>
  <c r="D275" i="5" s="1"/>
  <c r="C276" i="5"/>
  <c r="C275" i="5" s="1"/>
  <c r="E274" i="5"/>
  <c r="E273" i="5" s="1"/>
  <c r="D274" i="5"/>
  <c r="D273" i="5" s="1"/>
  <c r="C274" i="5"/>
  <c r="C273" i="5" s="1"/>
  <c r="E272" i="5"/>
  <c r="E271" i="5" s="1"/>
  <c r="D272" i="5"/>
  <c r="D271" i="5" s="1"/>
  <c r="C272" i="5"/>
  <c r="C271" i="5" s="1"/>
  <c r="E266" i="5"/>
  <c r="E265" i="5" s="1"/>
  <c r="E264" i="5" s="1"/>
  <c r="D266" i="5"/>
  <c r="D265" i="5" s="1"/>
  <c r="D264" i="5" s="1"/>
  <c r="C266" i="5"/>
  <c r="C265" i="5" s="1"/>
  <c r="C264" i="5" s="1"/>
  <c r="E263" i="5"/>
  <c r="E262" i="5" s="1"/>
  <c r="D263" i="5"/>
  <c r="D262" i="5" s="1"/>
  <c r="C263" i="5"/>
  <c r="C262" i="5" s="1"/>
  <c r="E261" i="5"/>
  <c r="E260" i="5" s="1"/>
  <c r="D261" i="5"/>
  <c r="D260" i="5" s="1"/>
  <c r="C261" i="5"/>
  <c r="C260" i="5" s="1"/>
  <c r="E259" i="5"/>
  <c r="E258" i="5" s="1"/>
  <c r="D259" i="5"/>
  <c r="D258" i="5" s="1"/>
  <c r="C259" i="5"/>
  <c r="C258" i="5" s="1"/>
  <c r="E257" i="5"/>
  <c r="E256" i="5" s="1"/>
  <c r="D257" i="5"/>
  <c r="D256" i="5" s="1"/>
  <c r="C257" i="5"/>
  <c r="C256" i="5" s="1"/>
  <c r="E254" i="5"/>
  <c r="E253" i="5" s="1"/>
  <c r="D254" i="5"/>
  <c r="D253" i="5" s="1"/>
  <c r="C254" i="5"/>
  <c r="C253" i="5" s="1"/>
  <c r="E252" i="5"/>
  <c r="E251" i="5" s="1"/>
  <c r="D252" i="5"/>
  <c r="D251" i="5" s="1"/>
  <c r="C252" i="5"/>
  <c r="C251" i="5" s="1"/>
  <c r="E246" i="5"/>
  <c r="E245" i="5" s="1"/>
  <c r="D246" i="5"/>
  <c r="D245" i="5" s="1"/>
  <c r="C246" i="5"/>
  <c r="C245" i="5" s="1"/>
  <c r="E244" i="5"/>
  <c r="E243" i="5" s="1"/>
  <c r="D244" i="5"/>
  <c r="D243" i="5" s="1"/>
  <c r="C244" i="5"/>
  <c r="C243" i="5" s="1"/>
  <c r="E242" i="5"/>
  <c r="E241" i="5" s="1"/>
  <c r="D242" i="5"/>
  <c r="D241" i="5" s="1"/>
  <c r="C242" i="5"/>
  <c r="C241" i="5" s="1"/>
  <c r="E237" i="5"/>
  <c r="E236" i="5" s="1"/>
  <c r="D237" i="5"/>
  <c r="D236" i="5" s="1"/>
  <c r="C237" i="5"/>
  <c r="C236" i="5" s="1"/>
  <c r="E235" i="5"/>
  <c r="E234" i="5" s="1"/>
  <c r="D235" i="5"/>
  <c r="D234" i="5" s="1"/>
  <c r="C235" i="5"/>
  <c r="C234" i="5" s="1"/>
  <c r="E228" i="5"/>
  <c r="E227" i="5" s="1"/>
  <c r="D228" i="5"/>
  <c r="D227" i="5" s="1"/>
  <c r="C228" i="5"/>
  <c r="C227" i="5" s="1"/>
  <c r="E226" i="5"/>
  <c r="E225" i="5" s="1"/>
  <c r="D226" i="5"/>
  <c r="D225" i="5" s="1"/>
  <c r="C226" i="5"/>
  <c r="C225" i="5" s="1"/>
  <c r="E221" i="5"/>
  <c r="E220" i="5" s="1"/>
  <c r="D221" i="5"/>
  <c r="D220" i="5" s="1"/>
  <c r="C221" i="5"/>
  <c r="C220" i="5" s="1"/>
  <c r="E219" i="5"/>
  <c r="E218" i="5" s="1"/>
  <c r="D219" i="5"/>
  <c r="D218" i="5" s="1"/>
  <c r="C219" i="5"/>
  <c r="C218" i="5" s="1"/>
  <c r="E213" i="5"/>
  <c r="E212" i="5" s="1"/>
  <c r="E211" i="5" s="1"/>
  <c r="E210" i="5" s="1"/>
  <c r="D213" i="5"/>
  <c r="D212" i="5" s="1"/>
  <c r="D211" i="5" s="1"/>
  <c r="D210" i="5" s="1"/>
  <c r="C213" i="5"/>
  <c r="C212" i="5" s="1"/>
  <c r="C211" i="5" s="1"/>
  <c r="C210" i="5" s="1"/>
  <c r="E209" i="5"/>
  <c r="E208" i="5" s="1"/>
  <c r="E207" i="5" s="1"/>
  <c r="D209" i="5"/>
  <c r="D208" i="5" s="1"/>
  <c r="D207" i="5" s="1"/>
  <c r="C209" i="5"/>
  <c r="C208" i="5" s="1"/>
  <c r="C207" i="5" s="1"/>
  <c r="E206" i="5"/>
  <c r="E205" i="5" s="1"/>
  <c r="D206" i="5"/>
  <c r="D205" i="5" s="1"/>
  <c r="C206" i="5"/>
  <c r="C205" i="5" s="1"/>
  <c r="E204" i="5"/>
  <c r="E203" i="5" s="1"/>
  <c r="D204" i="5"/>
  <c r="D203" i="5" s="1"/>
  <c r="C204" i="5"/>
  <c r="C203" i="5" s="1"/>
  <c r="E200" i="5"/>
  <c r="E199" i="5" s="1"/>
  <c r="E198" i="5" s="1"/>
  <c r="D200" i="5"/>
  <c r="D199" i="5" s="1"/>
  <c r="D198" i="5" s="1"/>
  <c r="C200" i="5"/>
  <c r="C199" i="5" s="1"/>
  <c r="C198" i="5" s="1"/>
  <c r="E197" i="5"/>
  <c r="E196" i="5" s="1"/>
  <c r="D197" i="5"/>
  <c r="C197" i="5"/>
  <c r="C195" i="5" s="1"/>
  <c r="E194" i="5"/>
  <c r="E193" i="5" s="1"/>
  <c r="D194" i="5"/>
  <c r="D193" i="5" s="1"/>
  <c r="C194" i="5"/>
  <c r="C193" i="5" s="1"/>
  <c r="E192" i="5"/>
  <c r="E191" i="5" s="1"/>
  <c r="D192" i="5"/>
  <c r="D191" i="5" s="1"/>
  <c r="C192" i="5"/>
  <c r="C191" i="5" s="1"/>
  <c r="E190" i="5"/>
  <c r="E189" i="5" s="1"/>
  <c r="D190" i="5"/>
  <c r="D189" i="5" s="1"/>
  <c r="C190" i="5"/>
  <c r="C189" i="5" s="1"/>
  <c r="E188" i="5"/>
  <c r="E187" i="5" s="1"/>
  <c r="D188" i="5"/>
  <c r="D187" i="5" s="1"/>
  <c r="C188" i="5"/>
  <c r="C187" i="5" s="1"/>
  <c r="E182" i="5"/>
  <c r="E181" i="5" s="1"/>
  <c r="E180" i="5" s="1"/>
  <c r="E179" i="5" s="1"/>
  <c r="E178" i="5" s="1"/>
  <c r="D182" i="5"/>
  <c r="D181" i="5" s="1"/>
  <c r="D180" i="5" s="1"/>
  <c r="D179" i="5" s="1"/>
  <c r="D178" i="5" s="1"/>
  <c r="C182" i="5"/>
  <c r="C181" i="5" s="1"/>
  <c r="C180" i="5" s="1"/>
  <c r="C179" i="5" s="1"/>
  <c r="C178" i="5" s="1"/>
  <c r="E176" i="5"/>
  <c r="E175" i="5" s="1"/>
  <c r="E174" i="5" s="1"/>
  <c r="E173" i="5" s="1"/>
  <c r="E172" i="5" s="1"/>
  <c r="D176" i="5"/>
  <c r="D175" i="5" s="1"/>
  <c r="D174" i="5" s="1"/>
  <c r="D173" i="5" s="1"/>
  <c r="D172" i="5" s="1"/>
  <c r="C176" i="5"/>
  <c r="C175" i="5" s="1"/>
  <c r="C174" i="5" s="1"/>
  <c r="C173" i="5" s="1"/>
  <c r="C172" i="5" s="1"/>
  <c r="E171" i="5"/>
  <c r="E170" i="5" s="1"/>
  <c r="E169" i="5" s="1"/>
  <c r="D171" i="5"/>
  <c r="D170" i="5" s="1"/>
  <c r="D169" i="5" s="1"/>
  <c r="C171" i="5"/>
  <c r="C170" i="5" s="1"/>
  <c r="C169" i="5" s="1"/>
  <c r="E168" i="5"/>
  <c r="E167" i="5" s="1"/>
  <c r="E166" i="5" s="1"/>
  <c r="D168" i="5"/>
  <c r="D167" i="5" s="1"/>
  <c r="D166" i="5" s="1"/>
  <c r="C168" i="5"/>
  <c r="C167" i="5" s="1"/>
  <c r="C166" i="5" s="1"/>
  <c r="E160" i="5"/>
  <c r="E159" i="5" s="1"/>
  <c r="E158" i="5" s="1"/>
  <c r="D160" i="5"/>
  <c r="D159" i="5" s="1"/>
  <c r="D158" i="5" s="1"/>
  <c r="C160" i="5"/>
  <c r="C159" i="5" s="1"/>
  <c r="C158" i="5" s="1"/>
  <c r="E157" i="5"/>
  <c r="E156" i="5" s="1"/>
  <c r="D157" i="5"/>
  <c r="D156" i="5" s="1"/>
  <c r="C157" i="5"/>
  <c r="C156" i="5" s="1"/>
  <c r="E155" i="5"/>
  <c r="E154" i="5" s="1"/>
  <c r="D155" i="5"/>
  <c r="D154" i="5" s="1"/>
  <c r="C155" i="5"/>
  <c r="C154" i="5" s="1"/>
  <c r="E153" i="5"/>
  <c r="E152" i="5" s="1"/>
  <c r="D153" i="5"/>
  <c r="D152" i="5" s="1"/>
  <c r="C153" i="5"/>
  <c r="C152" i="5" s="1"/>
  <c r="E151" i="5"/>
  <c r="E150" i="5" s="1"/>
  <c r="D151" i="5"/>
  <c r="D150" i="5" s="1"/>
  <c r="C151" i="5"/>
  <c r="C150" i="5" s="1"/>
  <c r="E149" i="5"/>
  <c r="E148" i="5" s="1"/>
  <c r="D149" i="5"/>
  <c r="D148" i="5" s="1"/>
  <c r="C149" i="5"/>
  <c r="C148" i="5" s="1"/>
  <c r="E145" i="5"/>
  <c r="E144" i="5" s="1"/>
  <c r="E143" i="5" s="1"/>
  <c r="E142" i="5" s="1"/>
  <c r="D145" i="5"/>
  <c r="D144" i="5" s="1"/>
  <c r="D143" i="5" s="1"/>
  <c r="D142" i="5" s="1"/>
  <c r="C145" i="5"/>
  <c r="C144" i="5" s="1"/>
  <c r="C143" i="5" s="1"/>
  <c r="C142" i="5" s="1"/>
  <c r="E139" i="5"/>
  <c r="D139" i="5"/>
  <c r="C139" i="5"/>
  <c r="E138" i="5"/>
  <c r="D138" i="5"/>
  <c r="C138" i="5"/>
  <c r="E133" i="5"/>
  <c r="D133" i="5"/>
  <c r="C133" i="5"/>
  <c r="E132" i="5"/>
  <c r="D132" i="5"/>
  <c r="C132" i="5"/>
  <c r="E125" i="5"/>
  <c r="D125" i="5"/>
  <c r="C125" i="5"/>
  <c r="E124" i="5"/>
  <c r="D124" i="5"/>
  <c r="C124" i="5"/>
  <c r="E123" i="5"/>
  <c r="D123" i="5"/>
  <c r="C123" i="5"/>
  <c r="E119" i="5"/>
  <c r="E118" i="5" s="1"/>
  <c r="E117" i="5" s="1"/>
  <c r="D119" i="5"/>
  <c r="D118" i="5" s="1"/>
  <c r="D117" i="5" s="1"/>
  <c r="C119" i="5"/>
  <c r="C118" i="5" s="1"/>
  <c r="C117" i="5" s="1"/>
  <c r="E116" i="5"/>
  <c r="E115" i="5" s="1"/>
  <c r="E114" i="5" s="1"/>
  <c r="D116" i="5"/>
  <c r="D115" i="5" s="1"/>
  <c r="D114" i="5" s="1"/>
  <c r="C116" i="5"/>
  <c r="C115" i="5" s="1"/>
  <c r="C114" i="5" s="1"/>
  <c r="E112" i="5"/>
  <c r="E111" i="5" s="1"/>
  <c r="E110" i="5" s="1"/>
  <c r="D112" i="5"/>
  <c r="D111" i="5" s="1"/>
  <c r="D110" i="5" s="1"/>
  <c r="C112" i="5"/>
  <c r="C111" i="5" s="1"/>
  <c r="C110" i="5" s="1"/>
  <c r="E109" i="5"/>
  <c r="E108" i="5" s="1"/>
  <c r="E107" i="5" s="1"/>
  <c r="D109" i="5"/>
  <c r="D108" i="5" s="1"/>
  <c r="D107" i="5" s="1"/>
  <c r="C109" i="5"/>
  <c r="C108" i="5" s="1"/>
  <c r="C107" i="5" s="1"/>
  <c r="E105" i="5"/>
  <c r="E104" i="5" s="1"/>
  <c r="E103" i="5" s="1"/>
  <c r="D105" i="5"/>
  <c r="D104" i="5" s="1"/>
  <c r="D103" i="5" s="1"/>
  <c r="C105" i="5"/>
  <c r="C104" i="5" s="1"/>
  <c r="C103" i="5" s="1"/>
  <c r="E102" i="5"/>
  <c r="E101" i="5" s="1"/>
  <c r="E100" i="5" s="1"/>
  <c r="D102" i="5"/>
  <c r="D101" i="5" s="1"/>
  <c r="D100" i="5" s="1"/>
  <c r="C102" i="5"/>
  <c r="C101" i="5" s="1"/>
  <c r="C100" i="5" s="1"/>
  <c r="E97" i="5"/>
  <c r="E96" i="5" s="1"/>
  <c r="E95" i="5" s="1"/>
  <c r="D97" i="5"/>
  <c r="D96" i="5" s="1"/>
  <c r="D95" i="5" s="1"/>
  <c r="C97" i="5"/>
  <c r="C96" i="5" s="1"/>
  <c r="C95" i="5" s="1"/>
  <c r="E94" i="5"/>
  <c r="E93" i="5" s="1"/>
  <c r="E92" i="5" s="1"/>
  <c r="D94" i="5"/>
  <c r="D93" i="5" s="1"/>
  <c r="D92" i="5" s="1"/>
  <c r="C94" i="5"/>
  <c r="C93" i="5" s="1"/>
  <c r="C92" i="5" s="1"/>
  <c r="E89" i="5"/>
  <c r="E88" i="5" s="1"/>
  <c r="D89" i="5"/>
  <c r="D88" i="5" s="1"/>
  <c r="C89" i="5"/>
  <c r="C88" i="5" s="1"/>
  <c r="E87" i="5"/>
  <c r="E86" i="5" s="1"/>
  <c r="D87" i="5"/>
  <c r="D86" i="5" s="1"/>
  <c r="C87" i="5"/>
  <c r="C86" i="5" s="1"/>
  <c r="E83" i="5"/>
  <c r="D83" i="5"/>
  <c r="C83" i="5"/>
  <c r="E82" i="5"/>
  <c r="D82" i="5"/>
  <c r="C82" i="5"/>
  <c r="E80" i="5"/>
  <c r="E79" i="5" s="1"/>
  <c r="D80" i="5"/>
  <c r="D79" i="5" s="1"/>
  <c r="C80" i="5"/>
  <c r="C79" i="5" s="1"/>
  <c r="E78" i="5"/>
  <c r="D78" i="5"/>
  <c r="C78" i="5"/>
  <c r="E77" i="5"/>
  <c r="D77" i="5"/>
  <c r="C77" i="5"/>
  <c r="E72" i="5"/>
  <c r="E71" i="5" s="1"/>
  <c r="E70" i="5" s="1"/>
  <c r="E69" i="5" s="1"/>
  <c r="D72" i="5"/>
  <c r="D71" i="5" s="1"/>
  <c r="D70" i="5" s="1"/>
  <c r="D69" i="5" s="1"/>
  <c r="C72" i="5"/>
  <c r="C71" i="5" s="1"/>
  <c r="C70" i="5" s="1"/>
  <c r="C69" i="5" s="1"/>
  <c r="E68" i="5"/>
  <c r="E67" i="5" s="1"/>
  <c r="D68" i="5"/>
  <c r="D67" i="5" s="1"/>
  <c r="C68" i="5"/>
  <c r="C67" i="5" s="1"/>
  <c r="E66" i="5"/>
  <c r="E65" i="5" s="1"/>
  <c r="D66" i="5"/>
  <c r="D65" i="5" s="1"/>
  <c r="C66" i="5"/>
  <c r="C65" i="5" s="1"/>
  <c r="E64" i="5"/>
  <c r="E63" i="5" s="1"/>
  <c r="D64" i="5"/>
  <c r="D63" i="5" s="1"/>
  <c r="C64" i="5"/>
  <c r="C63" i="5" s="1"/>
  <c r="E61" i="5"/>
  <c r="E60" i="5" s="1"/>
  <c r="E59" i="5" s="1"/>
  <c r="D61" i="5"/>
  <c r="D60" i="5" s="1"/>
  <c r="D59" i="5" s="1"/>
  <c r="C61" i="5"/>
  <c r="C60" i="5" s="1"/>
  <c r="C59" i="5" s="1"/>
  <c r="E55" i="5"/>
  <c r="E54" i="5" s="1"/>
  <c r="E53" i="5" s="1"/>
  <c r="E52" i="5" s="1"/>
  <c r="D55" i="5"/>
  <c r="D54" i="5" s="1"/>
  <c r="D53" i="5" s="1"/>
  <c r="D52" i="5" s="1"/>
  <c r="C55" i="5"/>
  <c r="C54" i="5" s="1"/>
  <c r="C53" i="5" s="1"/>
  <c r="C52" i="5" s="1"/>
  <c r="E50" i="5"/>
  <c r="E49" i="5" s="1"/>
  <c r="D50" i="5"/>
  <c r="D49" i="5" s="1"/>
  <c r="C50" i="5"/>
  <c r="C49" i="5" s="1"/>
  <c r="E48" i="5"/>
  <c r="D48" i="5"/>
  <c r="C48" i="5"/>
  <c r="E47" i="5"/>
  <c r="D47" i="5"/>
  <c r="C47" i="5"/>
  <c r="E46" i="5"/>
  <c r="D46" i="5"/>
  <c r="C46" i="5"/>
  <c r="E40" i="5"/>
  <c r="E39" i="5" s="1"/>
  <c r="E38" i="5" s="1"/>
  <c r="E37" i="5" s="1"/>
  <c r="D40" i="5"/>
  <c r="D39" i="5" s="1"/>
  <c r="D38" i="5" s="1"/>
  <c r="D37" i="5" s="1"/>
  <c r="C40" i="5"/>
  <c r="C39" i="5" s="1"/>
  <c r="C38" i="5" s="1"/>
  <c r="C37" i="5" s="1"/>
  <c r="E35" i="5"/>
  <c r="D35" i="5"/>
  <c r="C35" i="5"/>
  <c r="E34" i="5"/>
  <c r="D34" i="5"/>
  <c r="C34" i="5"/>
  <c r="E33" i="5"/>
  <c r="D33" i="5"/>
  <c r="C33" i="5"/>
  <c r="E32" i="5"/>
  <c r="D32" i="5"/>
  <c r="C32" i="5"/>
  <c r="E28" i="5"/>
  <c r="D28" i="5"/>
  <c r="C28" i="5"/>
  <c r="E27" i="5"/>
  <c r="D27" i="5"/>
  <c r="C27" i="5"/>
  <c r="E21" i="5"/>
  <c r="E20" i="5" s="1"/>
  <c r="E19" i="5" s="1"/>
  <c r="E18" i="5" s="1"/>
  <c r="E17" i="5" s="1"/>
  <c r="D21" i="5"/>
  <c r="D20" i="5" s="1"/>
  <c r="D19" i="5" s="1"/>
  <c r="D18" i="5" s="1"/>
  <c r="D17" i="5" s="1"/>
  <c r="C21" i="5"/>
  <c r="C20" i="5" s="1"/>
  <c r="C19" i="5" s="1"/>
  <c r="C18" i="5" s="1"/>
  <c r="C17" i="5" s="1"/>
  <c r="E386" i="5" l="1"/>
  <c r="E382" i="5" s="1"/>
  <c r="E381" i="5" s="1"/>
  <c r="D122" i="5"/>
  <c r="D121" i="5" s="1"/>
  <c r="D120" i="5" s="1"/>
  <c r="E202" i="5"/>
  <c r="E201" i="5" s="1"/>
  <c r="D217" i="5"/>
  <c r="D216" i="5" s="1"/>
  <c r="D215" i="5" s="1"/>
  <c r="C122" i="5"/>
  <c r="C121" i="5" s="1"/>
  <c r="C120" i="5" s="1"/>
  <c r="C81" i="5"/>
  <c r="C91" i="5"/>
  <c r="C90" i="5" s="1"/>
  <c r="E131" i="5"/>
  <c r="E130" i="5" s="1"/>
  <c r="E129" i="5" s="1"/>
  <c r="E128" i="5" s="1"/>
  <c r="C137" i="5"/>
  <c r="C136" i="5" s="1"/>
  <c r="C135" i="5" s="1"/>
  <c r="C134" i="5" s="1"/>
  <c r="D131" i="5"/>
  <c r="D130" i="5" s="1"/>
  <c r="D129" i="5" s="1"/>
  <c r="D128" i="5" s="1"/>
  <c r="D459" i="5"/>
  <c r="D458" i="5" s="1"/>
  <c r="D457" i="5" s="1"/>
  <c r="D26" i="5"/>
  <c r="D25" i="5" s="1"/>
  <c r="D24" i="5" s="1"/>
  <c r="E195" i="5"/>
  <c r="C376" i="5"/>
  <c r="C375" i="5" s="1"/>
  <c r="C374" i="5" s="1"/>
  <c r="C407" i="5"/>
  <c r="C443" i="5"/>
  <c r="E81" i="5"/>
  <c r="C85" i="5"/>
  <c r="C84" i="5" s="1"/>
  <c r="D233" i="5"/>
  <c r="D232" i="5" s="1"/>
  <c r="D231" i="5" s="1"/>
  <c r="E411" i="5"/>
  <c r="E459" i="5"/>
  <c r="E458" i="5" s="1"/>
  <c r="E457" i="5" s="1"/>
  <c r="C490" i="5"/>
  <c r="C489" i="5" s="1"/>
  <c r="D464" i="5"/>
  <c r="E270" i="5"/>
  <c r="E419" i="5"/>
  <c r="E418" i="5" s="1"/>
  <c r="E417" i="5" s="1"/>
  <c r="E416" i="5" s="1"/>
  <c r="D431" i="5"/>
  <c r="D430" i="5" s="1"/>
  <c r="D429" i="5" s="1"/>
  <c r="E76" i="5"/>
  <c r="D137" i="5"/>
  <c r="D136" i="5" s="1"/>
  <c r="D135" i="5" s="1"/>
  <c r="D134" i="5" s="1"/>
  <c r="E338" i="5"/>
  <c r="D106" i="5"/>
  <c r="E343" i="5"/>
  <c r="C505" i="5"/>
  <c r="C504" i="5" s="1"/>
  <c r="C503" i="5" s="1"/>
  <c r="E99" i="5"/>
  <c r="E186" i="5"/>
  <c r="C217" i="5"/>
  <c r="C216" i="5" s="1"/>
  <c r="C215" i="5" s="1"/>
  <c r="D490" i="5"/>
  <c r="D489" i="5" s="1"/>
  <c r="C26" i="5"/>
  <c r="C25" i="5" s="1"/>
  <c r="C24" i="5" s="1"/>
  <c r="E31" i="5"/>
  <c r="E30" i="5" s="1"/>
  <c r="E29" i="5" s="1"/>
  <c r="C99" i="5"/>
  <c r="E137" i="5"/>
  <c r="E136" i="5" s="1"/>
  <c r="E135" i="5" s="1"/>
  <c r="E134" i="5" s="1"/>
  <c r="D317" i="5"/>
  <c r="D316" i="5" s="1"/>
  <c r="D315" i="5" s="1"/>
  <c r="D411" i="5"/>
  <c r="C477" i="5"/>
  <c r="C476" i="5" s="1"/>
  <c r="C475" i="5" s="1"/>
  <c r="C474" i="5" s="1"/>
  <c r="C113" i="5"/>
  <c r="E292" i="5"/>
  <c r="D62" i="5"/>
  <c r="D58" i="5" s="1"/>
  <c r="D57" i="5" s="1"/>
  <c r="D85" i="5"/>
  <c r="D84" i="5" s="1"/>
  <c r="E165" i="5"/>
  <c r="E164" i="5" s="1"/>
  <c r="E407" i="5"/>
  <c r="C31" i="5"/>
  <c r="C30" i="5" s="1"/>
  <c r="C29" i="5" s="1"/>
  <c r="C45" i="5"/>
  <c r="C44" i="5" s="1"/>
  <c r="C43" i="5" s="1"/>
  <c r="E122" i="5"/>
  <c r="E121" i="5" s="1"/>
  <c r="E120" i="5" s="1"/>
  <c r="D338" i="5"/>
  <c r="C431" i="5"/>
  <c r="C430" i="5" s="1"/>
  <c r="C429" i="5" s="1"/>
  <c r="E431" i="5"/>
  <c r="E430" i="5" s="1"/>
  <c r="E429" i="5" s="1"/>
  <c r="E505" i="5"/>
  <c r="E504" i="5" s="1"/>
  <c r="E503" i="5" s="1"/>
  <c r="D270" i="5"/>
  <c r="C62" i="5"/>
  <c r="C58" i="5" s="1"/>
  <c r="C57" i="5" s="1"/>
  <c r="E91" i="5"/>
  <c r="E90" i="5" s="1"/>
  <c r="E279" i="5"/>
  <c r="D292" i="5"/>
  <c r="E464" i="5"/>
  <c r="E26" i="5"/>
  <c r="E25" i="5" s="1"/>
  <c r="E24" i="5" s="1"/>
  <c r="D31" i="5"/>
  <c r="D30" i="5" s="1"/>
  <c r="D29" i="5" s="1"/>
  <c r="C76" i="5"/>
  <c r="D76" i="5"/>
  <c r="C131" i="5"/>
  <c r="C130" i="5" s="1"/>
  <c r="C129" i="5" s="1"/>
  <c r="C128" i="5" s="1"/>
  <c r="C224" i="5"/>
  <c r="C223" i="5" s="1"/>
  <c r="C222" i="5" s="1"/>
  <c r="E250" i="5"/>
  <c r="C317" i="5"/>
  <c r="C316" i="5" s="1"/>
  <c r="C315" i="5" s="1"/>
  <c r="E329" i="5"/>
  <c r="D477" i="5"/>
  <c r="D476" i="5" s="1"/>
  <c r="D475" i="5" s="1"/>
  <c r="D474" i="5" s="1"/>
  <c r="C496" i="5"/>
  <c r="C495" i="5" s="1"/>
  <c r="E496" i="5"/>
  <c r="E495" i="5" s="1"/>
  <c r="D505" i="5"/>
  <c r="D504" i="5" s="1"/>
  <c r="D503" i="5" s="1"/>
  <c r="C464" i="5"/>
  <c r="C300" i="5"/>
  <c r="C299" i="5" s="1"/>
  <c r="D250" i="5"/>
  <c r="C279" i="5"/>
  <c r="C343" i="5"/>
  <c r="D91" i="5"/>
  <c r="D90" i="5" s="1"/>
  <c r="C106" i="5"/>
  <c r="D186" i="5"/>
  <c r="E217" i="5"/>
  <c r="E216" i="5" s="1"/>
  <c r="E215" i="5" s="1"/>
  <c r="E224" i="5"/>
  <c r="E223" i="5" s="1"/>
  <c r="E222" i="5" s="1"/>
  <c r="E233" i="5"/>
  <c r="E232" i="5" s="1"/>
  <c r="E231" i="5" s="1"/>
  <c r="C233" i="5"/>
  <c r="C232" i="5" s="1"/>
  <c r="C231" i="5" s="1"/>
  <c r="D300" i="5"/>
  <c r="D299" i="5" s="1"/>
  <c r="C329" i="5"/>
  <c r="D329" i="5"/>
  <c r="D376" i="5"/>
  <c r="D375" i="5" s="1"/>
  <c r="D374" i="5" s="1"/>
  <c r="D386" i="5"/>
  <c r="D382" i="5" s="1"/>
  <c r="D381" i="5" s="1"/>
  <c r="E147" i="5"/>
  <c r="E146" i="5" s="1"/>
  <c r="E141" i="5" s="1"/>
  <c r="D99" i="5"/>
  <c r="C147" i="5"/>
  <c r="C146" i="5" s="1"/>
  <c r="C141" i="5" s="1"/>
  <c r="C165" i="5"/>
  <c r="C164" i="5" s="1"/>
  <c r="D202" i="5"/>
  <c r="D201" i="5" s="1"/>
  <c r="D224" i="5"/>
  <c r="D223" i="5" s="1"/>
  <c r="D222" i="5" s="1"/>
  <c r="C240" i="5"/>
  <c r="C239" i="5" s="1"/>
  <c r="C238" i="5" s="1"/>
  <c r="E240" i="5"/>
  <c r="E239" i="5" s="1"/>
  <c r="E238" i="5" s="1"/>
  <c r="C292" i="5"/>
  <c r="E300" i="5"/>
  <c r="E299" i="5" s="1"/>
  <c r="D443" i="5"/>
  <c r="C459" i="5"/>
  <c r="C458" i="5" s="1"/>
  <c r="C457" i="5" s="1"/>
  <c r="E62" i="5"/>
  <c r="E58" i="5" s="1"/>
  <c r="E57" i="5" s="1"/>
  <c r="E255" i="5"/>
  <c r="D364" i="5"/>
  <c r="C364" i="5"/>
  <c r="E443" i="5"/>
  <c r="E106" i="5"/>
  <c r="D343" i="5"/>
  <c r="E364" i="5"/>
  <c r="E113" i="5"/>
  <c r="D165" i="5"/>
  <c r="D164" i="5" s="1"/>
  <c r="C255" i="5"/>
  <c r="C270" i="5"/>
  <c r="E317" i="5"/>
  <c r="E316" i="5" s="1"/>
  <c r="E315" i="5" s="1"/>
  <c r="D81" i="5"/>
  <c r="C186" i="5"/>
  <c r="C185" i="5" s="1"/>
  <c r="C202" i="5"/>
  <c r="C201" i="5" s="1"/>
  <c r="C250" i="5"/>
  <c r="D255" i="5"/>
  <c r="C411" i="5"/>
  <c r="D419" i="5"/>
  <c r="D418" i="5" s="1"/>
  <c r="D417" i="5" s="1"/>
  <c r="D416" i="5" s="1"/>
  <c r="D196" i="5"/>
  <c r="D195" i="5"/>
  <c r="D113" i="5"/>
  <c r="D240" i="5"/>
  <c r="D239" i="5" s="1"/>
  <c r="D238" i="5" s="1"/>
  <c r="D45" i="5"/>
  <c r="D44" i="5" s="1"/>
  <c r="D43" i="5" s="1"/>
  <c r="E45" i="5"/>
  <c r="E44" i="5" s="1"/>
  <c r="E43" i="5" s="1"/>
  <c r="E85" i="5"/>
  <c r="E84" i="5" s="1"/>
  <c r="D147" i="5"/>
  <c r="D146" i="5" s="1"/>
  <c r="D141" i="5" s="1"/>
  <c r="C196" i="5"/>
  <c r="D279" i="5"/>
  <c r="C338" i="5"/>
  <c r="E376" i="5"/>
  <c r="E375" i="5" s="1"/>
  <c r="E374" i="5" s="1"/>
  <c r="C386" i="5"/>
  <c r="C382" i="5" s="1"/>
  <c r="C381" i="5" s="1"/>
  <c r="D407" i="5"/>
  <c r="C419" i="5"/>
  <c r="C418" i="5" s="1"/>
  <c r="C417" i="5" s="1"/>
  <c r="C416" i="5" s="1"/>
  <c r="E477" i="5"/>
  <c r="E476" i="5" s="1"/>
  <c r="E475" i="5" s="1"/>
  <c r="E474" i="5" s="1"/>
  <c r="E490" i="5"/>
  <c r="E489" i="5" s="1"/>
  <c r="D496" i="5"/>
  <c r="D495" i="5" s="1"/>
  <c r="F567" i="3"/>
  <c r="F566" i="3" s="1"/>
  <c r="G567" i="3"/>
  <c r="G566" i="3" s="1"/>
  <c r="E567" i="3"/>
  <c r="E566" i="3" s="1"/>
  <c r="F555" i="3"/>
  <c r="F554" i="3" s="1"/>
  <c r="F553" i="3" s="1"/>
  <c r="G555" i="3"/>
  <c r="G554" i="3" s="1"/>
  <c r="G553" i="3" s="1"/>
  <c r="E555" i="3"/>
  <c r="F548" i="3"/>
  <c r="G548" i="3"/>
  <c r="E548" i="3"/>
  <c r="F547" i="3"/>
  <c r="G547" i="3"/>
  <c r="E547" i="3"/>
  <c r="F535" i="3"/>
  <c r="G535" i="3"/>
  <c r="E535" i="3"/>
  <c r="F534" i="3"/>
  <c r="G534" i="3"/>
  <c r="E534" i="3"/>
  <c r="F531" i="3"/>
  <c r="F530" i="3" s="1"/>
  <c r="G531" i="3"/>
  <c r="G530" i="3" s="1"/>
  <c r="E531" i="3"/>
  <c r="F529" i="3"/>
  <c r="G529" i="3"/>
  <c r="E529" i="3"/>
  <c r="F528" i="3"/>
  <c r="G528" i="3"/>
  <c r="E528" i="3"/>
  <c r="F511" i="3"/>
  <c r="F510" i="3" s="1"/>
  <c r="G511" i="3"/>
  <c r="G510" i="3" s="1"/>
  <c r="E511" i="3"/>
  <c r="E510" i="3" s="1"/>
  <c r="F506" i="3"/>
  <c r="G506" i="3"/>
  <c r="E506" i="3"/>
  <c r="F505" i="3"/>
  <c r="G505" i="3"/>
  <c r="E505" i="3"/>
  <c r="F499" i="3"/>
  <c r="F498" i="3" s="1"/>
  <c r="F497" i="3" s="1"/>
  <c r="F496" i="3" s="1"/>
  <c r="F495" i="3" s="1"/>
  <c r="G499" i="3"/>
  <c r="G498" i="3" s="1"/>
  <c r="G497" i="3" s="1"/>
  <c r="G496" i="3" s="1"/>
  <c r="G495" i="3" s="1"/>
  <c r="E499" i="3"/>
  <c r="E498" i="3" s="1"/>
  <c r="E497" i="3" s="1"/>
  <c r="E496" i="3" s="1"/>
  <c r="E495" i="3" s="1"/>
  <c r="F494" i="3"/>
  <c r="F493" i="3" s="1"/>
  <c r="G494" i="3"/>
  <c r="G493" i="3" s="1"/>
  <c r="E494" i="3"/>
  <c r="E493" i="3" s="1"/>
  <c r="F492" i="3"/>
  <c r="F491" i="3" s="1"/>
  <c r="G492" i="3"/>
  <c r="G491" i="3" s="1"/>
  <c r="E492" i="3"/>
  <c r="E491" i="3" s="1"/>
  <c r="F487" i="3"/>
  <c r="F486" i="3" s="1"/>
  <c r="F485" i="3" s="1"/>
  <c r="F484" i="3" s="1"/>
  <c r="F483" i="3" s="1"/>
  <c r="G487" i="3"/>
  <c r="E487" i="3"/>
  <c r="E486" i="3" s="1"/>
  <c r="E485" i="3" s="1"/>
  <c r="E484" i="3" s="1"/>
  <c r="E483" i="3" s="1"/>
  <c r="F482" i="3"/>
  <c r="F481" i="3" s="1"/>
  <c r="F480" i="3" s="1"/>
  <c r="F479" i="3" s="1"/>
  <c r="G482" i="3"/>
  <c r="G481" i="3" s="1"/>
  <c r="G480" i="3" s="1"/>
  <c r="G479" i="3" s="1"/>
  <c r="E482" i="3"/>
  <c r="E481" i="3" s="1"/>
  <c r="E480" i="3" s="1"/>
  <c r="E479" i="3" s="1"/>
  <c r="F478" i="3"/>
  <c r="F477" i="3" s="1"/>
  <c r="F476" i="3" s="1"/>
  <c r="F475" i="3" s="1"/>
  <c r="G478" i="3"/>
  <c r="G477" i="3" s="1"/>
  <c r="G476" i="3" s="1"/>
  <c r="G475" i="3" s="1"/>
  <c r="E478" i="3"/>
  <c r="E477" i="3" s="1"/>
  <c r="E476" i="3" s="1"/>
  <c r="E475" i="3" s="1"/>
  <c r="G486" i="3"/>
  <c r="G485" i="3" s="1"/>
  <c r="G484" i="3" s="1"/>
  <c r="G483" i="3" s="1"/>
  <c r="F471" i="3"/>
  <c r="F470" i="3" s="1"/>
  <c r="F469" i="3" s="1"/>
  <c r="F468" i="3" s="1"/>
  <c r="G471" i="3"/>
  <c r="G470" i="3" s="1"/>
  <c r="G469" i="3" s="1"/>
  <c r="G468" i="3" s="1"/>
  <c r="E471" i="3"/>
  <c r="E470" i="3" s="1"/>
  <c r="E469" i="3" s="1"/>
  <c r="E468" i="3" s="1"/>
  <c r="F465" i="3"/>
  <c r="G465" i="3"/>
  <c r="E465" i="3"/>
  <c r="F464" i="3"/>
  <c r="G464" i="3"/>
  <c r="E464" i="3"/>
  <c r="F450" i="3"/>
  <c r="F449" i="3" s="1"/>
  <c r="F446" i="3" s="1"/>
  <c r="G450" i="3"/>
  <c r="G449" i="3" s="1"/>
  <c r="G446" i="3" s="1"/>
  <c r="E450" i="3"/>
  <c r="E449" i="3" s="1"/>
  <c r="E446" i="3" s="1"/>
  <c r="F439" i="3"/>
  <c r="G439" i="3"/>
  <c r="E439" i="3"/>
  <c r="F438" i="3"/>
  <c r="G438" i="3"/>
  <c r="E438" i="3"/>
  <c r="F437" i="3"/>
  <c r="G437" i="3"/>
  <c r="E437" i="3"/>
  <c r="F428" i="3"/>
  <c r="G428" i="3"/>
  <c r="E428" i="3"/>
  <c r="F427" i="3"/>
  <c r="G427" i="3"/>
  <c r="E427" i="3"/>
  <c r="F425" i="3"/>
  <c r="G425" i="3"/>
  <c r="E425" i="3"/>
  <c r="F424" i="3"/>
  <c r="G424" i="3"/>
  <c r="E424" i="3"/>
  <c r="F423" i="3"/>
  <c r="G423" i="3"/>
  <c r="E423" i="3"/>
  <c r="F417" i="3"/>
  <c r="F416" i="3" s="1"/>
  <c r="F415" i="3" s="1"/>
  <c r="G417" i="3"/>
  <c r="G416" i="3" s="1"/>
  <c r="G415" i="3" s="1"/>
  <c r="E417" i="3"/>
  <c r="E416" i="3" s="1"/>
  <c r="E415" i="3" s="1"/>
  <c r="F414" i="3"/>
  <c r="F413" i="3" s="1"/>
  <c r="F412" i="3" s="1"/>
  <c r="G414" i="3"/>
  <c r="G413" i="3" s="1"/>
  <c r="G412" i="3" s="1"/>
  <c r="E414" i="3"/>
  <c r="E413" i="3" s="1"/>
  <c r="E412" i="3" s="1"/>
  <c r="F411" i="3"/>
  <c r="F410" i="3" s="1"/>
  <c r="F409" i="3" s="1"/>
  <c r="G411" i="3"/>
  <c r="G410" i="3" s="1"/>
  <c r="G409" i="3" s="1"/>
  <c r="E411" i="3"/>
  <c r="E410" i="3" s="1"/>
  <c r="E409" i="3" s="1"/>
  <c r="F408" i="3"/>
  <c r="F407" i="3" s="1"/>
  <c r="F406" i="3" s="1"/>
  <c r="G408" i="3"/>
  <c r="G407" i="3" s="1"/>
  <c r="G406" i="3" s="1"/>
  <c r="E408" i="3"/>
  <c r="E407" i="3" s="1"/>
  <c r="E406" i="3" s="1"/>
  <c r="F405" i="3"/>
  <c r="F404" i="3" s="1"/>
  <c r="G405" i="3"/>
  <c r="G404" i="3" s="1"/>
  <c r="E405" i="3"/>
  <c r="E404" i="3" s="1"/>
  <c r="F403" i="3"/>
  <c r="F402" i="3" s="1"/>
  <c r="G403" i="3"/>
  <c r="G402" i="3" s="1"/>
  <c r="E403" i="3"/>
  <c r="E402" i="3" s="1"/>
  <c r="F400" i="3"/>
  <c r="F399" i="3" s="1"/>
  <c r="F398" i="3" s="1"/>
  <c r="G400" i="3"/>
  <c r="G399" i="3" s="1"/>
  <c r="G398" i="3" s="1"/>
  <c r="E400" i="3"/>
  <c r="E399" i="3" s="1"/>
  <c r="E398" i="3" s="1"/>
  <c r="F390" i="3"/>
  <c r="F389" i="3" s="1"/>
  <c r="G390" i="3"/>
  <c r="G389" i="3" s="1"/>
  <c r="E390" i="3"/>
  <c r="E389" i="3" s="1"/>
  <c r="F388" i="3"/>
  <c r="F387" i="3" s="1"/>
  <c r="G388" i="3"/>
  <c r="G387" i="3" s="1"/>
  <c r="E388" i="3"/>
  <c r="F382" i="3"/>
  <c r="G382" i="3"/>
  <c r="E382" i="3"/>
  <c r="F378" i="3"/>
  <c r="G378" i="3"/>
  <c r="E378" i="3"/>
  <c r="F365" i="3"/>
  <c r="G365" i="3"/>
  <c r="E365" i="3"/>
  <c r="F356" i="3"/>
  <c r="G356" i="3"/>
  <c r="E356" i="3"/>
  <c r="F348" i="3"/>
  <c r="G348" i="3"/>
  <c r="E348" i="3"/>
  <c r="F344" i="3"/>
  <c r="G344" i="3"/>
  <c r="E344" i="3"/>
  <c r="F339" i="3"/>
  <c r="G339" i="3"/>
  <c r="E339" i="3"/>
  <c r="E338" i="3" s="1"/>
  <c r="F337" i="3"/>
  <c r="G337" i="3"/>
  <c r="E337" i="3"/>
  <c r="F332" i="3"/>
  <c r="G332" i="3"/>
  <c r="E332" i="3"/>
  <c r="F324" i="3"/>
  <c r="G324" i="3"/>
  <c r="E324" i="3"/>
  <c r="F320" i="3"/>
  <c r="G320" i="3"/>
  <c r="E320" i="3"/>
  <c r="F314" i="3"/>
  <c r="G314" i="3"/>
  <c r="E314" i="3"/>
  <c r="F312" i="3"/>
  <c r="G312" i="3"/>
  <c r="E312" i="3"/>
  <c r="F310" i="3"/>
  <c r="G310" i="3"/>
  <c r="E310" i="3"/>
  <c r="F308" i="3"/>
  <c r="G308" i="3"/>
  <c r="E308" i="3"/>
  <c r="F463" i="3" l="1"/>
  <c r="F462" i="3" s="1"/>
  <c r="F461" i="3" s="1"/>
  <c r="F460" i="3" s="1"/>
  <c r="G463" i="3"/>
  <c r="G462" i="3" s="1"/>
  <c r="G461" i="3" s="1"/>
  <c r="G460" i="3" s="1"/>
  <c r="E463" i="3"/>
  <c r="G386" i="3"/>
  <c r="G385" i="3" s="1"/>
  <c r="F386" i="3"/>
  <c r="F385" i="3" s="1"/>
  <c r="E546" i="3"/>
  <c r="E545" i="3" s="1"/>
  <c r="G552" i="3"/>
  <c r="G551" i="3" s="1"/>
  <c r="G550" i="3" s="1"/>
  <c r="F552" i="3"/>
  <c r="F551" i="3" s="1"/>
  <c r="F550" i="3" s="1"/>
  <c r="G546" i="3"/>
  <c r="G545" i="3" s="1"/>
  <c r="F546" i="3"/>
  <c r="F545" i="3" s="1"/>
  <c r="E509" i="3"/>
  <c r="E508" i="3" s="1"/>
  <c r="G509" i="3"/>
  <c r="F509" i="3"/>
  <c r="E563" i="3"/>
  <c r="E562" i="3" s="1"/>
  <c r="F563" i="3"/>
  <c r="F562" i="3" s="1"/>
  <c r="G563" i="3"/>
  <c r="G562" i="3" s="1"/>
  <c r="F533" i="3"/>
  <c r="G533" i="3"/>
  <c r="E533" i="3"/>
  <c r="E426" i="3"/>
  <c r="F426" i="3"/>
  <c r="G426" i="3"/>
  <c r="C75" i="5"/>
  <c r="C74" i="5" s="1"/>
  <c r="C73" i="5" s="1"/>
  <c r="E406" i="5"/>
  <c r="E405" i="5" s="1"/>
  <c r="E404" i="5" s="1"/>
  <c r="D328" i="5"/>
  <c r="D327" i="5" s="1"/>
  <c r="E249" i="5"/>
  <c r="E248" i="5" s="1"/>
  <c r="D23" i="5"/>
  <c r="C488" i="5"/>
  <c r="C487" i="5" s="1"/>
  <c r="D269" i="5"/>
  <c r="D268" i="5" s="1"/>
  <c r="C406" i="5"/>
  <c r="C405" i="5" s="1"/>
  <c r="C404" i="5" s="1"/>
  <c r="E75" i="5"/>
  <c r="E74" i="5" s="1"/>
  <c r="E73" i="5" s="1"/>
  <c r="C23" i="5"/>
  <c r="E185" i="5"/>
  <c r="E184" i="5" s="1"/>
  <c r="C328" i="5"/>
  <c r="C327" i="5" s="1"/>
  <c r="E328" i="5"/>
  <c r="E327" i="5" s="1"/>
  <c r="E269" i="5"/>
  <c r="E268" i="5" s="1"/>
  <c r="E23" i="5"/>
  <c r="D406" i="5"/>
  <c r="D405" i="5" s="1"/>
  <c r="D404" i="5" s="1"/>
  <c r="C269" i="5"/>
  <c r="C268" i="5" s="1"/>
  <c r="C98" i="5"/>
  <c r="F527" i="3"/>
  <c r="F526" i="3" s="1"/>
  <c r="E488" i="5"/>
  <c r="E487" i="5" s="1"/>
  <c r="C249" i="5"/>
  <c r="C248" i="5" s="1"/>
  <c r="D488" i="5"/>
  <c r="D487" i="5" s="1"/>
  <c r="D75" i="5"/>
  <c r="D74" i="5" s="1"/>
  <c r="D73" i="5" s="1"/>
  <c r="D98" i="5"/>
  <c r="D185" i="5"/>
  <c r="D184" i="5" s="1"/>
  <c r="D249" i="5"/>
  <c r="D248" i="5" s="1"/>
  <c r="E98" i="5"/>
  <c r="C184" i="5"/>
  <c r="F504" i="3"/>
  <c r="F503" i="3" s="1"/>
  <c r="F502" i="3" s="1"/>
  <c r="F501" i="3" s="1"/>
  <c r="G504" i="3"/>
  <c r="G503" i="3" s="1"/>
  <c r="G502" i="3" s="1"/>
  <c r="G501" i="3" s="1"/>
  <c r="G527" i="3"/>
  <c r="G526" i="3" s="1"/>
  <c r="E504" i="3"/>
  <c r="E503" i="3" s="1"/>
  <c r="E502" i="3" s="1"/>
  <c r="E501" i="3" s="1"/>
  <c r="F490" i="3"/>
  <c r="F489" i="3" s="1"/>
  <c r="F488" i="3" s="1"/>
  <c r="G490" i="3"/>
  <c r="G489" i="3" s="1"/>
  <c r="G488" i="3" s="1"/>
  <c r="E490" i="3"/>
  <c r="E489" i="3" s="1"/>
  <c r="E488" i="3" s="1"/>
  <c r="F401" i="3"/>
  <c r="F397" i="3" s="1"/>
  <c r="F396" i="3" s="1"/>
  <c r="G401" i="3"/>
  <c r="G397" i="3" s="1"/>
  <c r="G396" i="3" s="1"/>
  <c r="E401" i="3"/>
  <c r="E397" i="3" s="1"/>
  <c r="E396" i="3" s="1"/>
  <c r="F381" i="3"/>
  <c r="F380" i="3" s="1"/>
  <c r="F379" i="3" s="1"/>
  <c r="G381" i="3"/>
  <c r="G380" i="3" s="1"/>
  <c r="G379" i="3" s="1"/>
  <c r="E381" i="3"/>
  <c r="E380" i="3" s="1"/>
  <c r="E379" i="3" s="1"/>
  <c r="F377" i="3"/>
  <c r="F376" i="3" s="1"/>
  <c r="F375" i="3" s="1"/>
  <c r="G377" i="3"/>
  <c r="G376" i="3" s="1"/>
  <c r="G375" i="3" s="1"/>
  <c r="E377" i="3"/>
  <c r="E376" i="3" s="1"/>
  <c r="E375" i="3" s="1"/>
  <c r="F364" i="3"/>
  <c r="F361" i="3" s="1"/>
  <c r="G364" i="3"/>
  <c r="G361" i="3" s="1"/>
  <c r="F355" i="3"/>
  <c r="F352" i="3" s="1"/>
  <c r="G355" i="3"/>
  <c r="G352" i="3" s="1"/>
  <c r="E355" i="3"/>
  <c r="E352" i="3" s="1"/>
  <c r="F347" i="3"/>
  <c r="F346" i="3" s="1"/>
  <c r="F345" i="3" s="1"/>
  <c r="G347" i="3"/>
  <c r="G346" i="3" s="1"/>
  <c r="G345" i="3" s="1"/>
  <c r="E347" i="3"/>
  <c r="E346" i="3" s="1"/>
  <c r="E345" i="3" s="1"/>
  <c r="F343" i="3"/>
  <c r="F342" i="3" s="1"/>
  <c r="F341" i="3" s="1"/>
  <c r="G343" i="3"/>
  <c r="G342" i="3" s="1"/>
  <c r="G341" i="3" s="1"/>
  <c r="E343" i="3"/>
  <c r="E342" i="3" s="1"/>
  <c r="E341" i="3" s="1"/>
  <c r="F338" i="3"/>
  <c r="G338" i="3"/>
  <c r="F336" i="3"/>
  <c r="G336" i="3"/>
  <c r="E336" i="3"/>
  <c r="E333" i="3" s="1"/>
  <c r="F331" i="3"/>
  <c r="G331" i="3"/>
  <c r="E331" i="3"/>
  <c r="F323" i="3"/>
  <c r="G323" i="3"/>
  <c r="F319" i="3"/>
  <c r="G319" i="3"/>
  <c r="F313" i="3"/>
  <c r="G313" i="3"/>
  <c r="E313" i="3"/>
  <c r="F311" i="3"/>
  <c r="G311" i="3"/>
  <c r="E311" i="3"/>
  <c r="F309" i="3"/>
  <c r="G309" i="3"/>
  <c r="E309" i="3"/>
  <c r="G411" i="2"/>
  <c r="F411" i="2"/>
  <c r="G318" i="3" l="1"/>
  <c r="F318" i="3"/>
  <c r="F333" i="3"/>
  <c r="G333" i="3"/>
  <c r="E507" i="3"/>
  <c r="E500" i="3" s="1"/>
  <c r="G508" i="3"/>
  <c r="G507" i="3" s="1"/>
  <c r="G500" i="3" s="1"/>
  <c r="F508" i="3"/>
  <c r="F507" i="3" s="1"/>
  <c r="F500" i="3" s="1"/>
  <c r="F360" i="3"/>
  <c r="F359" i="3" s="1"/>
  <c r="F374" i="3"/>
  <c r="F373" i="3" s="1"/>
  <c r="E374" i="3"/>
  <c r="E373" i="3" s="1"/>
  <c r="G374" i="3"/>
  <c r="G373" i="3" s="1"/>
  <c r="G340" i="3"/>
  <c r="F340" i="3"/>
  <c r="E340" i="3"/>
  <c r="F307" i="3"/>
  <c r="F306" i="3" s="1"/>
  <c r="G307" i="3"/>
  <c r="G306" i="3" s="1"/>
  <c r="F294" i="3"/>
  <c r="F293" i="3" s="1"/>
  <c r="F292" i="3" s="1"/>
  <c r="F291" i="3" s="1"/>
  <c r="F290" i="3" s="1"/>
  <c r="F289" i="3" s="1"/>
  <c r="G294" i="3"/>
  <c r="G293" i="3" s="1"/>
  <c r="G292" i="3" s="1"/>
  <c r="G291" i="3" s="1"/>
  <c r="G290" i="3" s="1"/>
  <c r="G289" i="3" s="1"/>
  <c r="E294" i="3"/>
  <c r="E293" i="3" s="1"/>
  <c r="E292" i="3" s="1"/>
  <c r="E291" i="3" s="1"/>
  <c r="E290" i="3" s="1"/>
  <c r="E289" i="3" s="1"/>
  <c r="F288" i="3"/>
  <c r="F287" i="3" s="1"/>
  <c r="F286" i="3" s="1"/>
  <c r="G288" i="3"/>
  <c r="G287" i="3" s="1"/>
  <c r="G286" i="3" s="1"/>
  <c r="E288" i="3"/>
  <c r="E287" i="3" s="1"/>
  <c r="E286" i="3" s="1"/>
  <c r="F285" i="3"/>
  <c r="F284" i="3" s="1"/>
  <c r="F283" i="3" s="1"/>
  <c r="G285" i="3"/>
  <c r="G284" i="3" s="1"/>
  <c r="G283" i="3" s="1"/>
  <c r="E285" i="3"/>
  <c r="E284" i="3" s="1"/>
  <c r="E283" i="3" s="1"/>
  <c r="F275" i="3"/>
  <c r="F274" i="3" s="1"/>
  <c r="F273" i="3" s="1"/>
  <c r="G275" i="3"/>
  <c r="G274" i="3" s="1"/>
  <c r="G273" i="3" s="1"/>
  <c r="E275" i="3"/>
  <c r="E274" i="3" s="1"/>
  <c r="E273" i="3" s="1"/>
  <c r="F272" i="3"/>
  <c r="F271" i="3" s="1"/>
  <c r="G272" i="3"/>
  <c r="G271" i="3" s="1"/>
  <c r="E272" i="3"/>
  <c r="E271" i="3" s="1"/>
  <c r="F270" i="3"/>
  <c r="F269" i="3" s="1"/>
  <c r="G270" i="3"/>
  <c r="G269" i="3" s="1"/>
  <c r="E270" i="3"/>
  <c r="E269" i="3" s="1"/>
  <c r="F268" i="3"/>
  <c r="F267" i="3" s="1"/>
  <c r="G268" i="3"/>
  <c r="G267" i="3" s="1"/>
  <c r="E268" i="3"/>
  <c r="E267" i="3" s="1"/>
  <c r="F266" i="3"/>
  <c r="F265" i="3" s="1"/>
  <c r="G266" i="3"/>
  <c r="G265" i="3" s="1"/>
  <c r="E266" i="3"/>
  <c r="E265" i="3" s="1"/>
  <c r="F264" i="3"/>
  <c r="F263" i="3" s="1"/>
  <c r="G264" i="3"/>
  <c r="G263" i="3" s="1"/>
  <c r="E264" i="3"/>
  <c r="E263" i="3" s="1"/>
  <c r="F262" i="3"/>
  <c r="F261" i="3" s="1"/>
  <c r="G262" i="3"/>
  <c r="G261" i="3" s="1"/>
  <c r="E262" i="3"/>
  <c r="E261" i="3" s="1"/>
  <c r="F259" i="3"/>
  <c r="F258" i="3" s="1"/>
  <c r="G259" i="3"/>
  <c r="G258" i="3" s="1"/>
  <c r="E259" i="3"/>
  <c r="E258" i="3" s="1"/>
  <c r="F257" i="3"/>
  <c r="F256" i="3" s="1"/>
  <c r="G257" i="3"/>
  <c r="G256" i="3" s="1"/>
  <c r="E257" i="3"/>
  <c r="E256" i="3" s="1"/>
  <c r="F255" i="3"/>
  <c r="F254" i="3" s="1"/>
  <c r="G255" i="3"/>
  <c r="G254" i="3" s="1"/>
  <c r="E255" i="3"/>
  <c r="E254" i="3" s="1"/>
  <c r="F249" i="3"/>
  <c r="F248" i="3" s="1"/>
  <c r="F245" i="3" s="1"/>
  <c r="G249" i="3"/>
  <c r="G248" i="3" s="1"/>
  <c r="G245" i="3" s="1"/>
  <c r="E249" i="3"/>
  <c r="E248" i="3" s="1"/>
  <c r="E245" i="3" s="1"/>
  <c r="F238" i="3"/>
  <c r="F237" i="3" s="1"/>
  <c r="G238" i="3"/>
  <c r="G237" i="3" s="1"/>
  <c r="E238" i="3"/>
  <c r="E237" i="3" s="1"/>
  <c r="F236" i="3"/>
  <c r="F235" i="3" s="1"/>
  <c r="G236" i="3"/>
  <c r="G235" i="3" s="1"/>
  <c r="E236" i="3"/>
  <c r="E235" i="3" s="1"/>
  <c r="F234" i="3"/>
  <c r="F233" i="3" s="1"/>
  <c r="G234" i="3"/>
  <c r="G233" i="3" s="1"/>
  <c r="E234" i="3"/>
  <c r="E233" i="3" s="1"/>
  <c r="F232" i="3"/>
  <c r="F231" i="3" s="1"/>
  <c r="G232" i="3"/>
  <c r="G231" i="3" s="1"/>
  <c r="E232" i="3"/>
  <c r="E231" i="3" s="1"/>
  <c r="F229" i="3"/>
  <c r="F228" i="3" s="1"/>
  <c r="G229" i="3"/>
  <c r="G228" i="3" s="1"/>
  <c r="E229" i="3"/>
  <c r="E228" i="3" s="1"/>
  <c r="F227" i="3"/>
  <c r="F226" i="3" s="1"/>
  <c r="G227" i="3"/>
  <c r="G226" i="3" s="1"/>
  <c r="E227" i="3"/>
  <c r="E226" i="3" s="1"/>
  <c r="F221" i="3"/>
  <c r="F220" i="3" s="1"/>
  <c r="F219" i="3" s="1"/>
  <c r="G221" i="3"/>
  <c r="G220" i="3" s="1"/>
  <c r="G219" i="3" s="1"/>
  <c r="E221" i="3"/>
  <c r="E220" i="3" s="1"/>
  <c r="E219" i="3" s="1"/>
  <c r="F216" i="3"/>
  <c r="F215" i="3" s="1"/>
  <c r="G216" i="3"/>
  <c r="G215" i="3" s="1"/>
  <c r="E216" i="3"/>
  <c r="E215" i="3" s="1"/>
  <c r="F214" i="3"/>
  <c r="F213" i="3" s="1"/>
  <c r="G214" i="3"/>
  <c r="G213" i="3" s="1"/>
  <c r="E214" i="3"/>
  <c r="E213" i="3" s="1"/>
  <c r="F207" i="3"/>
  <c r="G207" i="3"/>
  <c r="E207" i="3"/>
  <c r="F205" i="3"/>
  <c r="G205" i="3"/>
  <c r="E205" i="3"/>
  <c r="F200" i="3"/>
  <c r="G200" i="3"/>
  <c r="F194" i="3"/>
  <c r="G194" i="3"/>
  <c r="E194" i="3"/>
  <c r="F317" i="3" l="1"/>
  <c r="G317" i="3"/>
  <c r="E260" i="3"/>
  <c r="G260" i="3"/>
  <c r="F260" i="3"/>
  <c r="F230" i="3"/>
  <c r="G230" i="3"/>
  <c r="E230" i="3"/>
  <c r="E282" i="3"/>
  <c r="G360" i="3"/>
  <c r="G359" i="3" s="1"/>
  <c r="F253" i="3"/>
  <c r="G253" i="3"/>
  <c r="E253" i="3"/>
  <c r="G218" i="3"/>
  <c r="G217" i="3" s="1"/>
  <c r="F218" i="3"/>
  <c r="F217" i="3" s="1"/>
  <c r="E218" i="3"/>
  <c r="E217" i="3" s="1"/>
  <c r="G282" i="3"/>
  <c r="G281" i="3" s="1"/>
  <c r="F282" i="3"/>
  <c r="F281" i="3" s="1"/>
  <c r="G225" i="3"/>
  <c r="F225" i="3"/>
  <c r="E225" i="3"/>
  <c r="E212" i="3"/>
  <c r="E211" i="3" s="1"/>
  <c r="E210" i="3" s="1"/>
  <c r="G212" i="3"/>
  <c r="G211" i="3" s="1"/>
  <c r="G210" i="3" s="1"/>
  <c r="F212" i="3"/>
  <c r="F211" i="3" s="1"/>
  <c r="F210" i="3" s="1"/>
  <c r="F188" i="3"/>
  <c r="G188" i="3"/>
  <c r="E188" i="3"/>
  <c r="F183" i="3"/>
  <c r="F179" i="3" s="1"/>
  <c r="G183" i="3"/>
  <c r="G179" i="3" s="1"/>
  <c r="E183" i="3"/>
  <c r="E179" i="3" s="1"/>
  <c r="F178" i="3"/>
  <c r="G178" i="3"/>
  <c r="E178" i="3"/>
  <c r="F176" i="3"/>
  <c r="G176" i="3"/>
  <c r="E176" i="3"/>
  <c r="F174" i="3"/>
  <c r="G174" i="3"/>
  <c r="E174" i="3"/>
  <c r="F172" i="3"/>
  <c r="G172" i="3"/>
  <c r="E172" i="3"/>
  <c r="G209" i="3" l="1"/>
  <c r="E209" i="3"/>
  <c r="F209" i="3"/>
  <c r="F164" i="3"/>
  <c r="F163" i="3" s="1"/>
  <c r="F162" i="3" s="1"/>
  <c r="G164" i="3"/>
  <c r="G163" i="3" s="1"/>
  <c r="G162" i="3" s="1"/>
  <c r="E164" i="3"/>
  <c r="E163" i="3" s="1"/>
  <c r="E162" i="3" s="1"/>
  <c r="E161" i="3" s="1"/>
  <c r="E160" i="3" s="1"/>
  <c r="E159" i="3" s="1"/>
  <c r="F155" i="3"/>
  <c r="F154" i="3" s="1"/>
  <c r="F153" i="3" s="1"/>
  <c r="G155" i="3"/>
  <c r="G154" i="3" s="1"/>
  <c r="G153" i="3" s="1"/>
  <c r="E155" i="3"/>
  <c r="E154" i="3" s="1"/>
  <c r="E153" i="3" s="1"/>
  <c r="F158" i="3"/>
  <c r="F157" i="3" s="1"/>
  <c r="F156" i="3" s="1"/>
  <c r="G158" i="3"/>
  <c r="G157" i="3" s="1"/>
  <c r="G156" i="3" s="1"/>
  <c r="E158" i="3"/>
  <c r="E157" i="3" s="1"/>
  <c r="E156" i="3" s="1"/>
  <c r="F206" i="3"/>
  <c r="G206" i="3"/>
  <c r="E206" i="3"/>
  <c r="F204" i="3"/>
  <c r="G204" i="3"/>
  <c r="E204" i="3"/>
  <c r="F199" i="3"/>
  <c r="F198" i="3" s="1"/>
  <c r="G199" i="3"/>
  <c r="G198" i="3" s="1"/>
  <c r="F193" i="3"/>
  <c r="F190" i="3" s="1"/>
  <c r="F189" i="3" s="1"/>
  <c r="G193" i="3"/>
  <c r="G190" i="3" s="1"/>
  <c r="G189" i="3" s="1"/>
  <c r="E193" i="3"/>
  <c r="E190" i="3" s="1"/>
  <c r="E189" i="3" s="1"/>
  <c r="F187" i="3"/>
  <c r="F184" i="3" s="1"/>
  <c r="G187" i="3"/>
  <c r="G184" i="3" s="1"/>
  <c r="E187" i="3"/>
  <c r="E184" i="3" s="1"/>
  <c r="F182" i="3"/>
  <c r="G182" i="3"/>
  <c r="E182" i="3"/>
  <c r="F177" i="3"/>
  <c r="G177" i="3"/>
  <c r="E177" i="3"/>
  <c r="F175" i="3"/>
  <c r="G175" i="3"/>
  <c r="E175" i="3"/>
  <c r="F173" i="3"/>
  <c r="G173" i="3"/>
  <c r="E173" i="3"/>
  <c r="F171" i="3"/>
  <c r="G171" i="3"/>
  <c r="E171" i="3"/>
  <c r="F142" i="3"/>
  <c r="F141" i="3" s="1"/>
  <c r="F140" i="3" s="1"/>
  <c r="G142" i="3"/>
  <c r="G141" i="3" s="1"/>
  <c r="G140" i="3" s="1"/>
  <c r="E142" i="3"/>
  <c r="E141" i="3" s="1"/>
  <c r="E140" i="3" s="1"/>
  <c r="F139" i="3"/>
  <c r="F138" i="3" s="1"/>
  <c r="G139" i="3"/>
  <c r="G138" i="3" s="1"/>
  <c r="E139" i="3"/>
  <c r="E138" i="3" s="1"/>
  <c r="F137" i="3"/>
  <c r="F136" i="3" s="1"/>
  <c r="G137" i="3"/>
  <c r="G136" i="3" s="1"/>
  <c r="E137" i="3"/>
  <c r="E136" i="3" s="1"/>
  <c r="F135" i="3"/>
  <c r="F134" i="3" s="1"/>
  <c r="G135" i="3"/>
  <c r="G134" i="3" s="1"/>
  <c r="E135" i="3"/>
  <c r="E134" i="3" s="1"/>
  <c r="F133" i="3"/>
  <c r="F132" i="3" s="1"/>
  <c r="G133" i="3"/>
  <c r="G132" i="3" s="1"/>
  <c r="E133" i="3"/>
  <c r="E132" i="3" s="1"/>
  <c r="F131" i="3"/>
  <c r="F130" i="3" s="1"/>
  <c r="G131" i="3"/>
  <c r="G130" i="3" s="1"/>
  <c r="E131" i="3"/>
  <c r="E130" i="3" s="1"/>
  <c r="F127" i="3"/>
  <c r="F126" i="3" s="1"/>
  <c r="F125" i="3" s="1"/>
  <c r="F124" i="3" s="1"/>
  <c r="G127" i="3"/>
  <c r="G126" i="3" s="1"/>
  <c r="G125" i="3" s="1"/>
  <c r="G124" i="3" s="1"/>
  <c r="E127" i="3"/>
  <c r="E126" i="3" s="1"/>
  <c r="E125" i="3" s="1"/>
  <c r="E124" i="3" s="1"/>
  <c r="F116" i="3"/>
  <c r="F115" i="3" s="1"/>
  <c r="G116" i="3"/>
  <c r="G115" i="3" s="1"/>
  <c r="E116" i="3"/>
  <c r="E115" i="3" s="1"/>
  <c r="F203" i="3" l="1"/>
  <c r="E203" i="3"/>
  <c r="G203" i="3"/>
  <c r="E202" i="3"/>
  <c r="E201" i="3" s="1"/>
  <c r="G202" i="3"/>
  <c r="G201" i="3" s="1"/>
  <c r="F202" i="3"/>
  <c r="F201" i="3" s="1"/>
  <c r="G197" i="3"/>
  <c r="G196" i="3" s="1"/>
  <c r="F197" i="3"/>
  <c r="F196" i="3" s="1"/>
  <c r="E196" i="3"/>
  <c r="G152" i="3"/>
  <c r="G151" i="3" s="1"/>
  <c r="G150" i="3" s="1"/>
  <c r="G161" i="3"/>
  <c r="G160" i="3" s="1"/>
  <c r="G159" i="3" s="1"/>
  <c r="E152" i="3"/>
  <c r="E151" i="3" s="1"/>
  <c r="E150" i="3" s="1"/>
  <c r="F152" i="3"/>
  <c r="F151" i="3" s="1"/>
  <c r="F150" i="3" s="1"/>
  <c r="G129" i="3"/>
  <c r="G128" i="3" s="1"/>
  <c r="G118" i="3" s="1"/>
  <c r="F129" i="3"/>
  <c r="F128" i="3" s="1"/>
  <c r="F118" i="3" s="1"/>
  <c r="E129" i="3"/>
  <c r="E128" i="3" s="1"/>
  <c r="E118" i="3" s="1"/>
  <c r="F114" i="3"/>
  <c r="F113" i="3" s="1"/>
  <c r="F112" i="3" s="1"/>
  <c r="F111" i="3" s="1"/>
  <c r="G114" i="3"/>
  <c r="G113" i="3" s="1"/>
  <c r="G112" i="3" s="1"/>
  <c r="G111" i="3" s="1"/>
  <c r="E114" i="3"/>
  <c r="E113" i="3" s="1"/>
  <c r="E112" i="3" s="1"/>
  <c r="E111" i="3" s="1"/>
  <c r="F109" i="3"/>
  <c r="F108" i="3" s="1"/>
  <c r="F107" i="3" s="1"/>
  <c r="G109" i="3"/>
  <c r="G108" i="3" s="1"/>
  <c r="G107" i="3" s="1"/>
  <c r="E109" i="3"/>
  <c r="E108" i="3" s="1"/>
  <c r="E107" i="3" s="1"/>
  <c r="F106" i="3"/>
  <c r="F105" i="3" s="1"/>
  <c r="F104" i="3" s="1"/>
  <c r="G106" i="3"/>
  <c r="G105" i="3" s="1"/>
  <c r="G104" i="3" s="1"/>
  <c r="E106" i="3"/>
  <c r="E105" i="3" s="1"/>
  <c r="E104" i="3" s="1"/>
  <c r="F102" i="3"/>
  <c r="F101" i="3" s="1"/>
  <c r="F100" i="3" s="1"/>
  <c r="F99" i="3" s="1"/>
  <c r="G102" i="3"/>
  <c r="G101" i="3" s="1"/>
  <c r="G100" i="3" s="1"/>
  <c r="G99" i="3" s="1"/>
  <c r="E102" i="3"/>
  <c r="E101" i="3" s="1"/>
  <c r="E100" i="3" s="1"/>
  <c r="E99" i="3" s="1"/>
  <c r="G100" i="2"/>
  <c r="G99" i="2" s="1"/>
  <c r="G98" i="2" s="1"/>
  <c r="F100" i="2"/>
  <c r="F99" i="2" s="1"/>
  <c r="F98" i="2" s="1"/>
  <c r="F98" i="3"/>
  <c r="F97" i="3" s="1"/>
  <c r="F96" i="3" s="1"/>
  <c r="F95" i="3" s="1"/>
  <c r="G98" i="3"/>
  <c r="G97" i="3" s="1"/>
  <c r="G96" i="3" s="1"/>
  <c r="G95" i="3" s="1"/>
  <c r="E98" i="3"/>
  <c r="E97" i="3" s="1"/>
  <c r="E96" i="3" s="1"/>
  <c r="E95" i="3" s="1"/>
  <c r="F93" i="3"/>
  <c r="F92" i="3" s="1"/>
  <c r="F91" i="3" s="1"/>
  <c r="G93" i="3"/>
  <c r="G92" i="3" s="1"/>
  <c r="G91" i="3" s="1"/>
  <c r="E93" i="3"/>
  <c r="E92" i="3" s="1"/>
  <c r="E91" i="3" s="1"/>
  <c r="F90" i="3"/>
  <c r="F89" i="3" s="1"/>
  <c r="F88" i="3" s="1"/>
  <c r="G90" i="3"/>
  <c r="G89" i="3" s="1"/>
  <c r="G88" i="3" s="1"/>
  <c r="E90" i="3"/>
  <c r="E89" i="3" s="1"/>
  <c r="E88" i="3" s="1"/>
  <c r="E85" i="3"/>
  <c r="E84" i="3" s="1"/>
  <c r="F83" i="3"/>
  <c r="F82" i="3" s="1"/>
  <c r="G83" i="3"/>
  <c r="G82" i="3" s="1"/>
  <c r="E83" i="3"/>
  <c r="E82" i="3" s="1"/>
  <c r="F85" i="3"/>
  <c r="F84" i="3" s="1"/>
  <c r="G85" i="3"/>
  <c r="G84" i="3" s="1"/>
  <c r="F77" i="3"/>
  <c r="G77" i="3"/>
  <c r="E77" i="3"/>
  <c r="F74" i="3"/>
  <c r="F73" i="3" s="1"/>
  <c r="G74" i="3"/>
  <c r="G73" i="3" s="1"/>
  <c r="E74" i="3"/>
  <c r="E73" i="3" s="1"/>
  <c r="F76" i="3"/>
  <c r="G76" i="3"/>
  <c r="E76" i="3"/>
  <c r="F72" i="3"/>
  <c r="G72" i="3"/>
  <c r="E72" i="3"/>
  <c r="F71" i="3"/>
  <c r="G71" i="3"/>
  <c r="E71" i="3"/>
  <c r="F66" i="3"/>
  <c r="F65" i="3" s="1"/>
  <c r="G66" i="3"/>
  <c r="G65" i="3" s="1"/>
  <c r="E66" i="3"/>
  <c r="E65" i="3" s="1"/>
  <c r="F64" i="3"/>
  <c r="F63" i="3" s="1"/>
  <c r="G64" i="3"/>
  <c r="G63" i="3" s="1"/>
  <c r="E64" i="3"/>
  <c r="E63" i="3" s="1"/>
  <c r="F62" i="3"/>
  <c r="F61" i="3" s="1"/>
  <c r="G62" i="3"/>
  <c r="G61" i="3" s="1"/>
  <c r="E62" i="3"/>
  <c r="E61" i="3" s="1"/>
  <c r="F56" i="3"/>
  <c r="F55" i="3" s="1"/>
  <c r="F54" i="3" s="1"/>
  <c r="F53" i="3" s="1"/>
  <c r="F52" i="3" s="1"/>
  <c r="G56" i="3"/>
  <c r="G55" i="3" s="1"/>
  <c r="G54" i="3" s="1"/>
  <c r="G53" i="3" s="1"/>
  <c r="G52" i="3" s="1"/>
  <c r="E56" i="3"/>
  <c r="E55" i="3" s="1"/>
  <c r="E54" i="3" s="1"/>
  <c r="E53" i="3" s="1"/>
  <c r="E52" i="3" s="1"/>
  <c r="F50" i="3"/>
  <c r="F49" i="3" s="1"/>
  <c r="G50" i="3"/>
  <c r="G49" i="3" s="1"/>
  <c r="E50" i="3"/>
  <c r="E49" i="3" s="1"/>
  <c r="F48" i="3"/>
  <c r="G48" i="3"/>
  <c r="E48" i="3"/>
  <c r="F47" i="3"/>
  <c r="G47" i="3"/>
  <c r="E47" i="3"/>
  <c r="F46" i="3"/>
  <c r="G46" i="3"/>
  <c r="E46" i="3"/>
  <c r="F35" i="3"/>
  <c r="G35" i="3"/>
  <c r="E35" i="3"/>
  <c r="F34" i="3"/>
  <c r="G34" i="3"/>
  <c r="E34" i="3"/>
  <c r="F33" i="3"/>
  <c r="G33" i="3"/>
  <c r="E33" i="3"/>
  <c r="F32" i="3"/>
  <c r="G32" i="3"/>
  <c r="E32" i="3"/>
  <c r="F28" i="3"/>
  <c r="G28" i="3"/>
  <c r="E28" i="3"/>
  <c r="F27" i="3"/>
  <c r="G27" i="3"/>
  <c r="E27" i="3"/>
  <c r="G21" i="3"/>
  <c r="G20" i="3" s="1"/>
  <c r="G19" i="3" s="1"/>
  <c r="G18" i="3" s="1"/>
  <c r="G17" i="3" s="1"/>
  <c r="G16" i="3" s="1"/>
  <c r="F21" i="3"/>
  <c r="F20" i="3" s="1"/>
  <c r="F19" i="3" s="1"/>
  <c r="F18" i="3" s="1"/>
  <c r="F17" i="3" s="1"/>
  <c r="F16" i="3" s="1"/>
  <c r="E21" i="3"/>
  <c r="E20" i="3" s="1"/>
  <c r="E19" i="3" s="1"/>
  <c r="E18" i="3" s="1"/>
  <c r="E17" i="3" s="1"/>
  <c r="E16" i="3" s="1"/>
  <c r="F40" i="3"/>
  <c r="F39" i="3" s="1"/>
  <c r="F38" i="3" s="1"/>
  <c r="F37" i="3" s="1"/>
  <c r="F36" i="3" s="1"/>
  <c r="G40" i="3"/>
  <c r="G39" i="3" s="1"/>
  <c r="G38" i="3" s="1"/>
  <c r="G37" i="3" s="1"/>
  <c r="G36" i="3" s="1"/>
  <c r="E40" i="3"/>
  <c r="E39" i="3" s="1"/>
  <c r="E38" i="3" s="1"/>
  <c r="E37" i="3" s="1"/>
  <c r="E36" i="3" s="1"/>
  <c r="G561" i="3"/>
  <c r="G560" i="3" s="1"/>
  <c r="G559" i="3" s="1"/>
  <c r="F561" i="3"/>
  <c r="F560" i="3" s="1"/>
  <c r="F559" i="3" s="1"/>
  <c r="E561" i="3"/>
  <c r="E560" i="3" s="1"/>
  <c r="E559" i="3" s="1"/>
  <c r="E554" i="3"/>
  <c r="E553" i="3" s="1"/>
  <c r="G544" i="3"/>
  <c r="F544" i="3"/>
  <c r="G532" i="3"/>
  <c r="G525" i="3" s="1"/>
  <c r="F532" i="3"/>
  <c r="F525" i="3" s="1"/>
  <c r="E532" i="3"/>
  <c r="E530" i="3"/>
  <c r="E527" i="3"/>
  <c r="G474" i="3"/>
  <c r="G473" i="3" s="1"/>
  <c r="F474" i="3"/>
  <c r="F473" i="3" s="1"/>
  <c r="E474" i="3"/>
  <c r="E473" i="3" s="1"/>
  <c r="G467" i="3"/>
  <c r="F467" i="3"/>
  <c r="E467" i="3"/>
  <c r="E462" i="3"/>
  <c r="E461" i="3" s="1"/>
  <c r="E460" i="3" s="1"/>
  <c r="G436" i="3"/>
  <c r="G433" i="3" s="1"/>
  <c r="F436" i="3"/>
  <c r="F433" i="3" s="1"/>
  <c r="E422" i="3"/>
  <c r="G422" i="3"/>
  <c r="G421" i="3" s="1"/>
  <c r="F422" i="3"/>
  <c r="F421" i="3" s="1"/>
  <c r="E387" i="3"/>
  <c r="E386" i="3" s="1"/>
  <c r="G384" i="3"/>
  <c r="G383" i="3" s="1"/>
  <c r="F384" i="3"/>
  <c r="F383" i="3" s="1"/>
  <c r="E364" i="3"/>
  <c r="E361" i="3" s="1"/>
  <c r="G351" i="3"/>
  <c r="G350" i="3" s="1"/>
  <c r="G349" i="3" s="1"/>
  <c r="F351" i="3"/>
  <c r="F350" i="3" s="1"/>
  <c r="F349" i="3" s="1"/>
  <c r="E323" i="3"/>
  <c r="E319" i="3"/>
  <c r="E307" i="3"/>
  <c r="E306" i="3" s="1"/>
  <c r="G305" i="3"/>
  <c r="G304" i="3" s="1"/>
  <c r="G303" i="3" s="1"/>
  <c r="F305" i="3"/>
  <c r="F304" i="3" s="1"/>
  <c r="F303" i="3" s="1"/>
  <c r="G224" i="3"/>
  <c r="G223" i="3" s="1"/>
  <c r="G222" i="3" s="1"/>
  <c r="F224" i="3"/>
  <c r="F223" i="3" s="1"/>
  <c r="F222" i="3" s="1"/>
  <c r="G170" i="3"/>
  <c r="F170" i="3"/>
  <c r="E170" i="3"/>
  <c r="F161" i="3"/>
  <c r="F160" i="3" s="1"/>
  <c r="F159" i="3" s="1"/>
  <c r="E195" i="3" l="1"/>
  <c r="E318" i="3"/>
  <c r="G117" i="3"/>
  <c r="G110" i="3" s="1"/>
  <c r="F117" i="3"/>
  <c r="F110" i="3" s="1"/>
  <c r="E117" i="3"/>
  <c r="E110" i="3" s="1"/>
  <c r="E385" i="3"/>
  <c r="E384" i="3" s="1"/>
  <c r="E383" i="3" s="1"/>
  <c r="E552" i="3"/>
  <c r="E551" i="3" s="1"/>
  <c r="E550" i="3" s="1"/>
  <c r="G432" i="3"/>
  <c r="G431" i="3" s="1"/>
  <c r="F432" i="3"/>
  <c r="F431" i="3" s="1"/>
  <c r="E360" i="3"/>
  <c r="E359" i="3" s="1"/>
  <c r="G466" i="3"/>
  <c r="F466" i="3"/>
  <c r="E466" i="3"/>
  <c r="E421" i="3"/>
  <c r="E420" i="3" s="1"/>
  <c r="E419" i="3" s="1"/>
  <c r="E418" i="3" s="1"/>
  <c r="F420" i="3"/>
  <c r="F419" i="3" s="1"/>
  <c r="F418" i="3" s="1"/>
  <c r="G420" i="3"/>
  <c r="G419" i="3" s="1"/>
  <c r="G418" i="3" s="1"/>
  <c r="G26" i="3"/>
  <c r="G25" i="3" s="1"/>
  <c r="G24" i="3" s="1"/>
  <c r="G195" i="3"/>
  <c r="F195" i="3"/>
  <c r="G70" i="3"/>
  <c r="E70" i="3"/>
  <c r="F70" i="3"/>
  <c r="F75" i="3"/>
  <c r="G45" i="3"/>
  <c r="G44" i="3" s="1"/>
  <c r="G43" i="3" s="1"/>
  <c r="G42" i="3" s="1"/>
  <c r="G75" i="3"/>
  <c r="F26" i="3"/>
  <c r="F25" i="3" s="1"/>
  <c r="F24" i="3" s="1"/>
  <c r="G31" i="3"/>
  <c r="G30" i="3" s="1"/>
  <c r="G29" i="3" s="1"/>
  <c r="E75" i="3"/>
  <c r="G81" i="3"/>
  <c r="G80" i="3" s="1"/>
  <c r="F45" i="3"/>
  <c r="F44" i="3" s="1"/>
  <c r="F43" i="3" s="1"/>
  <c r="F42" i="3" s="1"/>
  <c r="E45" i="3"/>
  <c r="E44" i="3" s="1"/>
  <c r="E43" i="3" s="1"/>
  <c r="E42" i="3" s="1"/>
  <c r="F31" i="3"/>
  <c r="F30" i="3" s="1"/>
  <c r="F29" i="3" s="1"/>
  <c r="E31" i="3"/>
  <c r="E30" i="3" s="1"/>
  <c r="E29" i="3" s="1"/>
  <c r="E26" i="3"/>
  <c r="E25" i="3" s="1"/>
  <c r="E24" i="3" s="1"/>
  <c r="F316" i="3"/>
  <c r="F315" i="3" s="1"/>
  <c r="E224" i="3"/>
  <c r="E223" i="3" s="1"/>
  <c r="E222" i="3" s="1"/>
  <c r="F81" i="3"/>
  <c r="F80" i="3" s="1"/>
  <c r="G252" i="3"/>
  <c r="G251" i="3" s="1"/>
  <c r="G250" i="3" s="1"/>
  <c r="G60" i="3"/>
  <c r="G87" i="3"/>
  <c r="G86" i="3" s="1"/>
  <c r="G103" i="3"/>
  <c r="F103" i="3"/>
  <c r="E103" i="3"/>
  <c r="F87" i="3"/>
  <c r="F86" i="3" s="1"/>
  <c r="E87" i="3"/>
  <c r="E86" i="3" s="1"/>
  <c r="E544" i="3"/>
  <c r="G169" i="3"/>
  <c r="G168" i="3" s="1"/>
  <c r="E436" i="3"/>
  <c r="E433" i="3" s="1"/>
  <c r="E81" i="3"/>
  <c r="E80" i="3" s="1"/>
  <c r="F252" i="3"/>
  <c r="F251" i="3" s="1"/>
  <c r="F250" i="3" s="1"/>
  <c r="F60" i="3"/>
  <c r="E60" i="3"/>
  <c r="E281" i="3"/>
  <c r="E526" i="3"/>
  <c r="E525" i="3" s="1"/>
  <c r="F524" i="3"/>
  <c r="F523" i="3" s="1"/>
  <c r="F522" i="3" s="1"/>
  <c r="E305" i="3"/>
  <c r="E304" i="3" s="1"/>
  <c r="E303" i="3" s="1"/>
  <c r="E169" i="3"/>
  <c r="E168" i="3" s="1"/>
  <c r="F169" i="3"/>
  <c r="F168" i="3" s="1"/>
  <c r="E252" i="3"/>
  <c r="E251" i="3" s="1"/>
  <c r="G316" i="3"/>
  <c r="G315" i="3" s="1"/>
  <c r="E351" i="3"/>
  <c r="E350" i="3" s="1"/>
  <c r="G524" i="3"/>
  <c r="G523" i="3" s="1"/>
  <c r="G522" i="3" s="1"/>
  <c r="E317" i="3" l="1"/>
  <c r="E316" i="3" s="1"/>
  <c r="E315" i="3" s="1"/>
  <c r="E69" i="3"/>
  <c r="E68" i="3" s="1"/>
  <c r="E67" i="3" s="1"/>
  <c r="F69" i="3"/>
  <c r="F68" i="3" s="1"/>
  <c r="F67" i="3" s="1"/>
  <c r="G69" i="3"/>
  <c r="G68" i="3" s="1"/>
  <c r="G67" i="3" s="1"/>
  <c r="E432" i="3"/>
  <c r="E431" i="3" s="1"/>
  <c r="E250" i="3"/>
  <c r="E208" i="3" s="1"/>
  <c r="G59" i="3"/>
  <c r="G58" i="3" s="1"/>
  <c r="F59" i="3"/>
  <c r="F58" i="3" s="1"/>
  <c r="E59" i="3"/>
  <c r="E58" i="3" s="1"/>
  <c r="G430" i="3"/>
  <c r="G429" i="3" s="1"/>
  <c r="F430" i="3"/>
  <c r="F429" i="3" s="1"/>
  <c r="G23" i="3"/>
  <c r="G22" i="3" s="1"/>
  <c r="F302" i="3"/>
  <c r="G302" i="3"/>
  <c r="E349" i="3"/>
  <c r="G208" i="3"/>
  <c r="F208" i="3"/>
  <c r="F167" i="3"/>
  <c r="F149" i="3" s="1"/>
  <c r="E167" i="3"/>
  <c r="E149" i="3" s="1"/>
  <c r="G167" i="3"/>
  <c r="G149" i="3" s="1"/>
  <c r="F23" i="3"/>
  <c r="F22" i="3" s="1"/>
  <c r="E23" i="3"/>
  <c r="E22" i="3" s="1"/>
  <c r="G94" i="3"/>
  <c r="F94" i="3"/>
  <c r="E94" i="3"/>
  <c r="E524" i="3"/>
  <c r="E523" i="3" s="1"/>
  <c r="E522" i="3" s="1"/>
  <c r="E302" i="3" l="1"/>
  <c r="F57" i="3"/>
  <c r="E57" i="3"/>
  <c r="G57" i="3"/>
  <c r="E430" i="3"/>
  <c r="E429" i="3" s="1"/>
  <c r="F15" i="3"/>
  <c r="F14" i="3" s="1"/>
  <c r="E15" i="3"/>
  <c r="G15" i="3"/>
  <c r="G14" i="3" s="1"/>
  <c r="E14" i="3" l="1"/>
  <c r="G588" i="2"/>
  <c r="G587" i="2" s="1"/>
  <c r="G586" i="2" s="1"/>
  <c r="G585" i="2" s="1"/>
  <c r="G584" i="2" s="1"/>
  <c r="F588" i="2"/>
  <c r="F587" i="2" s="1"/>
  <c r="F586" i="2" s="1"/>
  <c r="F585" i="2" s="1"/>
  <c r="F584" i="2" s="1"/>
  <c r="G566" i="2"/>
  <c r="G564" i="2"/>
  <c r="G561" i="2"/>
  <c r="G539" i="2"/>
  <c r="G536" i="2" s="1"/>
  <c r="F539" i="2"/>
  <c r="F536" i="2" s="1"/>
  <c r="G526" i="2"/>
  <c r="G523" i="2" s="1"/>
  <c r="F526" i="2"/>
  <c r="F523" i="2" s="1"/>
  <c r="G516" i="2"/>
  <c r="F516" i="2"/>
  <c r="G514" i="2"/>
  <c r="G513" i="2" s="1"/>
  <c r="F514" i="2"/>
  <c r="F513" i="2" s="1"/>
  <c r="G511" i="2"/>
  <c r="G510" i="2" s="1"/>
  <c r="F511" i="2"/>
  <c r="F510" i="2" s="1"/>
  <c r="G508" i="2"/>
  <c r="G507" i="2" s="1"/>
  <c r="F508" i="2"/>
  <c r="F507" i="2" s="1"/>
  <c r="G505" i="2"/>
  <c r="F505" i="2"/>
  <c r="G503" i="2"/>
  <c r="F503" i="2"/>
  <c r="G500" i="2"/>
  <c r="G499" i="2" s="1"/>
  <c r="F500" i="2"/>
  <c r="F499" i="2" s="1"/>
  <c r="G487" i="2"/>
  <c r="G484" i="2" s="1"/>
  <c r="F487" i="2"/>
  <c r="F484" i="2" s="1"/>
  <c r="G471" i="2"/>
  <c r="F471" i="2"/>
  <c r="G469" i="2"/>
  <c r="G468" i="2" s="1"/>
  <c r="F469" i="2"/>
  <c r="F468" i="2" s="1"/>
  <c r="G463" i="2"/>
  <c r="G462" i="2" s="1"/>
  <c r="G461" i="2" s="1"/>
  <c r="G460" i="2" s="1"/>
  <c r="G459" i="2" s="1"/>
  <c r="F463" i="2"/>
  <c r="F462" i="2" s="1"/>
  <c r="F461" i="2" s="1"/>
  <c r="F460" i="2" s="1"/>
  <c r="F459" i="2" s="1"/>
  <c r="G452" i="2"/>
  <c r="G451" i="2" s="1"/>
  <c r="G444" i="2"/>
  <c r="G443" i="2" s="1"/>
  <c r="G442" i="2" s="1"/>
  <c r="G441" i="2" s="1"/>
  <c r="G440" i="2" s="1"/>
  <c r="F444" i="2"/>
  <c r="F443" i="2" s="1"/>
  <c r="F442" i="2" s="1"/>
  <c r="F441" i="2" s="1"/>
  <c r="F440" i="2" s="1"/>
  <c r="G438" i="2"/>
  <c r="G437" i="2" s="1"/>
  <c r="G436" i="2" s="1"/>
  <c r="F438" i="2"/>
  <c r="F437" i="2" s="1"/>
  <c r="F436" i="2" s="1"/>
  <c r="G434" i="2"/>
  <c r="G433" i="2" s="1"/>
  <c r="G432" i="2" s="1"/>
  <c r="F434" i="2"/>
  <c r="F433" i="2" s="1"/>
  <c r="F432" i="2" s="1"/>
  <c r="F422" i="2"/>
  <c r="G422" i="2"/>
  <c r="G409" i="2"/>
  <c r="G408" i="2" s="1"/>
  <c r="G403" i="2"/>
  <c r="G402" i="2" s="1"/>
  <c r="G401" i="2" s="1"/>
  <c r="F403" i="2"/>
  <c r="F402" i="2" s="1"/>
  <c r="F401" i="2" s="1"/>
  <c r="G399" i="2"/>
  <c r="G398" i="2" s="1"/>
  <c r="G397" i="2" s="1"/>
  <c r="E363" i="5"/>
  <c r="F399" i="2"/>
  <c r="F398" i="2" s="1"/>
  <c r="F397" i="2" s="1"/>
  <c r="G391" i="2"/>
  <c r="G388" i="2" s="1"/>
  <c r="G383" i="2"/>
  <c r="G382" i="2" s="1"/>
  <c r="G381" i="2" s="1"/>
  <c r="F383" i="2"/>
  <c r="F382" i="2" s="1"/>
  <c r="F381" i="2" s="1"/>
  <c r="G379" i="2"/>
  <c r="G378" i="2" s="1"/>
  <c r="G377" i="2" s="1"/>
  <c r="F379" i="2"/>
  <c r="F378" i="2" s="1"/>
  <c r="F377" i="2" s="1"/>
  <c r="G374" i="2"/>
  <c r="G372" i="2"/>
  <c r="G367" i="2"/>
  <c r="G359" i="2"/>
  <c r="G355" i="2"/>
  <c r="G347" i="2"/>
  <c r="F347" i="2"/>
  <c r="G343" i="2"/>
  <c r="G336" i="2"/>
  <c r="G335" i="2" s="1"/>
  <c r="G334" i="2" s="1"/>
  <c r="G333" i="2" s="1"/>
  <c r="G332" i="2" s="1"/>
  <c r="F336" i="2"/>
  <c r="F335" i="2" s="1"/>
  <c r="F334" i="2" s="1"/>
  <c r="F333" i="2" s="1"/>
  <c r="F332" i="2" s="1"/>
  <c r="F522" i="2" l="1"/>
  <c r="G522" i="2"/>
  <c r="G369" i="2"/>
  <c r="G354" i="2"/>
  <c r="G353" i="2" s="1"/>
  <c r="G342" i="2"/>
  <c r="G467" i="2"/>
  <c r="G466" i="2" s="1"/>
  <c r="G465" i="2" s="1"/>
  <c r="F467" i="2"/>
  <c r="F466" i="2" s="1"/>
  <c r="F465" i="2" s="1"/>
  <c r="G450" i="2"/>
  <c r="G449" i="2" s="1"/>
  <c r="G448" i="2" s="1"/>
  <c r="D511" i="5" s="1"/>
  <c r="F483" i="2"/>
  <c r="G483" i="2"/>
  <c r="G387" i="2"/>
  <c r="F396" i="2"/>
  <c r="F395" i="2" s="1"/>
  <c r="C363" i="5" s="1"/>
  <c r="G396" i="2"/>
  <c r="G395" i="2" s="1"/>
  <c r="D363" i="5" s="1"/>
  <c r="G331" i="2"/>
  <c r="D163" i="5"/>
  <c r="E511" i="5"/>
  <c r="E163" i="5"/>
  <c r="F331" i="2"/>
  <c r="C163" i="5"/>
  <c r="G407" i="2"/>
  <c r="G560" i="2"/>
  <c r="G559" i="2" s="1"/>
  <c r="G502" i="2"/>
  <c r="G498" i="2" s="1"/>
  <c r="G497" i="2" s="1"/>
  <c r="G496" i="2" s="1"/>
  <c r="F502" i="2"/>
  <c r="F498" i="2" s="1"/>
  <c r="F497" i="2" s="1"/>
  <c r="F496" i="2" s="1"/>
  <c r="G421" i="2"/>
  <c r="G376" i="2"/>
  <c r="F376" i="2"/>
  <c r="G328" i="2"/>
  <c r="F328" i="2"/>
  <c r="G309" i="2"/>
  <c r="F309" i="2"/>
  <c r="G303" i="2"/>
  <c r="G302" i="2" s="1"/>
  <c r="G301" i="2" s="1"/>
  <c r="G300" i="2" s="1"/>
  <c r="F303" i="2"/>
  <c r="F302" i="2" s="1"/>
  <c r="F301" i="2" s="1"/>
  <c r="F300" i="2" s="1"/>
  <c r="G298" i="2"/>
  <c r="F298" i="2"/>
  <c r="G296" i="2"/>
  <c r="F296" i="2"/>
  <c r="G291" i="2"/>
  <c r="G290" i="2" s="1"/>
  <c r="G289" i="2" s="1"/>
  <c r="G288" i="2" s="1"/>
  <c r="F291" i="2"/>
  <c r="F290" i="2" s="1"/>
  <c r="F289" i="2" s="1"/>
  <c r="F288" i="2" s="1"/>
  <c r="G285" i="2"/>
  <c r="G284" i="2" s="1"/>
  <c r="G283" i="2" s="1"/>
  <c r="G271" i="2"/>
  <c r="G270" i="2" s="1"/>
  <c r="G269" i="2" s="1"/>
  <c r="G268" i="2" s="1"/>
  <c r="G267" i="2" s="1"/>
  <c r="G265" i="2"/>
  <c r="G264" i="2" s="1"/>
  <c r="F265" i="2"/>
  <c r="F264" i="2" s="1"/>
  <c r="G262" i="2"/>
  <c r="G261" i="2" s="1"/>
  <c r="F262" i="2"/>
  <c r="F261" i="2" s="1"/>
  <c r="G257" i="2"/>
  <c r="G256" i="2" s="1"/>
  <c r="F257" i="2"/>
  <c r="F256" i="2" s="1"/>
  <c r="G254" i="2"/>
  <c r="F254" i="2"/>
  <c r="G252" i="2"/>
  <c r="F252" i="2"/>
  <c r="G250" i="2"/>
  <c r="F250" i="2"/>
  <c r="G248" i="2"/>
  <c r="F248" i="2"/>
  <c r="G246" i="2"/>
  <c r="F246" i="2"/>
  <c r="G244" i="2"/>
  <c r="F244" i="2"/>
  <c r="G241" i="2"/>
  <c r="F241" i="2"/>
  <c r="G239" i="2"/>
  <c r="F239" i="2"/>
  <c r="G237" i="2"/>
  <c r="F237" i="2"/>
  <c r="G231" i="2"/>
  <c r="G228" i="2" s="1"/>
  <c r="F231" i="2"/>
  <c r="F228" i="2" s="1"/>
  <c r="G220" i="2"/>
  <c r="F220" i="2"/>
  <c r="G218" i="2"/>
  <c r="F218" i="2"/>
  <c r="G216" i="2"/>
  <c r="F216" i="2"/>
  <c r="G214" i="2"/>
  <c r="F214" i="2"/>
  <c r="G211" i="2"/>
  <c r="G209" i="2"/>
  <c r="F209" i="2"/>
  <c r="F208" i="2" s="1"/>
  <c r="G203" i="2"/>
  <c r="G202" i="2" s="1"/>
  <c r="F203" i="2"/>
  <c r="F202" i="2" s="1"/>
  <c r="G198" i="2"/>
  <c r="F198" i="2"/>
  <c r="G196" i="2"/>
  <c r="F196" i="2"/>
  <c r="G189" i="2"/>
  <c r="G188" i="2" s="1"/>
  <c r="F189" i="2"/>
  <c r="F188" i="2" s="1"/>
  <c r="G183" i="2"/>
  <c r="F183" i="2"/>
  <c r="G177" i="2"/>
  <c r="G174" i="2" s="1"/>
  <c r="F177" i="2"/>
  <c r="F174" i="2" s="1"/>
  <c r="G172" i="2"/>
  <c r="G169" i="2" s="1"/>
  <c r="F172" i="2"/>
  <c r="F169" i="2" s="1"/>
  <c r="G167" i="2"/>
  <c r="F167" i="2"/>
  <c r="G165" i="2"/>
  <c r="F165" i="2"/>
  <c r="G163" i="2"/>
  <c r="F163" i="2"/>
  <c r="G161" i="2"/>
  <c r="F161" i="2"/>
  <c r="G153" i="2"/>
  <c r="G152" i="2" s="1"/>
  <c r="F153" i="2"/>
  <c r="F152" i="2" s="1"/>
  <c r="G140" i="2"/>
  <c r="G139" i="2" s="1"/>
  <c r="F140" i="2"/>
  <c r="F139" i="2" s="1"/>
  <c r="G137" i="2"/>
  <c r="F137" i="2"/>
  <c r="G135" i="2"/>
  <c r="F135" i="2"/>
  <c r="G133" i="2"/>
  <c r="F133" i="2"/>
  <c r="G131" i="2"/>
  <c r="F131" i="2"/>
  <c r="G129" i="2"/>
  <c r="F129" i="2"/>
  <c r="G125" i="2"/>
  <c r="G124" i="2" s="1"/>
  <c r="G123" i="2" s="1"/>
  <c r="F125" i="2"/>
  <c r="F124" i="2" s="1"/>
  <c r="F123" i="2" s="1"/>
  <c r="G107" i="2"/>
  <c r="G106" i="2" s="1"/>
  <c r="F107" i="2"/>
  <c r="F106" i="2" s="1"/>
  <c r="G104" i="2"/>
  <c r="G103" i="2" s="1"/>
  <c r="F104" i="2"/>
  <c r="F103" i="2" s="1"/>
  <c r="G96" i="2"/>
  <c r="G95" i="2" s="1"/>
  <c r="G94" i="2" s="1"/>
  <c r="F96" i="2"/>
  <c r="F95" i="2" s="1"/>
  <c r="F94" i="2" s="1"/>
  <c r="G91" i="2"/>
  <c r="G90" i="2" s="1"/>
  <c r="F91" i="2"/>
  <c r="F90" i="2" s="1"/>
  <c r="G88" i="2"/>
  <c r="G87" i="2" s="1"/>
  <c r="F88" i="2"/>
  <c r="F87" i="2" s="1"/>
  <c r="G83" i="2"/>
  <c r="F83" i="2"/>
  <c r="G81" i="2"/>
  <c r="F81" i="2"/>
  <c r="G74" i="2"/>
  <c r="F74" i="2"/>
  <c r="G72" i="2"/>
  <c r="F72" i="2"/>
  <c r="G69" i="2"/>
  <c r="G64" i="2"/>
  <c r="F64" i="2"/>
  <c r="G62" i="2"/>
  <c r="F62" i="2"/>
  <c r="G60" i="2"/>
  <c r="F60" i="2"/>
  <c r="G54" i="2"/>
  <c r="G53" i="2" s="1"/>
  <c r="G52" i="2" s="1"/>
  <c r="G51" i="2" s="1"/>
  <c r="D51" i="5" s="1"/>
  <c r="E51" i="5"/>
  <c r="F54" i="2"/>
  <c r="F53" i="2" s="1"/>
  <c r="F52" i="2" s="1"/>
  <c r="F51" i="2" s="1"/>
  <c r="C51" i="5" s="1"/>
  <c r="G49" i="2"/>
  <c r="G48" i="2" s="1"/>
  <c r="G47" i="2" s="1"/>
  <c r="G46" i="2" s="1"/>
  <c r="G45" i="2" s="1"/>
  <c r="D36" i="5" s="1"/>
  <c r="E36" i="5"/>
  <c r="F49" i="2"/>
  <c r="F48" i="2" s="1"/>
  <c r="F47" i="2" s="1"/>
  <c r="F46" i="2" s="1"/>
  <c r="F45" i="2" s="1"/>
  <c r="C36" i="5" s="1"/>
  <c r="G40" i="2"/>
  <c r="G39" i="2" s="1"/>
  <c r="G38" i="2" s="1"/>
  <c r="G35" i="2"/>
  <c r="G34" i="2" s="1"/>
  <c r="G33" i="2" s="1"/>
  <c r="G29" i="2"/>
  <c r="G28" i="2" s="1"/>
  <c r="G27" i="2" s="1"/>
  <c r="G26" i="2" s="1"/>
  <c r="G25" i="2" s="1"/>
  <c r="D16" i="5" s="1"/>
  <c r="E16" i="5"/>
  <c r="F29" i="2"/>
  <c r="F28" i="2" s="1"/>
  <c r="F27" i="2" s="1"/>
  <c r="F26" i="2" s="1"/>
  <c r="F25" i="2" s="1"/>
  <c r="C16" i="5" s="1"/>
  <c r="G213" i="2" l="1"/>
  <c r="G243" i="2"/>
  <c r="F213" i="2"/>
  <c r="F243" i="2"/>
  <c r="F128" i="2"/>
  <c r="F127" i="2" s="1"/>
  <c r="F117" i="2" s="1"/>
  <c r="G68" i="2"/>
  <c r="G67" i="2" s="1"/>
  <c r="F308" i="2"/>
  <c r="F307" i="2" s="1"/>
  <c r="G447" i="2"/>
  <c r="G308" i="2"/>
  <c r="G180" i="2"/>
  <c r="G179" i="2" s="1"/>
  <c r="F180" i="2"/>
  <c r="F179" i="2" s="1"/>
  <c r="G325" i="2"/>
  <c r="G324" i="2" s="1"/>
  <c r="F325" i="2"/>
  <c r="F324" i="2" s="1"/>
  <c r="F236" i="2"/>
  <c r="G236" i="2"/>
  <c r="G201" i="2"/>
  <c r="G200" i="2" s="1"/>
  <c r="F102" i="2"/>
  <c r="F93" i="2" s="1"/>
  <c r="G102" i="2"/>
  <c r="F458" i="2"/>
  <c r="G458" i="2"/>
  <c r="G282" i="2"/>
  <c r="G281" i="2" s="1"/>
  <c r="D436" i="5" s="1"/>
  <c r="G295" i="2"/>
  <c r="G294" i="2" s="1"/>
  <c r="G293" i="2" s="1"/>
  <c r="G287" i="2" s="1"/>
  <c r="F295" i="2"/>
  <c r="F294" i="2" s="1"/>
  <c r="F293" i="2" s="1"/>
  <c r="F287" i="2" s="1"/>
  <c r="E436" i="5"/>
  <c r="G208" i="2"/>
  <c r="G187" i="2"/>
  <c r="G186" i="2" s="1"/>
  <c r="G185" i="2" s="1"/>
  <c r="D214" i="5" s="1"/>
  <c r="E214" i="5"/>
  <c r="F187" i="2"/>
  <c r="F186" i="2" s="1"/>
  <c r="F185" i="2" s="1"/>
  <c r="C214" i="5" s="1"/>
  <c r="G86" i="2"/>
  <c r="G85" i="2" s="1"/>
  <c r="G128" i="2"/>
  <c r="G127" i="2" s="1"/>
  <c r="E140" i="5"/>
  <c r="F86" i="2"/>
  <c r="F85" i="2" s="1"/>
  <c r="E22" i="5"/>
  <c r="G32" i="2"/>
  <c r="G31" i="2" s="1"/>
  <c r="D22" i="5" s="1"/>
  <c r="G80" i="2"/>
  <c r="G79" i="2" s="1"/>
  <c r="F80" i="2"/>
  <c r="F79" i="2" s="1"/>
  <c r="F367" i="2"/>
  <c r="G117" i="2" l="1"/>
  <c r="G116" i="2" s="1"/>
  <c r="D140" i="5" s="1"/>
  <c r="F116" i="2"/>
  <c r="C140" i="5" s="1"/>
  <c r="G307" i="2"/>
  <c r="G306" i="2" s="1"/>
  <c r="G305" i="2" s="1"/>
  <c r="D473" i="5" s="1"/>
  <c r="F306" i="2"/>
  <c r="G66" i="2"/>
  <c r="F305" i="2" l="1"/>
  <c r="C473" i="5" s="1"/>
  <c r="F452" i="2"/>
  <c r="F451" i="2" s="1"/>
  <c r="F561" i="2"/>
  <c r="F564" i="2"/>
  <c r="F409" i="2"/>
  <c r="F408" i="2" s="1"/>
  <c r="F391" i="2"/>
  <c r="F388" i="2" s="1"/>
  <c r="F374" i="2"/>
  <c r="F372" i="2"/>
  <c r="F359" i="2"/>
  <c r="F355" i="2"/>
  <c r="F343" i="2"/>
  <c r="F354" i="2" l="1"/>
  <c r="F369" i="2"/>
  <c r="F342" i="2"/>
  <c r="F450" i="2"/>
  <c r="F449" i="2" s="1"/>
  <c r="F448" i="2" s="1"/>
  <c r="F407" i="2"/>
  <c r="F560" i="2"/>
  <c r="F353" i="2" l="1"/>
  <c r="F352" i="2"/>
  <c r="F351" i="2" s="1"/>
  <c r="C511" i="5"/>
  <c r="F447" i="2"/>
  <c r="F566" i="2"/>
  <c r="G558" i="2"/>
  <c r="G557" i="2" s="1"/>
  <c r="G552" i="2"/>
  <c r="G551" i="2" s="1"/>
  <c r="G550" i="2" s="1"/>
  <c r="D428" i="5" s="1"/>
  <c r="E428" i="5"/>
  <c r="F552" i="2"/>
  <c r="F551" i="2" s="1"/>
  <c r="F550" i="2" s="1"/>
  <c r="C428" i="5" s="1"/>
  <c r="G482" i="2"/>
  <c r="G481" i="2" s="1"/>
  <c r="G480" i="2" s="1"/>
  <c r="F482" i="2"/>
  <c r="F481" i="2" s="1"/>
  <c r="F480" i="2" s="1"/>
  <c r="G431" i="2"/>
  <c r="G430" i="2" s="1"/>
  <c r="G429" i="2" s="1"/>
  <c r="F431" i="2"/>
  <c r="F430" i="2" s="1"/>
  <c r="F429" i="2" s="1"/>
  <c r="F421" i="2"/>
  <c r="G420" i="2"/>
  <c r="G419" i="2" s="1"/>
  <c r="G418" i="2" s="1"/>
  <c r="D403" i="5" s="1"/>
  <c r="E403" i="5"/>
  <c r="F387" i="2"/>
  <c r="F386" i="2" s="1"/>
  <c r="F385" i="2" s="1"/>
  <c r="G386" i="2"/>
  <c r="G385" i="2" s="1"/>
  <c r="F559" i="2" l="1"/>
  <c r="F558" i="2" s="1"/>
  <c r="F557" i="2" s="1"/>
  <c r="C352" i="5"/>
  <c r="D352" i="5"/>
  <c r="G556" i="2"/>
  <c r="D486" i="5"/>
  <c r="D485" i="5" s="1"/>
  <c r="E486" i="5"/>
  <c r="E485" i="5" s="1"/>
  <c r="E352" i="5"/>
  <c r="F420" i="2"/>
  <c r="F419" i="2" s="1"/>
  <c r="F418" i="2" s="1"/>
  <c r="C403" i="5" s="1"/>
  <c r="G352" i="2"/>
  <c r="G351" i="2" s="1"/>
  <c r="D326" i="5" s="1"/>
  <c r="G521" i="2"/>
  <c r="G520" i="2" s="1"/>
  <c r="D415" i="5" s="1"/>
  <c r="D414" i="5" s="1"/>
  <c r="E415" i="5"/>
  <c r="E414" i="5" s="1"/>
  <c r="F521" i="2"/>
  <c r="F520" i="2" s="1"/>
  <c r="G406" i="2"/>
  <c r="G405" i="2" s="1"/>
  <c r="D373" i="5" s="1"/>
  <c r="E373" i="5"/>
  <c r="F406" i="2"/>
  <c r="F405" i="2" s="1"/>
  <c r="C373" i="5" s="1"/>
  <c r="E326" i="5"/>
  <c r="C326" i="5"/>
  <c r="G341" i="2"/>
  <c r="G340" i="2" s="1"/>
  <c r="G339" i="2" s="1"/>
  <c r="D314" i="5" s="1"/>
  <c r="E314" i="5"/>
  <c r="F341" i="2"/>
  <c r="F340" i="2" s="1"/>
  <c r="F339" i="2" s="1"/>
  <c r="C314" i="5" s="1"/>
  <c r="G323" i="2"/>
  <c r="G322" i="2" s="1"/>
  <c r="F323" i="2"/>
  <c r="F322" i="2" s="1"/>
  <c r="C442" i="5"/>
  <c r="F285" i="2"/>
  <c r="F284" i="2" s="1"/>
  <c r="F283" i="2" s="1"/>
  <c r="D307" i="5"/>
  <c r="E307" i="5"/>
  <c r="F271" i="2"/>
  <c r="F270" i="2" s="1"/>
  <c r="F269" i="2" s="1"/>
  <c r="F268" i="2" s="1"/>
  <c r="G260" i="2"/>
  <c r="G259" i="2" s="1"/>
  <c r="F260" i="2"/>
  <c r="F259" i="2" s="1"/>
  <c r="G207" i="2"/>
  <c r="G206" i="2" s="1"/>
  <c r="G205" i="2" s="1"/>
  <c r="D247" i="5" s="1"/>
  <c r="E247" i="5"/>
  <c r="F207" i="2"/>
  <c r="F206" i="2" s="1"/>
  <c r="F205" i="2" s="1"/>
  <c r="C247" i="5" s="1"/>
  <c r="F201" i="2"/>
  <c r="F200" i="2" s="1"/>
  <c r="G195" i="2"/>
  <c r="G194" i="2" s="1"/>
  <c r="G193" i="2" s="1"/>
  <c r="G192" i="2" s="1"/>
  <c r="D230" i="5" s="1"/>
  <c r="E230" i="5"/>
  <c r="F195" i="2"/>
  <c r="F194" i="2" s="1"/>
  <c r="F193" i="2" s="1"/>
  <c r="F160" i="2"/>
  <c r="F159" i="2" s="1"/>
  <c r="G160" i="2"/>
  <c r="G151" i="2"/>
  <c r="G150" i="2" s="1"/>
  <c r="G149" i="2" s="1"/>
  <c r="E177" i="5"/>
  <c r="F151" i="2"/>
  <c r="F150" i="2" s="1"/>
  <c r="F149" i="2" s="1"/>
  <c r="G113" i="2"/>
  <c r="G112" i="2" s="1"/>
  <c r="G111" i="2" s="1"/>
  <c r="G110" i="2" s="1"/>
  <c r="G109" i="2" s="1"/>
  <c r="E127" i="5"/>
  <c r="E126" i="5" s="1"/>
  <c r="F113" i="2"/>
  <c r="F112" i="2" s="1"/>
  <c r="F111" i="2" s="1"/>
  <c r="F110" i="2" s="1"/>
  <c r="F109" i="2" s="1"/>
  <c r="G93" i="2"/>
  <c r="F69" i="2"/>
  <c r="F68" i="2" s="1"/>
  <c r="G59" i="2"/>
  <c r="F59" i="2"/>
  <c r="F58" i="2" s="1"/>
  <c r="F57" i="2" s="1"/>
  <c r="F39" i="2"/>
  <c r="F38" i="2" s="1"/>
  <c r="F35" i="2"/>
  <c r="F34" i="2" s="1"/>
  <c r="F33" i="2" s="1"/>
  <c r="F19" i="2"/>
  <c r="F18" i="2" s="1"/>
  <c r="F17" i="2" s="1"/>
  <c r="F16" i="2" s="1"/>
  <c r="G19" i="2"/>
  <c r="G18" i="2" s="1"/>
  <c r="G17" i="2" s="1"/>
  <c r="G16" i="2" s="1"/>
  <c r="F267" i="2" l="1"/>
  <c r="C307" i="5" s="1"/>
  <c r="D127" i="5"/>
  <c r="D126" i="5" s="1"/>
  <c r="C127" i="5"/>
  <c r="C126" i="5" s="1"/>
  <c r="D177" i="5"/>
  <c r="C177" i="5"/>
  <c r="F67" i="2"/>
  <c r="F66" i="2" s="1"/>
  <c r="F56" i="2" s="1"/>
  <c r="G58" i="2"/>
  <c r="G57" i="2" s="1"/>
  <c r="G56" i="2" s="1"/>
  <c r="D313" i="5"/>
  <c r="F556" i="2"/>
  <c r="C486" i="5"/>
  <c r="C485" i="5" s="1"/>
  <c r="F321" i="2"/>
  <c r="C518" i="5"/>
  <c r="C517" i="5" s="1"/>
  <c r="G15" i="2"/>
  <c r="G14" i="2" s="1"/>
  <c r="D42" i="5"/>
  <c r="G280" i="2"/>
  <c r="D442" i="5"/>
  <c r="D435" i="5" s="1"/>
  <c r="F519" i="2"/>
  <c r="C415" i="5"/>
  <c r="C414" i="5" s="1"/>
  <c r="E313" i="5"/>
  <c r="C313" i="5"/>
  <c r="E518" i="5"/>
  <c r="E517" i="5" s="1"/>
  <c r="F15" i="2"/>
  <c r="F14" i="2" s="1"/>
  <c r="C42" i="5"/>
  <c r="E42" i="5"/>
  <c r="E442" i="5"/>
  <c r="E435" i="5" s="1"/>
  <c r="G321" i="2"/>
  <c r="D518" i="5"/>
  <c r="D517" i="5" s="1"/>
  <c r="G519" i="2"/>
  <c r="G457" i="2" s="1"/>
  <c r="F282" i="2"/>
  <c r="F281" i="2" s="1"/>
  <c r="F192" i="2"/>
  <c r="C230" i="5" s="1"/>
  <c r="F32" i="2"/>
  <c r="F31" i="2" s="1"/>
  <c r="C22" i="5" s="1"/>
  <c r="G338" i="2"/>
  <c r="G330" i="2" s="1"/>
  <c r="F338" i="2"/>
  <c r="F330" i="2" s="1"/>
  <c r="G235" i="2"/>
  <c r="G234" i="2" s="1"/>
  <c r="G233" i="2" s="1"/>
  <c r="F235" i="2"/>
  <c r="F234" i="2" s="1"/>
  <c r="F233" i="2" s="1"/>
  <c r="C267" i="5" s="1"/>
  <c r="F158" i="2"/>
  <c r="G159" i="2"/>
  <c r="G158" i="2" s="1"/>
  <c r="F457" i="2" l="1"/>
  <c r="D267" i="5"/>
  <c r="D229" i="5" s="1"/>
  <c r="E56" i="5"/>
  <c r="E15" i="5" s="1"/>
  <c r="G24" i="2"/>
  <c r="D56" i="5"/>
  <c r="D15" i="5" s="1"/>
  <c r="F280" i="2"/>
  <c r="C436" i="5"/>
  <c r="C435" i="5" s="1"/>
  <c r="C229" i="5"/>
  <c r="G191" i="2"/>
  <c r="G157" i="2"/>
  <c r="G148" i="2" s="1"/>
  <c r="F157" i="2"/>
  <c r="F148" i="2" s="1"/>
  <c r="F191" i="2"/>
  <c r="F24" i="2" l="1"/>
  <c r="F23" i="2" s="1"/>
  <c r="C56" i="5"/>
  <c r="C15" i="5" s="1"/>
  <c r="E183" i="5"/>
  <c r="E162" i="5" s="1"/>
  <c r="G23" i="2"/>
  <c r="G13" i="2" s="1"/>
  <c r="D183" i="5"/>
  <c r="C183" i="5"/>
  <c r="C162" i="5" s="1"/>
  <c r="E229" i="5"/>
  <c r="D162" i="5" l="1"/>
  <c r="D14" i="5" s="1"/>
  <c r="E14" i="5"/>
  <c r="C14" i="5"/>
  <c r="F13" i="2"/>
</calcChain>
</file>

<file path=xl/sharedStrings.xml><?xml version="1.0" encoding="utf-8"?>
<sst xmlns="http://schemas.openxmlformats.org/spreadsheetml/2006/main" count="6321" uniqueCount="751">
  <si>
    <t>801</t>
  </si>
  <si>
    <t>0100</t>
  </si>
  <si>
    <t>0106</t>
  </si>
  <si>
    <t>9900000000</t>
  </si>
  <si>
    <t>9990000000</t>
  </si>
  <si>
    <t>9990023330</t>
  </si>
  <si>
    <t>100</t>
  </si>
  <si>
    <t>200</t>
  </si>
  <si>
    <t>800</t>
  </si>
  <si>
    <t>1301</t>
  </si>
  <si>
    <t>9940000000</t>
  </si>
  <si>
    <t>802</t>
  </si>
  <si>
    <t>0102</t>
  </si>
  <si>
    <t>0800000000</t>
  </si>
  <si>
    <t>0890000000</t>
  </si>
  <si>
    <t>0890100000</t>
  </si>
  <si>
    <t>0890122220</t>
  </si>
  <si>
    <t>0104</t>
  </si>
  <si>
    <t>0810000000</t>
  </si>
  <si>
    <t>0810100000</t>
  </si>
  <si>
    <t>0810110510</t>
  </si>
  <si>
    <t>300</t>
  </si>
  <si>
    <t>0890123330</t>
  </si>
  <si>
    <t>0105</t>
  </si>
  <si>
    <t>0810151200</t>
  </si>
  <si>
    <t>0111</t>
  </si>
  <si>
    <t>9920000000</t>
  </si>
  <si>
    <t>9920020010</t>
  </si>
  <si>
    <t>0113</t>
  </si>
  <si>
    <t>0600000000</t>
  </si>
  <si>
    <t>0610000000</t>
  </si>
  <si>
    <t>0610200000</t>
  </si>
  <si>
    <t>0610220010</t>
  </si>
  <si>
    <t>0610220020</t>
  </si>
  <si>
    <t>0610220030</t>
  </si>
  <si>
    <t>0620000000</t>
  </si>
  <si>
    <t>0620100000</t>
  </si>
  <si>
    <t>0810110540</t>
  </si>
  <si>
    <t>0810120010</t>
  </si>
  <si>
    <t>600</t>
  </si>
  <si>
    <t>0810120020</t>
  </si>
  <si>
    <t>0820000000</t>
  </si>
  <si>
    <t>0820100000</t>
  </si>
  <si>
    <t>0820120010</t>
  </si>
  <si>
    <t>0820120030</t>
  </si>
  <si>
    <t>1100000000</t>
  </si>
  <si>
    <t>1140000000</t>
  </si>
  <si>
    <t>1140100000</t>
  </si>
  <si>
    <t>1140120010</t>
  </si>
  <si>
    <t>1140200000</t>
  </si>
  <si>
    <t>1140220020</t>
  </si>
  <si>
    <t>1700000000</t>
  </si>
  <si>
    <t>1710000000</t>
  </si>
  <si>
    <t>1710100000</t>
  </si>
  <si>
    <t>1710120010</t>
  </si>
  <si>
    <t>1720000000</t>
  </si>
  <si>
    <t>1730000000</t>
  </si>
  <si>
    <t>1730100000</t>
  </si>
  <si>
    <t>1730120010</t>
  </si>
  <si>
    <t>1730200000</t>
  </si>
  <si>
    <t>1730220020</t>
  </si>
  <si>
    <t>9940020020</t>
  </si>
  <si>
    <t>0300</t>
  </si>
  <si>
    <t>0304</t>
  </si>
  <si>
    <t>0309</t>
  </si>
  <si>
    <t>1000000000</t>
  </si>
  <si>
    <t>1020000000</t>
  </si>
  <si>
    <t>1020100000</t>
  </si>
  <si>
    <t>1020120010</t>
  </si>
  <si>
    <t>0310</t>
  </si>
  <si>
    <t>1030000000</t>
  </si>
  <si>
    <t>1030100000</t>
  </si>
  <si>
    <t>1030120010</t>
  </si>
  <si>
    <t>1040000000</t>
  </si>
  <si>
    <t>1040100000</t>
  </si>
  <si>
    <t>1040120010</t>
  </si>
  <si>
    <t>1040120020</t>
  </si>
  <si>
    <t>1040120030</t>
  </si>
  <si>
    <t>1040120040</t>
  </si>
  <si>
    <t>1040120050</t>
  </si>
  <si>
    <t>1040200000</t>
  </si>
  <si>
    <t>1040220060</t>
  </si>
  <si>
    <t>0400</t>
  </si>
  <si>
    <t>0405</t>
  </si>
  <si>
    <t>0500000000</t>
  </si>
  <si>
    <t>0540000000</t>
  </si>
  <si>
    <t>0540200000</t>
  </si>
  <si>
    <t>0408</t>
  </si>
  <si>
    <t>0520000000</t>
  </si>
  <si>
    <t>0520400000</t>
  </si>
  <si>
    <t>05204S0300</t>
  </si>
  <si>
    <t>0409</t>
  </si>
  <si>
    <t>0520100000</t>
  </si>
  <si>
    <t>0520110520</t>
  </si>
  <si>
    <t>0520120010</t>
  </si>
  <si>
    <t>0520120030</t>
  </si>
  <si>
    <t>0520120040</t>
  </si>
  <si>
    <t>0520200000</t>
  </si>
  <si>
    <t>05202S1050</t>
  </si>
  <si>
    <t>0520300000</t>
  </si>
  <si>
    <t>05203S1020</t>
  </si>
  <si>
    <t>0530000000</t>
  </si>
  <si>
    <t>053R300000</t>
  </si>
  <si>
    <t>053R3S1090</t>
  </si>
  <si>
    <t>0540300000</t>
  </si>
  <si>
    <t>0412</t>
  </si>
  <si>
    <t>0620120040</t>
  </si>
  <si>
    <t>0500</t>
  </si>
  <si>
    <t>0501</t>
  </si>
  <si>
    <t>0510000000</t>
  </si>
  <si>
    <t>0510300000</t>
  </si>
  <si>
    <t>0510320100</t>
  </si>
  <si>
    <t>0510320110</t>
  </si>
  <si>
    <t>1800000000</t>
  </si>
  <si>
    <t>1810000000</t>
  </si>
  <si>
    <t>1810200000</t>
  </si>
  <si>
    <t>1810220010</t>
  </si>
  <si>
    <t>400</t>
  </si>
  <si>
    <t>0502</t>
  </si>
  <si>
    <t>0510100000</t>
  </si>
  <si>
    <t>0510120010</t>
  </si>
  <si>
    <t>0510120020</t>
  </si>
  <si>
    <t>0510200000</t>
  </si>
  <si>
    <t>0510220030</t>
  </si>
  <si>
    <t>0510220040</t>
  </si>
  <si>
    <t>0510220050</t>
  </si>
  <si>
    <t>0510400000</t>
  </si>
  <si>
    <t>0503</t>
  </si>
  <si>
    <t>0540100000</t>
  </si>
  <si>
    <t>0540120010</t>
  </si>
  <si>
    <t>0540120020</t>
  </si>
  <si>
    <t>0540120030</t>
  </si>
  <si>
    <t>0540220060</t>
  </si>
  <si>
    <t>0540220070</t>
  </si>
  <si>
    <t>0540220080</t>
  </si>
  <si>
    <t>0540220090</t>
  </si>
  <si>
    <t>0540220100</t>
  </si>
  <si>
    <t>0540220110</t>
  </si>
  <si>
    <t>1900000000</t>
  </si>
  <si>
    <t>1910000000</t>
  </si>
  <si>
    <t>1910200000</t>
  </si>
  <si>
    <t>1910220010</t>
  </si>
  <si>
    <t>191F200000</t>
  </si>
  <si>
    <t>191F255550</t>
  </si>
  <si>
    <t>0505</t>
  </si>
  <si>
    <t>0510220060</t>
  </si>
  <si>
    <t>0800</t>
  </si>
  <si>
    <t>0801</t>
  </si>
  <si>
    <t>1000</t>
  </si>
  <si>
    <t>1001</t>
  </si>
  <si>
    <t>0820200000</t>
  </si>
  <si>
    <t>0820220040</t>
  </si>
  <si>
    <t>1003</t>
  </si>
  <si>
    <t>0400000000</t>
  </si>
  <si>
    <t>0420000000</t>
  </si>
  <si>
    <t>0420200000</t>
  </si>
  <si>
    <t>0420220010</t>
  </si>
  <si>
    <t>0820220020</t>
  </si>
  <si>
    <t>0820220030</t>
  </si>
  <si>
    <t>0900000000</t>
  </si>
  <si>
    <t>0920000000</t>
  </si>
  <si>
    <t>0920200000</t>
  </si>
  <si>
    <t>0920220010</t>
  </si>
  <si>
    <t>0930000000</t>
  </si>
  <si>
    <t>0930100000</t>
  </si>
  <si>
    <t>09301L4970</t>
  </si>
  <si>
    <t>1004</t>
  </si>
  <si>
    <t>0700000000</t>
  </si>
  <si>
    <t>0720000000</t>
  </si>
  <si>
    <t>0720100000</t>
  </si>
  <si>
    <t>0720110820</t>
  </si>
  <si>
    <t>1200</t>
  </si>
  <si>
    <t>1204</t>
  </si>
  <si>
    <t>0830000000</t>
  </si>
  <si>
    <t>0830400000</t>
  </si>
  <si>
    <t>08304S0320</t>
  </si>
  <si>
    <t>803</t>
  </si>
  <si>
    <t>0401</t>
  </si>
  <si>
    <t>0710000000</t>
  </si>
  <si>
    <t>0710200000</t>
  </si>
  <si>
    <t>0710220020</t>
  </si>
  <si>
    <t>0700</t>
  </si>
  <si>
    <t>0701</t>
  </si>
  <si>
    <t>0100000000</t>
  </si>
  <si>
    <t>0110000000</t>
  </si>
  <si>
    <t>0110100000</t>
  </si>
  <si>
    <t>0110110740</t>
  </si>
  <si>
    <t>0110120030</t>
  </si>
  <si>
    <t>0110120040</t>
  </si>
  <si>
    <t>01101S1040</t>
  </si>
  <si>
    <t>0702</t>
  </si>
  <si>
    <t>0120000000</t>
  </si>
  <si>
    <t>0120100000</t>
  </si>
  <si>
    <t>0120110750</t>
  </si>
  <si>
    <t>0120120020</t>
  </si>
  <si>
    <t>01201S0440</t>
  </si>
  <si>
    <t>0120200000</t>
  </si>
  <si>
    <t>0120220060</t>
  </si>
  <si>
    <t>01202S0250</t>
  </si>
  <si>
    <t>1120000000</t>
  </si>
  <si>
    <t>1120100000</t>
  </si>
  <si>
    <t>1120120010</t>
  </si>
  <si>
    <t>1130000000</t>
  </si>
  <si>
    <t>1130100000</t>
  </si>
  <si>
    <t>1130120010</t>
  </si>
  <si>
    <t>0703</t>
  </si>
  <si>
    <t>0130000000</t>
  </si>
  <si>
    <t>0130100000</t>
  </si>
  <si>
    <t>0130120020</t>
  </si>
  <si>
    <t>0705</t>
  </si>
  <si>
    <t>0110200000</t>
  </si>
  <si>
    <t>0110220020</t>
  </si>
  <si>
    <t>0120120010</t>
  </si>
  <si>
    <t>0707</t>
  </si>
  <si>
    <t>0140000000</t>
  </si>
  <si>
    <t>0140100000</t>
  </si>
  <si>
    <t>0140120020</t>
  </si>
  <si>
    <t>0709</t>
  </si>
  <si>
    <t>0190000000</t>
  </si>
  <si>
    <t>0190100000</t>
  </si>
  <si>
    <t>0190120020</t>
  </si>
  <si>
    <t>0190127770</t>
  </si>
  <si>
    <t>0110210560</t>
  </si>
  <si>
    <t>0120110560</t>
  </si>
  <si>
    <t>0110110500</t>
  </si>
  <si>
    <t>1100</t>
  </si>
  <si>
    <t>1103</t>
  </si>
  <si>
    <t>0130120040</t>
  </si>
  <si>
    <t>804</t>
  </si>
  <si>
    <t>0710100000</t>
  </si>
  <si>
    <t>0710120010</t>
  </si>
  <si>
    <t>1400000000</t>
  </si>
  <si>
    <t>1410000000</t>
  </si>
  <si>
    <t>1410100000</t>
  </si>
  <si>
    <t>1410120010</t>
  </si>
  <si>
    <t>1410120020</t>
  </si>
  <si>
    <t>0910000000</t>
  </si>
  <si>
    <t>0200000000</t>
  </si>
  <si>
    <t>0220000000</t>
  </si>
  <si>
    <t>0220100000</t>
  </si>
  <si>
    <t>0220120010</t>
  </si>
  <si>
    <t>0910100000</t>
  </si>
  <si>
    <t>0910120010</t>
  </si>
  <si>
    <t>0910200000</t>
  </si>
  <si>
    <t>0910220020</t>
  </si>
  <si>
    <t>0910220030</t>
  </si>
  <si>
    <t>0910300000</t>
  </si>
  <si>
    <t>0910320040</t>
  </si>
  <si>
    <t>0910400000</t>
  </si>
  <si>
    <t>0910420050</t>
  </si>
  <si>
    <t>0910500000</t>
  </si>
  <si>
    <t>0910520060</t>
  </si>
  <si>
    <t>0910600000</t>
  </si>
  <si>
    <t>0910620070</t>
  </si>
  <si>
    <t>0210000000</t>
  </si>
  <si>
    <t>0210100000</t>
  </si>
  <si>
    <t>0210120010</t>
  </si>
  <si>
    <t>0210200000</t>
  </si>
  <si>
    <t>0210220020</t>
  </si>
  <si>
    <t>0804</t>
  </si>
  <si>
    <t>0290000000</t>
  </si>
  <si>
    <t>0290023330</t>
  </si>
  <si>
    <t>1102</t>
  </si>
  <si>
    <t>0300000000</t>
  </si>
  <si>
    <t>0310000000</t>
  </si>
  <si>
    <t>0310100000</t>
  </si>
  <si>
    <t>0310120010</t>
  </si>
  <si>
    <t>0310120040</t>
  </si>
  <si>
    <t>0310200000</t>
  </si>
  <si>
    <t>0310220020</t>
  </si>
  <si>
    <t>0310300000</t>
  </si>
  <si>
    <t>0310320030</t>
  </si>
  <si>
    <t>0320000000</t>
  </si>
  <si>
    <t>0320100000</t>
  </si>
  <si>
    <t>0320120010</t>
  </si>
  <si>
    <t>805</t>
  </si>
  <si>
    <t>9990026660</t>
  </si>
  <si>
    <t xml:space="preserve"> Финансовое управление Администрации Кашинского городского округа</t>
  </si>
  <si>
    <t xml:space="preserve"> Администрация Кашинского городского округа</t>
  </si>
  <si>
    <t xml:space="preserve"> Отдел образования Администрации Кашинского городского округа</t>
  </si>
  <si>
    <t xml:space="preserve"> Комитет по культуре, туризму, спорту и делам молодёжи Администрации Кашинского городского округа</t>
  </si>
  <si>
    <t xml:space="preserve"> Контрольно-счетная палата Кашинского городского округа</t>
  </si>
  <si>
    <t xml:space="preserve"> ОБЩЕГОСУДАРСТВЕННЫЕ ВОПРОСЫ</t>
  </si>
  <si>
    <t xml:space="preserve"> НАЦИОНАЛЬНАЯ БЕЗОПАСНОСТЬ И ПРАВООХРАНИТЕЛЬНАЯ ДЕЯТЕЛЬНОСТЬ</t>
  </si>
  <si>
    <t xml:space="preserve"> НАЦИОНАЛЬНАЯ ЭКОНОМИКА</t>
  </si>
  <si>
    <t xml:space="preserve"> ЖИЛИЩНО-КОММУНАЛЬНОЕ ХОЗЯЙСТВО</t>
  </si>
  <si>
    <t xml:space="preserve"> КУЛЬТУРА, КИНЕМАТОГРАФИЯ</t>
  </si>
  <si>
    <t xml:space="preserve"> СОЦИАЛЬНАЯ ПОЛИТИКА</t>
  </si>
  <si>
    <t xml:space="preserve"> СРЕДСТВА МАССОВОЙ ИНФОРМАЦИИ</t>
  </si>
  <si>
    <t xml:space="preserve"> ОБРАЗОВАНИЕ</t>
  </si>
  <si>
    <t xml:space="preserve"> ФИЗИЧЕСКАЯ КУЛЬТУРА И СПОРТ</t>
  </si>
  <si>
    <t xml:space="preserve"> Обеспечение деятельности финансовых, налоговых и таможенных органов и органов финансового (финансово-бюджетного) надзора</t>
  </si>
  <si>
    <t xml:space="preserve"> Расходы, не включенные в муниципальные программы</t>
  </si>
  <si>
    <t xml:space="preserve"> Функционирование высшего должностного лица субъекта Российской Федерации и муниципального образования</t>
  </si>
  <si>
    <t xml:space="preserve"> Муниципальная программа "Информационная политика и работа с общественностью муниципального образования Кашинский городской округ Тверской области на 2019-2024 годы"</t>
  </si>
  <si>
    <t xml:space="preserve"> 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</si>
  <si>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 xml:space="preserve"> Судебная система</t>
  </si>
  <si>
    <t xml:space="preserve"> Резервные фонды</t>
  </si>
  <si>
    <t xml:space="preserve"> Другие общегосударственные вопросы</t>
  </si>
  <si>
    <t xml:space="preserve"> Муниципальная программа "Управление имуществом и земельными ресурсами муниципального образования Кашинский городской огруг Тверской области на 2019-2024 годы"</t>
  </si>
  <si>
    <t xml:space="preserve"> Муниципальная программа "Профилактика правонарушений на территории муниципального образования Кашинский городской округ Тверской области на 2019-2024 годы"</t>
  </si>
  <si>
    <t xml:space="preserve"> Органы юстиции</t>
  </si>
  <si>
    <t xml:space="preserve"> Муниципальная программа "Развитие системы гражданской обороны, защиты населения от чрезвычайных ситуаций и снижения рисков их возникновения на территории муниципального образования Кашинский городской округ Тверской области на 2019-2024 годы"</t>
  </si>
  <si>
    <t xml:space="preserve"> Муниципальная программа "Комплексное развитие системы жилищно-коммунальной инфраструктуры муниципального образования Кашинский городской округ Тверской области на 2019-2024 годы"</t>
  </si>
  <si>
    <t xml:space="preserve"> Транспорт</t>
  </si>
  <si>
    <t xml:space="preserve"> Дорожное хозяйство (дорожные фонды)</t>
  </si>
  <si>
    <t xml:space="preserve"> Другие вопросы в области национальной экономики</t>
  </si>
  <si>
    <t xml:space="preserve"> Жилищное хозяйство</t>
  </si>
  <si>
    <t xml:space="preserve"> Муниципальная программа "Переселение граждан из аварийного жилищного фонда муниципального образования Кашинский городской округ Тверской области на 2019-2021 годы"</t>
  </si>
  <si>
    <t xml:space="preserve"> Коммунальное хозяйство</t>
  </si>
  <si>
    <t xml:space="preserve"> Благоустройство</t>
  </si>
  <si>
    <t xml:space="preserve"> Муниципальная программа "Формирование современной городской среды муниципального образования Кашинский городской округ Тверской области на 2019-2024 годы"</t>
  </si>
  <si>
    <t xml:space="preserve"> Другие вопросы в области жилищно-коммунального хозяйства</t>
  </si>
  <si>
    <t xml:space="preserve"> Культура</t>
  </si>
  <si>
    <t xml:space="preserve"> Пенсионное обеспечение</t>
  </si>
  <si>
    <t xml:space="preserve"> Социальное обеспечение населения</t>
  </si>
  <si>
    <t xml:space="preserve"> Муниципальная программа "Устойчивое развитие сельских территорий муниципального образования Кашинский городской округ Тверской области на 2019-2024 годы"</t>
  </si>
  <si>
    <t xml:space="preserve"> Муниципальная программа "Молодёжная политика муниципального образования Кашинский городской округ Тверской области на 2019-2024 годы"</t>
  </si>
  <si>
    <t xml:space="preserve"> Охрана семьи и детства</t>
  </si>
  <si>
    <t xml:space="preserve"> Муниципальная программа "Социальная поддержка граждан на территории муниципального образования Кашинский городской округ Тверской области на 2019-2024 годы"</t>
  </si>
  <si>
    <t xml:space="preserve"> Другие вопросы в области средств массовой информации</t>
  </si>
  <si>
    <t xml:space="preserve"> Общеэкономические вопросы</t>
  </si>
  <si>
    <t xml:space="preserve"> Дошкольное образование</t>
  </si>
  <si>
    <t xml:space="preserve"> Муниципальная программа "Развитие отрасли "Образование" муниципального образования Кашинский городской округ Тверской области на 2019-2024 годы"</t>
  </si>
  <si>
    <t xml:space="preserve"> Общее образование</t>
  </si>
  <si>
    <t xml:space="preserve"> Дополнительное образование детей</t>
  </si>
  <si>
    <t xml:space="preserve"> Профессиональная подготовка, переподготовка и повышение квалификации</t>
  </si>
  <si>
    <t xml:space="preserve"> Молодежная политика</t>
  </si>
  <si>
    <t xml:space="preserve"> Другие вопросы в области образования</t>
  </si>
  <si>
    <t xml:space="preserve"> Спорт высших достижений</t>
  </si>
  <si>
    <t xml:space="preserve"> Муниципальная программа "Развитие туризма в муниципальном образовании Кашинский городской округ на 2018-2023 годы"</t>
  </si>
  <si>
    <t xml:space="preserve"> Муниципальная программа "Развитие отрасли "Культура" муниципального образования Кашинский городской округ Тверской области на 2019-2024 годы"</t>
  </si>
  <si>
    <t xml:space="preserve"> Другие вопросы в области культуры, кинематографии</t>
  </si>
  <si>
    <t xml:space="preserve"> Массовый спорт</t>
  </si>
  <si>
    <t xml:space="preserve"> Муниципальная программа "Развитие физической культуры и спорта муниципального образования Кашинский городской округ Тверской области на 2019-2024 годы"</t>
  </si>
  <si>
    <t xml:space="preserve"> Расходы, не включенные в муниципальные программы, на обеспечение деятельности органов местного самоуправления</t>
  </si>
  <si>
    <t xml:space="preserve"> Расходы по аппарату Финансового управления Администрации Кашинского городского округа</t>
  </si>
  <si>
    <t xml:space="preserve">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</si>
  <si>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 xml:space="preserve"> Закупка товаров, работ и услуг для обеспечения государственных (муниципальных) нужд</t>
  </si>
  <si>
    <t xml:space="preserve"> Иные бюджетные ассигнования</t>
  </si>
  <si>
    <t xml:space="preserve"> Отдельные мероприятия, не включенные в муниципальные программы</t>
  </si>
  <si>
    <t xml:space="preserve"> Обслуживание муниципального долга Кашинского городского округа</t>
  </si>
  <si>
    <t xml:space="preserve"> Обслуживание государственного (муниципального) долга</t>
  </si>
  <si>
    <t xml:space="preserve"> Обеспечивающая подпрограмма "Обеспечение деятельности Администрации Кашинского городского округа"</t>
  </si>
  <si>
    <t xml:space="preserve"> Задача "Обеспечение деятельности администраторов программы"</t>
  </si>
  <si>
    <t xml:space="preserve"> Глава Кашинского городского округа</t>
  </si>
  <si>
    <t xml:space="preserve"> Подпрограмма "Создание условий для успешного развития муниципальной службы и институтов гражданского общества на территории муниципального образования Кашинский городской округ"</t>
  </si>
  <si>
    <t xml:space="preserve"> Задача "Создание условий для деятельности в системе гражданского общества общественных объединений, максимальное использование их потенциала для эффективного решения социально значимых проблем Кашинского городского округа"</t>
  </si>
  <si>
    <t xml:space="preserve"> Осуществление государственных полномочий по созданию , исполнению полномочий и организации деятельности комиссий по делам несовершеннолетних и защите их прав</t>
  </si>
  <si>
    <t xml:space="preserve"> Социальное обеспечение и иные выплаты населению</t>
  </si>
  <si>
    <t xml:space="preserve"> Расходы по центральному аппарату органов местного самоуправления муниципального образования Кашинский городской округ, за исключением расходов на выполнение переданных полномочий РФ Тверской области</t>
  </si>
  <si>
    <t xml:space="preserve">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</si>
  <si>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 xml:space="preserve"> Резервный фонд Администрации Кашинского городского округа</t>
  </si>
  <si>
    <t xml:space="preserve"> Подпрограмма "Управление имуществом Кашинского городского округа"</t>
  </si>
  <si>
    <t xml:space="preserve"> Проведение инвентаризации муниципального имущества Кашинского городского округа</t>
  </si>
  <si>
    <t xml:space="preserve"> Задача "Повышение эффективности использования имущества, находящегося в собственности муниципального образования Кашинский городской округ"</t>
  </si>
  <si>
    <t xml:space="preserve"> Оценка рыночной стоимости объектов недвижимости и рыночной стоимости арендной платы за объекты муниципального имущества</t>
  </si>
  <si>
    <t xml:space="preserve"> Обеспечение учета муниципального имущества для поддержки полной и достоверной информации об объектах, находящихся в собственности муниципального образования Кашинский городской округ</t>
  </si>
  <si>
    <t xml:space="preserve"> Содержание имущества муниципальной казны Кашинского городского округа</t>
  </si>
  <si>
    <t xml:space="preserve"> Подпрограмма "Управление земельными ресурсами Кашинского городского округа"</t>
  </si>
  <si>
    <t xml:space="preserve"> Задача "Эффективное управление и распоряжение муниципальными земельными участками и земельными участками, государственная собственность на которые не разграничена"</t>
  </si>
  <si>
    <t xml:space="preserve"> Оценка рыночной стоимости земельных участков и рыночной стоимости арендной платы за земельные участки</t>
  </si>
  <si>
    <t xml:space="preserve"> Осуществление государственных полномочий Тверской области по созданию административных комиссий и определению перечня должностных лиц, уполномоченных составлять протоколы об административных правонарушениях</t>
  </si>
  <si>
    <t xml:space="preserve"> Предоставление субсидий некоммерческим организациям</t>
  </si>
  <si>
    <t xml:space="preserve"> Предоставление субсидий бюджетным, автономным учреждениям и иным некоммерческим организациям</t>
  </si>
  <si>
    <t xml:space="preserve"> Исполнение переданных государственных полномочий на государственную регистрацию актов гражданского состояния</t>
  </si>
  <si>
    <t xml:space="preserve"> Подпрограмма "Оказание содействия в проведении общественно-полезных и социально-значимых мероприятий"</t>
  </si>
  <si>
    <t xml:space="preserve"> Задача "Создание условий для проведения общественно полезных и социально значимых мероприятий"</t>
  </si>
  <si>
    <t xml:space="preserve"> Представительские расходы и иные расходы, связанные с представительской деятельностью органов местного самоуправления</t>
  </si>
  <si>
    <t xml:space="preserve"> Проведение общественно-полезных и социально-значимых мероприятий на территории муниципального образования Кашинский городской округ</t>
  </si>
  <si>
    <t xml:space="preserve"> Подпрограмма "Оказание поддержки гражданам и объединениям участвующих в охране общественного порядка"</t>
  </si>
  <si>
    <t xml:space="preserve"> Задача " Создание условий для деятельности народной дружины на территории Кашинского городского округа"</t>
  </si>
  <si>
    <t xml:space="preserve"> Обеспечение форменной одеждой и атрибутами народных дружинников</t>
  </si>
  <si>
    <t xml:space="preserve"> Задача "Социальная защита и стимулирование народных дружин"</t>
  </si>
  <si>
    <t xml:space="preserve"> Материальное стимулирование народных дружин, включая предоставление льгот и компенсаций</t>
  </si>
  <si>
    <t xml:space="preserve"> Задача "Обеспечение исполнения полномочий в области градостроительства"</t>
  </si>
  <si>
    <t xml:space="preserve"> Разработка материалов Генерального плана и Правил землепользования и застройки территории Кашинского городского округа</t>
  </si>
  <si>
    <t xml:space="preserve"> Задача "Наличие утвержденных местных нормативов градостроительного проектирования на территории Кашинского городского округа"</t>
  </si>
  <si>
    <t xml:space="preserve"> Разработка местных нормативов градостроительного проектирования на территории Кашинского городского округа</t>
  </si>
  <si>
    <t xml:space="preserve"> Задача "Наличие свободных земельных участков под строительство в северном микрорайоне города"</t>
  </si>
  <si>
    <t xml:space="preserve"> Формирование земельных участков под жилую застройку</t>
  </si>
  <si>
    <t xml:space="preserve"> Задача "Разработка проекта планировки территории сельских населенных пунктов"</t>
  </si>
  <si>
    <t xml:space="preserve"> Задача "Разработка проекта планировки застроенной территории Кашинского городского округа"</t>
  </si>
  <si>
    <t xml:space="preserve"> Обеспечение деятельности МКУ Управление сельскими территориями</t>
  </si>
  <si>
    <t xml:space="preserve"> Осуществление переданных государственных полномочий на государственную регистрацию актов гражданского состояния</t>
  </si>
  <si>
    <t xml:space="preserve"> Подпрограмма "Обеспечение надежной защиты населения и территорий муниципального образования "Кашинский городской округ" от последствий чрезвычайных ситуаций природного и техногенного характера"</t>
  </si>
  <si>
    <t xml:space="preserve"> Задача "Повышение информирования населения о чрезвычайных ситуациях природного и техногенного характера"</t>
  </si>
  <si>
    <t xml:space="preserve"> Содержание и развитие единой дежурно-диспетчерской службы на территории Кашинского городского округа</t>
  </si>
  <si>
    <t xml:space="preserve"> Подпрограмма "Обеспечение пожарной безопасности на территории города Кашин и Кашинского городского округа Тверской области"</t>
  </si>
  <si>
    <t xml:space="preserve"> Задача "Создание условий для оперативного обеспечения пожарной техники водой при тушении пожаров на территории города Кашин и Кашинского городского округа Тверской области"</t>
  </si>
  <si>
    <t xml:space="preserve"> Обустройство подъездов к заборам воды пожарной техникой</t>
  </si>
  <si>
    <t xml:space="preserve"> Подпрограмма "Обеспечение пожарной безопасности на сельских территориях Кашинского городского округа"</t>
  </si>
  <si>
    <t xml:space="preserve"> Задача "Создание условий для оперативного обеспечения тушения пожаров на сельских территориях Кашинского городского округа"</t>
  </si>
  <si>
    <t xml:space="preserve"> Обустройство подъездов к пожарным водоемам</t>
  </si>
  <si>
    <t xml:space="preserve"> Очистка пожарных водоемов</t>
  </si>
  <si>
    <t xml:space="preserve"> Противопожарная опашка и окашивание деревень</t>
  </si>
  <si>
    <t xml:space="preserve"> Установка средств оповещения</t>
  </si>
  <si>
    <t xml:space="preserve"> Установка аншлагов- указателей названия деревень</t>
  </si>
  <si>
    <t xml:space="preserve"> Задача "Оказание поддержки предприятиям, участвующих в мероприятиях по тушению пожаров в сельской местности Кашинского городского округа"</t>
  </si>
  <si>
    <t xml:space="preserve"> Обеспечение средствами пожаротушения участников тушения пожаров</t>
  </si>
  <si>
    <t xml:space="preserve"> Подпрограмма "Содержание и благоустройство территории Кашинского городского округа"</t>
  </si>
  <si>
    <t xml:space="preserve"> Задача "Содержание, озеленение и благоустройство территорий "</t>
  </si>
  <si>
    <t xml:space="preserve"> Осуществление отдельных государственных полномочий Тверской области по организации проведения на территории Тверской области мероприятий по предупреждению и ликвидации болезней животных, их лечению, отлову и содержанию безнадзорных животных, защите насел</t>
  </si>
  <si>
    <t xml:space="preserve"> Подпрограмма "Развитие дорожного хозяйства и сферы транспорта "</t>
  </si>
  <si>
    <t xml:space="preserve"> Задача "Повышение транспортной доступности населения"</t>
  </si>
  <si>
    <t xml:space="preserve"> Организация транспортного обслуживания населения на муниципальных маршрутах регулярных перевозок по регулируемым тарифам</t>
  </si>
  <si>
    <t xml:space="preserve"> Задача "Сохранность автомобильных дорог общего пользования местного значения на территории Кашинского городского округа"</t>
  </si>
  <si>
    <t xml:space="preserve"> Осуществление отдельных государственных полномочий Тверской области в сфере осуществления дорожной деятельности по содержанию автомобильных дорог общего пользования регионального или межмуниципального значения Тверской области 3 класса</t>
  </si>
  <si>
    <t xml:space="preserve"> Субсидии на содержание автомобильных дорог и сооружений на них, расположенных на территории города Кашин</t>
  </si>
  <si>
    <t xml:space="preserve"> Ремонт автомобильных дорог общего пользования местного значения на территории города Кашин</t>
  </si>
  <si>
    <t xml:space="preserve"> Капитальный ремонт , ремонт и содержание автомобильных дорог общего пользования местного значения и сооружений на них, расположенных на сельских территориях Кашинского городского округа</t>
  </si>
  <si>
    <t xml:space="preserve"> Задача "Реализация проектов по ремонту автомобильных дорог общего пользования местного значения в границах города Кашин"</t>
  </si>
  <si>
    <t xml:space="preserve"> Задача "Приведение в нормативное состояние дворовых территорий"</t>
  </si>
  <si>
    <t xml:space="preserve"> Ремонт дворовых территорий за счет средств местного бюджета</t>
  </si>
  <si>
    <t xml:space="preserve"> Подпрограмма "Повышение безопасности дорожного движения"</t>
  </si>
  <si>
    <t xml:space="preserve"> Задача "Организационно-планировочные меры,направленные на совершенствование организации движения транспортных средств и пешеходов"</t>
  </si>
  <si>
    <t xml:space="preserve"> Приобретение и установка рекламных щитов и баннеров с тематической рекламой</t>
  </si>
  <si>
    <t xml:space="preserve"> Обеспечение безопасности дорожного движения на автомобильных дорогах общего пользования местного значения за счёт средств местного бюджета</t>
  </si>
  <si>
    <t xml:space="preserve"> Задача "Обеспечение безопасности дорожного движения на автомобильных дорогах общего пользования местного значения"</t>
  </si>
  <si>
    <t xml:space="preserve"> Задача "Реализация Программы поддержки местных инициатив в Тверской области"</t>
  </si>
  <si>
    <t xml:space="preserve"> Расходы на реализацию Программы по поддержке местных инициатив "Ремонт автомобильной дороги общего пользования местного значения в д. Черёмухино Кашинского городского округа Тверской области" за счет средств местного бюджета, поступлений от юридических лиц и вкладов граждан</t>
  </si>
  <si>
    <t xml:space="preserve"> Организация работ по формированию земельных участков</t>
  </si>
  <si>
    <t xml:space="preserve"> Формирование земельных участков для бесплатного предоставления многодетным гражданам</t>
  </si>
  <si>
    <t xml:space="preserve"> Подпрограмма "Обеспечение развития системы жилищно-коммунального и газового хозяйства"</t>
  </si>
  <si>
    <t xml:space="preserve"> Задача "Реализация мероприятий по проведению капитального ремонта объектов муниципального жилищного фонда"</t>
  </si>
  <si>
    <t xml:space="preserve"> Субсидии на капитальный ремонт в жилых помещениях муниципального жилого фонда Кашинского городского округа</t>
  </si>
  <si>
    <t xml:space="preserve"> Перечисления на счёт регионального оператора ежемесячных взносов в Фонд капитального ремонта общего имущества многоквартирных домов</t>
  </si>
  <si>
    <t xml:space="preserve"> Подпрограмма "Расселение аварийного жилищного фонда Кашинского городского округа"</t>
  </si>
  <si>
    <t xml:space="preserve"> Задача " Переселение граждан из аварийного жилищного фонда Кашинского городского округа"</t>
  </si>
  <si>
    <t xml:space="preserve"> Предоставление собственникам жилых помещений в аварийном жилищном фонде Кашинского городского округа возмещение за жилое помещение</t>
  </si>
  <si>
    <t xml:space="preserve"> Капитальные вложения в объекты государственной (муниципальной) собственности</t>
  </si>
  <si>
    <t xml:space="preserve"> Приобретение жилых помещений для предоставления гражданам по договорам социального найма, проживающим в аварийном жилищном фонде Кашинского городского округа</t>
  </si>
  <si>
    <t xml:space="preserve"> Задача "Развитие и модернизация системы газоснабжения в населенных пунктах Кашинского городского округа"</t>
  </si>
  <si>
    <t xml:space="preserve"> Газификация населенных пунктов Кашинского городского округа</t>
  </si>
  <si>
    <t xml:space="preserve"> Техническое обслуживание газовых сетей</t>
  </si>
  <si>
    <t xml:space="preserve"> Задача "Повышение качества оказываемых услуг организациями коммунального комплекса "</t>
  </si>
  <si>
    <t xml:space="preserve"> Ремонт канализационных сетей в границах города Кашин</t>
  </si>
  <si>
    <t xml:space="preserve"> Расходы на обеспечение функционирования источников нецентрализованного (местного) водоснабжения сельских населенных пунктов Кашинского городского округа</t>
  </si>
  <si>
    <t xml:space="preserve"> Задача "Обеспечение функционирования объектов теплового комплекса Кашинского городского округа"</t>
  </si>
  <si>
    <t xml:space="preserve"> Капитальный ремонт, ремонт объектов теплового комплекса</t>
  </si>
  <si>
    <t xml:space="preserve"> Задача "Обеспечение и организация уличного освещения"</t>
  </si>
  <si>
    <t xml:space="preserve"> Оплата за электроэнергию, затраченную на уличное освещение Кашинского городского округа</t>
  </si>
  <si>
    <t xml:space="preserve"> Субсидии на обслуживание уличного освещения города Кашин</t>
  </si>
  <si>
    <t xml:space="preserve"> Содержание и ремонт сетей уличного освещения населённых пунктов, расположенных на сельской территории Кашинского городского округа</t>
  </si>
  <si>
    <t xml:space="preserve"> Оплата за электроэнергию, затраченную на уличное освещение населённых пунктов, расположенных на сельской территории Кашинского городского округа</t>
  </si>
  <si>
    <t xml:space="preserve"> Субсидия на благоустройство города Кашин</t>
  </si>
  <si>
    <t xml:space="preserve"> Приобретение и установка оборудования для детских площадок</t>
  </si>
  <si>
    <t xml:space="preserve"> Субсидии юридическим лицам и индивидуальным предпринимателям в целях возмещения затрат связанных с выполнением работ по содержанию детских площадок города Кашин</t>
  </si>
  <si>
    <t xml:space="preserve"> Озеленение общественных территорий</t>
  </si>
  <si>
    <t xml:space="preserve"> Благоустройство сельских территорий и содержание мест погребений, расположенных на сельских территориях Кашинского городского округа</t>
  </si>
  <si>
    <t xml:space="preserve"> Обустройство контейнерных площадок</t>
  </si>
  <si>
    <t xml:space="preserve"> Расходы на реализацию Программы по поддержке местных инициатив "Благоустройство набережной Михаила Ушакова от переулка Кооперативный до улицы Карла Маркса города Кашин Кашинского городского округа Тверской области" за счет средств местного бюджета. поступлений от юридических лиц и вкладов граждан</t>
  </si>
  <si>
    <t xml:space="preserve"> Расходы на реализацию Программы по поддержке местных инициатив "Обустройство детской площадки в д. Верхняя Троица Кашинского городского округа Тверской области" за счет средств местного бюджета, поступлдений от юридических лиц и вкладов граждан</t>
  </si>
  <si>
    <t xml:space="preserve"> Подпрограмма "Благоустройство дворовых и общественных территорий Кашинского городского округа Тверской области"</t>
  </si>
  <si>
    <t xml:space="preserve"> Разработка проектов благоустройства дворовых и общественных территорий в рамках приоритетного проекта "Формирование комфортной городской среды" за счёт средств местного бюджета</t>
  </si>
  <si>
    <t xml:space="preserve"> Задача "Повышение уровня благоустройства дворовых и общественных территорий Кашинского городского округа Тверской области"</t>
  </si>
  <si>
    <t xml:space="preserve"> Реализация проектов благоустройства дворовых и общественных территорий в рамках приоритетного проекта "Формирование комфортной городской среды"</t>
  </si>
  <si>
    <t xml:space="preserve"> Субсидии на другие вопросы в области жилищно-коммунального хозяйства</t>
  </si>
  <si>
    <t xml:space="preserve"> Задача "Вовлечение населения в общественно-значимые и социально-значимые мероприятия, проводимые на территории муниципального образования Кашинский городской округ"</t>
  </si>
  <si>
    <t xml:space="preserve"> Осуществление ежемесячных доплат к трудовой пенсии по старости (инвалидности) муниципальным служащим</t>
  </si>
  <si>
    <t xml:space="preserve"> Подпрограмма "Улучшение жилищных условий граждан, проживающих в сельской местности"</t>
  </si>
  <si>
    <t xml:space="preserve"> Задача "Обеспечение жильем граждан, молодых семей и специалистов, проживающих на селе"</t>
  </si>
  <si>
    <t xml:space="preserve"> Предоставление социальной выплаты гражданам, молодым семьям и специалистам на приобретение (строительство) жилья на селе</t>
  </si>
  <si>
    <t xml:space="preserve"> Осуществление социальных выплат к 9 Мая участникам Великой Отечественной войны 1941-1945гг</t>
  </si>
  <si>
    <t xml:space="preserve"> Подпрограмма "Содействие закреплению молодых специалистов в отраслях образование, здравоохранение и культура"</t>
  </si>
  <si>
    <t xml:space="preserve"> Задача "Содействие в решении жилищных проблем молодых специалистов в отраслях образование, здравоохранение и культура"</t>
  </si>
  <si>
    <t xml:space="preserve"> Возмещение молодым специалистам затрат по найму жилых помещений на период своей трудовой деятельности в Кашинском городском округе</t>
  </si>
  <si>
    <t xml:space="preserve"> Подпрограмма "Содействие в обеспечении жильем молодых семей"</t>
  </si>
  <si>
    <t xml:space="preserve"> Задача "Содействие в решении жилищных проблем молодых семей"</t>
  </si>
  <si>
    <t xml:space="preserve"> Субсидии для оплаты социальной выплаты (дополнительной социальной выплаты) на приобретение (строительство) жилья молодым семьям</t>
  </si>
  <si>
    <t xml:space="preserve"> Подпрограмма "Обеспечение предоставления жилых помещений детям-сиротам и детям, оставшимся без попечения родителей, лицам из их числа по договорам найма специализированных жилых помещений"</t>
  </si>
  <si>
    <t xml:space="preserve"> Задача "Приобретение и оформление в муниципальную собственность жилых помещений по стоимости в пределах средств из областного бюджета Тверской области, предоставляемых в виде субвенций бюджету муниципального образования для детей-сирот, детей, оставшихся без попечения, и лиц из их числа"</t>
  </si>
  <si>
    <t xml:space="preserve"> Обеспечение предоставления жилых помещений детям-сиротам, детям, оставшимся без попечения родителей, лицам из их числа по договорам найма специализированных жилых помещений</t>
  </si>
  <si>
    <t xml:space="preserve"> Подпрограмма "Поддержка средств массовой информации (периодическая печать)"</t>
  </si>
  <si>
    <t xml:space="preserve"> Предоставление субсидий печатным СМИ</t>
  </si>
  <si>
    <t xml:space="preserve"> Подпрограмма "Содействие временной занятости безработных и ищущих работу граждан"</t>
  </si>
  <si>
    <t xml:space="preserve"> Задача "Реализация мероприятий, способствующих занятости граждан, испытывающих трудности в поиске работы."</t>
  </si>
  <si>
    <t xml:space="preserve"> Профилактика безнадзорности и правонарушений среди подростков, повышение их трудовой мотивации</t>
  </si>
  <si>
    <t xml:space="preserve"> Подпрограмма "Повышение доступности и качества дошкольного образования"</t>
  </si>
  <si>
    <t xml:space="preserve"> Задача "Обеспечение доступности и высокого качества услуг дошкольного образования"</t>
  </si>
  <si>
    <t xml:space="preserve"> Выполнение муниципальных заданий на оказание муниципальных услуг муниципальными бюджетными дошкольными образовательными учреждениями за счет средств областного бюджета</t>
  </si>
  <si>
    <t xml:space="preserve"> Выполнение муниципальных заданий на оказание муниципальных услуг муниципальными бюджетными дошкольными образовательными организациями за счет средств местного бюджета</t>
  </si>
  <si>
    <t xml:space="preserve"> Организация питания в дошкольных образовательных организациях</t>
  </si>
  <si>
    <t xml:space="preserve"> Расходы на укрепление материально-технической базы муниципальных дошкольных образовательных организаций</t>
  </si>
  <si>
    <t xml:space="preserve"> Подпрограмма "Повышение доступности и качества общего образования"</t>
  </si>
  <si>
    <t xml:space="preserve"> Задача "Обеспечение условий для достижения школьниками Кашинского городского округа качественных образовательных результатов"</t>
  </si>
  <si>
    <t xml:space="preserve"> Выполнение муниципальных заданий на оказание муниципальных услуг муниципальными бюджетными общеобразовательными учреждениями за счет средств областного бюджета</t>
  </si>
  <si>
    <t xml:space="preserve"> Выполнение муниципальных заданий на оказание муниципальных услуг муниципальными бюджетными общеобразовательными учреждениями за счет средств местного бюджета</t>
  </si>
  <si>
    <t xml:space="preserve"> Обеспечение школьников начальных классов горячим питанием за счет средств местного бюджета</t>
  </si>
  <si>
    <t xml:space="preserve"> Укрепление материально-технической базы муниципальных общеобразовательных организаций</t>
  </si>
  <si>
    <t xml:space="preserve"> Задача "Повышение доступности общего образования"</t>
  </si>
  <si>
    <t xml:space="preserve"> Предоставление услуг дошкольного образования на базе общеобразовательных организаций</t>
  </si>
  <si>
    <t xml:space="preserve"> Обеспечение подвоза обучающихся к месту учебы и обратно за счет средств местного бюджета</t>
  </si>
  <si>
    <t xml:space="preserve"> Подпрограмма "Профилактика безнадзорности и правонарушений несовершеннолетних"</t>
  </si>
  <si>
    <t xml:space="preserve"> Задача "Предупреждение безнадзорности, беспризорности, правонарушений и антиобщественных действий несовершеннолетних, выявление и устранение причин и условий, способствующих этому"</t>
  </si>
  <si>
    <t xml:space="preserve"> Обеспечение занятости подростков в каникулярное время</t>
  </si>
  <si>
    <t xml:space="preserve"> Подпрограмма "Комплексные меры противодействия злоупотреблению наркотическими средствами, психотропными веществами и их незаконному обороту в Кашинском городском округе"</t>
  </si>
  <si>
    <t xml:space="preserve"> Задача "Профилактика потребления наркотиков среди обучающихся школ Кашинского городского округа"</t>
  </si>
  <si>
    <t xml:space="preserve"> Проведение тестирования школьников на употребление наркотических средств</t>
  </si>
  <si>
    <t xml:space="preserve"> Подпрограмма "Обеспечение качественного дополнительного образования"</t>
  </si>
  <si>
    <t xml:space="preserve"> Задача "Расширение потенциала системы дополнительного образования"</t>
  </si>
  <si>
    <t xml:space="preserve"> Выполнение муниципальных заданий на оказание муниципальных услуг муниципальными организациями дополнительного образования детей</t>
  </si>
  <si>
    <t xml:space="preserve"> Задача "Развитие кадрового потенциала в дошкольных образовательных организациях"</t>
  </si>
  <si>
    <t xml:space="preserve"> Кадровое обеспечение системы дошкольного образования</t>
  </si>
  <si>
    <t xml:space="preserve"> Развитие кадрового потенциала</t>
  </si>
  <si>
    <t xml:space="preserve"> Подпрограмма "Обеспечение летнего отдыха и оздоровления детей"</t>
  </si>
  <si>
    <t xml:space="preserve"> Задача "Создание условий для развития системы отдыха и оздоровления детей"</t>
  </si>
  <si>
    <t xml:space="preserve"> Выполнение муниципального задания на оказание муниципальных услуг по организации летнего отдыха и оздоровления детей</t>
  </si>
  <si>
    <t xml:space="preserve"> Обеспечивающая подпрограмма "Обеспечение деятельности Отдела образования Администрации Кашинского городского округа"</t>
  </si>
  <si>
    <t xml:space="preserve"> Задача "Обеспечение деятельности муниципальных организаций отрасли "Образования"</t>
  </si>
  <si>
    <t xml:space="preserve"> Финансовое обеспечение деятельности МКУ "Центр обеспечения деятельности образовательных организаций"</t>
  </si>
  <si>
    <t xml:space="preserve"> Финансовое обеспечение деятельности Отдела образования Администрации Кашинского городского округа</t>
  </si>
  <si>
    <t xml:space="preserve"> Осуществление отдельных государственных полномочий по компенсации расходов на оплату жилых помещений, отопления и освещения педагогическим работникам муниципальных образовательных учреждений, проживающих и работающих в сельской местности</t>
  </si>
  <si>
    <t xml:space="preserve"> Обеспечение выплаты ежемесячной компенсации части родительской платы за присмотр и уход за ребенком в образовательных организациях, реализующих образовательную программу дошкольного образования</t>
  </si>
  <si>
    <t xml:space="preserve"> Выполнение муниципальных заданий на оказание муниципальных услуг муниципальными организациями дополнительного образования детей (спортивная подготовка)</t>
  </si>
  <si>
    <t xml:space="preserve"> Задача "Повышение уровня трудоустройства и трудовой мотивации безработных и ищущих работу граждан за счет создания временных рабочих мест"</t>
  </si>
  <si>
    <t xml:space="preserve"> Организация общественных работ для безработных и ищущих работу граждан</t>
  </si>
  <si>
    <t xml:space="preserve"> Подпрограмма "Обеспечение развития туризма"</t>
  </si>
  <si>
    <t xml:space="preserve"> Задача "Привлечение на территорию муниципаьного образования Кашинский городской округ дополнительных потоков российских и иностранных туристов"</t>
  </si>
  <si>
    <t xml:space="preserve"> Участие в обучающих областных, межрегиональных, всероссийских семинарах, круглых столах, конференциях, фестивалях</t>
  </si>
  <si>
    <t xml:space="preserve"> Проведение событийных мероприятий</t>
  </si>
  <si>
    <t xml:space="preserve"> Подпрограмма "Молодёжь муниципального образования Кашинский городской округ"</t>
  </si>
  <si>
    <t xml:space="preserve"> Подпрограмма "Обеспечение качества условий предоставления образовательных услуг учреждением дополнительного образования детей в сфере культуры"</t>
  </si>
  <si>
    <t xml:space="preserve"> Задача "Организация предоставления дополнительного образования детям в сфере культуры и искуства"</t>
  </si>
  <si>
    <t xml:space="preserve"> Предоставление субсидий на финансовое обеспечение деятельности Муниципального бюджетного образовательного учреждения дополнительного образования "Кашинская детская школа искусств"</t>
  </si>
  <si>
    <t xml:space="preserve"> Задача "Развитие молодёжного самоуправления"</t>
  </si>
  <si>
    <t xml:space="preserve"> Организация деятельности Молодежного центра при Администрации Кашинского городского округа, в том числе организация и проведение мероприятий</t>
  </si>
  <si>
    <t xml:space="preserve"> Задача "Поддержка общественно значимых проектов (программ) детских и молодёжных общественных объединений"</t>
  </si>
  <si>
    <t xml:space="preserve"> Организация и проведение мероприятий гражданско-патриотической направленности, мероприятий направленных на формирование здорового образа жизни</t>
  </si>
  <si>
    <t xml:space="preserve"> Вручение Гранта Главы Кашинского городского округа молодым и талантливым</t>
  </si>
  <si>
    <t xml:space="preserve"> Задача "Профилактика асоциальных явлений в молодёжной среде"</t>
  </si>
  <si>
    <t xml:space="preserve"> Организация и проведение мероприятий по профилактике асоциальных явлений</t>
  </si>
  <si>
    <t xml:space="preserve"> Задача "Развитие материально-технической базы органов по работе с детьми и молодёжью и органов молодёжного самоуправления"</t>
  </si>
  <si>
    <t xml:space="preserve"> Приобретение одежды, оборудования, расходных материалов и прочее для нужд деятельности органов молодёжного самоуправления</t>
  </si>
  <si>
    <t xml:space="preserve"> Задача "Межмуниципальное сотрудничество молодёжи Кашинского городского округа" "</t>
  </si>
  <si>
    <t xml:space="preserve"> Участие в областных, межрегиональных, федеральных мероприятиях</t>
  </si>
  <si>
    <t xml:space="preserve"> Задача "Вовлечение молодежи в добровольческую (волонтерскую) деятельность"</t>
  </si>
  <si>
    <t xml:space="preserve"> Организация и проведение мероприятий в сфере развития добровольческой (волонтерской) деятельности</t>
  </si>
  <si>
    <t xml:space="preserve"> Подпрограмма "Сохранение и приумножение культурного потенциала Кашинского городского округа"</t>
  </si>
  <si>
    <t xml:space="preserve"> Задача "Сохранение и развитие библиотечного дела"</t>
  </si>
  <si>
    <t xml:space="preserve"> Финансовое обеспечение деятельности библиотек</t>
  </si>
  <si>
    <t xml:space="preserve"> Задача "Сохранение и развитие клубного дела на территории муниципального образования Кашинский городской округ"</t>
  </si>
  <si>
    <t xml:space="preserve"> Предоставление субсидий на финансовое обеспечение деятельности Домов культуры</t>
  </si>
  <si>
    <t xml:space="preserve"> Обеспечение деятельности Комитета по культуре, туризму, спорту и делам молодежи Администрации Кашинского городского округа</t>
  </si>
  <si>
    <t xml:space="preserve"> Подпрограмма "Создание условий для занятий населения физической культурой и спортом"</t>
  </si>
  <si>
    <t xml:space="preserve"> Задача "Развитие массового спорта и физкультурно-оздоровительного движения среди всех возрастных групп и категорий населения на территории Кашинского городского округа, включая лиц с ограниченными физическими возможностями и инвалидов в муниципальном образовании"</t>
  </si>
  <si>
    <t xml:space="preserve"> Организация проведения спортивно - массовых мероприятий и соревнований, направленных на физическое воспитание детей, подростков и молодежи, привлечение к спортивному, здоровому образу жизни взрослого населения, инвалидов и ветеранов в рамках Единого календарного плана муниципальных и областных спортивно - массовых мероприятий</t>
  </si>
  <si>
    <t xml:space="preserve"> Обеспечение повышения квалификации работников физической культуры и спорта</t>
  </si>
  <si>
    <t xml:space="preserve"> Задача "Организация участия спортсменов и сборных команд муниципального образования в областных, всероссийских и международных соревнованиях"</t>
  </si>
  <si>
    <t xml:space="preserve"> Профессиональная подготовка и участие спортсменов и сборных команд в областных, всероссийских и международных соревнованиях</t>
  </si>
  <si>
    <t xml:space="preserve"> Задача "Укрепление материально-технической базы учреждений и объектов спортивной направленности"</t>
  </si>
  <si>
    <t xml:space="preserve"> Приобретение спортивного инвентаря и спортивной формы</t>
  </si>
  <si>
    <t xml:space="preserve"> Подпрограмма "Обеспечение функционирования спортивных объектов (МУ "Стадион")"</t>
  </si>
  <si>
    <t xml:space="preserve"> Задача "Развитие физкультурно-спортивной инфраструктуры МУ "Стадион""</t>
  </si>
  <si>
    <t xml:space="preserve"> Обеспечение функционирования и развитие инфраструктуры МУ "Стадион"</t>
  </si>
  <si>
    <t>Всего расходов:</t>
  </si>
  <si>
    <t>ППП</t>
  </si>
  <si>
    <t>РП</t>
  </si>
  <si>
    <t>КЦСР</t>
  </si>
  <si>
    <t>КВР</t>
  </si>
  <si>
    <t>Наименование</t>
  </si>
  <si>
    <t>Сумма, тыс.руб.</t>
  </si>
  <si>
    <t>Задача "Повышение уровня благоустройства дворовых и общественных территорий"</t>
  </si>
  <si>
    <t xml:space="preserve">к решению Кашинской городской </t>
  </si>
  <si>
    <t xml:space="preserve">«О бюджете Кашинского городского </t>
  </si>
  <si>
    <t xml:space="preserve"> Расходы на реализацию Программы по поддержке местных инициатив "Обустройство детской площадки в п. Стулово Кашинского городского округа Тверской области" за счет средств местного бюджета, поступлений от юридических лиц и вкладов граждан</t>
  </si>
  <si>
    <t>Поддержка отрасли культуры в части комплектования книжных фондов муниципальных общедоступных библиотек Тверской области</t>
  </si>
  <si>
    <t>Обеспечивающая подпрограмма " Обеспечение деятельности Комитета по культуре, туризму, спорту и делам молодёжи Администрации Кашинского городского округа"</t>
  </si>
  <si>
    <t xml:space="preserve"> Расходы на ремонт улично- дорожной сети  в границах город Кашин за счет средств местного бюджета</t>
  </si>
  <si>
    <t xml:space="preserve"> Снос аварийных многоквартирных домов</t>
  </si>
  <si>
    <t xml:space="preserve"> Осуществление социальных выплат лицам, удостоенным звания "Почётный гражданин Кашинского городского округа"</t>
  </si>
  <si>
    <t xml:space="preserve"> Задача "Увеличение тиража печатных изданий"</t>
  </si>
  <si>
    <t xml:space="preserve">Всего расходов: </t>
  </si>
  <si>
    <t xml:space="preserve"> Задача "Оптимизация состава муниципального имущества Кашинского городского округа"</t>
  </si>
  <si>
    <t>1720100000</t>
  </si>
  <si>
    <t xml:space="preserve"> Задача "Получение положительного заключения Главного государственного санитарного врача Российской Федерации по сокращению СЗЗ сибиреязвенного скотомогильника в районе деревни Стражково Кашинского городского округа"</t>
  </si>
  <si>
    <t>1720120010</t>
  </si>
  <si>
    <t xml:space="preserve"> Приобретение световозвращающих приспособлений для дошкольников и учащихся младших классов образовательных организаций</t>
  </si>
  <si>
    <t>Задача "Повышение уровня благоустройства дворовых и общественных территорий</t>
  </si>
  <si>
    <t>01401S0450</t>
  </si>
  <si>
    <t xml:space="preserve"> Субсидия на укрепление материально-технической базы муниципальных организаций отдыха и оздоровления детей</t>
  </si>
  <si>
    <t>Обеспечивающая подпрогамма " Обеспечение деятельности Комитета по культуре, туризму, спорту и делам молодёжи Администрации Кашинского городского округа"</t>
  </si>
  <si>
    <t>Устройство футбольного поля</t>
  </si>
  <si>
    <t xml:space="preserve"> Муниципальная программа "Разработка документов по территориальному планированию Кашинского городского округа Тверской области на 2019-2024 годы"</t>
  </si>
  <si>
    <t xml:space="preserve"> Подпрограмма "Разработка и реализация Генерального плана и Правил землепользования и застройки территории Кашинского городского округа Тверской области"</t>
  </si>
  <si>
    <t xml:space="preserve"> Подпрограмма "Разработка проекта сокращения санитарно-защитной зоны сибиреязвенного скотомогильника в районе деревни Стражково Кашинского городского округа Тверской области"</t>
  </si>
  <si>
    <t xml:space="preserve"> Разработка проекта обоснования уменьшения санитарно-защитной зоны сибиреязвенного скотомогильника в районе деревни Стражково Кашинского городского округа Тверской области</t>
  </si>
  <si>
    <t xml:space="preserve"> Подпрограмма "Разработка проекта планировки территории, подлежащей под комплексное развитие территории Кашинского городского округа Тверской области"</t>
  </si>
  <si>
    <t xml:space="preserve"> Разработка проекта планировки территории, подлежащей под комплексную застройку части территории Кашинского городского округа Тверской области</t>
  </si>
  <si>
    <t xml:space="preserve"> Разработка проекта планировки застроенной части территории Кашинского городского округа Тверской области</t>
  </si>
  <si>
    <t xml:space="preserve"> Ремонт водопроводных и канализационных сетей Кашинского городского округа</t>
  </si>
  <si>
    <t>Субсидии юридическим лицам и индивидуальным предпринимателям в целях возмещения затрат при предоставлении услуг по теплоснабжению, водоснабжению, водоснабжению и водоотведению в Кашинском городском округе</t>
  </si>
  <si>
    <t>Сумма на год, тыс.руб.</t>
  </si>
  <si>
    <t xml:space="preserve"> Задача "Повышение уровня благоустройства дворовых и общественных территорий"</t>
  </si>
  <si>
    <t xml:space="preserve"> Расходы на реализацию Программы по поддержке местных инициатив  за счет средств местного бюджета.</t>
  </si>
  <si>
    <t xml:space="preserve"> Разработка материалов Генерального плана и Правил землепользования и застройки территории Кашинского городского округа Тверской области</t>
  </si>
  <si>
    <t xml:space="preserve"> Задача "Получение положительного заключения Главного государственного санитарного врача Российской Федерации по сокращению СЗЗ сибиреязвенного скотомогильника в районе деревни Стражково Кашинского городского округа Тверской области"</t>
  </si>
  <si>
    <t xml:space="preserve"> Снос аварийных многоквартирных домов, расположенны х на территории Кашинского городского округа Тверской области</t>
  </si>
  <si>
    <t>0510220080</t>
  </si>
  <si>
    <t>05403S0430</t>
  </si>
  <si>
    <t>0720300000</t>
  </si>
  <si>
    <t xml:space="preserve"> Задача "Содействие в решении жилищных проблем малоимущих многодетных семей"</t>
  </si>
  <si>
    <t>07203S0290</t>
  </si>
  <si>
    <t>0910700000</t>
  </si>
  <si>
    <t>Муниципальная программа "Молодёжная политика муниципального образования Кашинский городской округ Тверской области на 2019-2024 годы"</t>
  </si>
  <si>
    <t>Подпрограмма "Молодёжь муниципального образования Кашинский городской округ"</t>
  </si>
  <si>
    <t>Задача "Содействие развитию гражданско-патриотического и духовно-нравственного воспитания молодёжи"</t>
  </si>
  <si>
    <t>Закупка товаров, работ и услуг для обеспечения государственных (муниципальных) нужд</t>
  </si>
  <si>
    <t>Предоставление субсидий бюджетным, автономным учреждениям и иным некоммерческим организациям</t>
  </si>
  <si>
    <t>022A100000</t>
  </si>
  <si>
    <t>022A155195</t>
  </si>
  <si>
    <t>021A100000</t>
  </si>
  <si>
    <t>021A155198</t>
  </si>
  <si>
    <t>Задача "Укрепление материально-технической базы учреждений и объектов спортивной направленности"</t>
  </si>
  <si>
    <t>Приобретение спортивного инвентаря и спортивной формы</t>
  </si>
  <si>
    <t>0520410300</t>
  </si>
  <si>
    <t>0520211050</t>
  </si>
  <si>
    <t>0520311020</t>
  </si>
  <si>
    <t>Ремонт дворовых территорий за счет средств областного бюджета</t>
  </si>
  <si>
    <t>053R311090</t>
  </si>
  <si>
    <t xml:space="preserve"> Обеспечение безопасности дорожного движения на автомобильных дорогах общего пользования местного значения за счёт средств областного бюджета</t>
  </si>
  <si>
    <t>0830410320</t>
  </si>
  <si>
    <t>Расходы за счёт субсидий на поддержку периодических печатных изданий</t>
  </si>
  <si>
    <t>0120111080</t>
  </si>
  <si>
    <t>Расходы за счет субсидии из областного бюджета на организацию участия детей и подростков в социально-значимых региональных проектах</t>
  </si>
  <si>
    <t>0120210250</t>
  </si>
  <si>
    <t>0140210240</t>
  </si>
  <si>
    <t>0140200000</t>
  </si>
  <si>
    <t>Задача "Организация отдыха детей в каникулярное время"</t>
  </si>
  <si>
    <t>Расходы за счет субсидии на выполнение муниципального задания на обеспечение организации отдыха детей в каникулярное время за счет средств областного бюджета</t>
  </si>
  <si>
    <t>0130110690</t>
  </si>
  <si>
    <t xml:space="preserve"> Расходы за счет субсидии из областного бюджета на повышение заработной платы педагогическим работникам муниципальных организаций дополнительного образования детей</t>
  </si>
  <si>
    <t>0220110690</t>
  </si>
  <si>
    <t xml:space="preserve"> Расходы за счет субсидии из областного бюджета на повышение заработной платы педагогическим работникам муниципальных организаций дополнительного образования</t>
  </si>
  <si>
    <t>0210110680</t>
  </si>
  <si>
    <t>0210210680</t>
  </si>
  <si>
    <t xml:space="preserve"> Подпрограмма "Обеспечение жильем отдельных категорий граждан"</t>
  </si>
  <si>
    <t>Повышение заработной платы работникам муниципальных учреждений культуры Кашинского городского округа Тверской области за счёт средств местного бюджета</t>
  </si>
  <si>
    <t>02101S0680</t>
  </si>
  <si>
    <t>02102S0680</t>
  </si>
  <si>
    <t xml:space="preserve"> Расходы на повышение заработной платы педагогическим работникам муниципальных организаций дополнительного образования за счет местного бюджета</t>
  </si>
  <si>
    <t>01301S0690</t>
  </si>
  <si>
    <t>02201S0690</t>
  </si>
  <si>
    <t>01402S0240</t>
  </si>
  <si>
    <t xml:space="preserve"> Обеспечение организации отдыха детей в каникулярное время</t>
  </si>
  <si>
    <t>0810159302</t>
  </si>
  <si>
    <t>05104S0700</t>
  </si>
  <si>
    <t>07201R0820</t>
  </si>
  <si>
    <t>Задача "Реализация федерального проекта "Культурная среда" в рамках национального проекта "Культура"</t>
  </si>
  <si>
    <t xml:space="preserve"> Поддержка отрасли Культура в части приобретения музыкальных инструментов, оборудования и материалов для детских школ искусств по видам искусств (в рамках национального проекта)</t>
  </si>
  <si>
    <t xml:space="preserve"> Муниципальная программа "Управление имуществом и земельными ресурсами муниципального образования Кашинский городской округ Тверской области на 2019-2024 годы"</t>
  </si>
  <si>
    <t xml:space="preserve"> Расходы на ремонт улично- дорожной сети  в границах города Кашин за счет средств областного бюджета</t>
  </si>
  <si>
    <t xml:space="preserve"> Расходы на ремонт улично- дорожной сети  в границах города Кашин за счет средств местного бюджета</t>
  </si>
  <si>
    <t xml:space="preserve"> Повышение заработной платы работникам муниципальных учреждений культуры Кашинского городского округа Тверской области за счёт средств областного бюджета Тверской области</t>
  </si>
  <si>
    <t>Субсидии юридическим лицам и индивидуальным предпринимателям в целях возмещения затрат при предоставлении услуг по  водоснабжению и водоотведению в Кашинском городском округе</t>
  </si>
  <si>
    <t>Субсидии юридическим лицам и индивидуальным предпринимателям в целях возмещения затрат при предоставлении услуг по водоснабжению и водоотведению в Кашинском городском округе</t>
  </si>
  <si>
    <t>Задача "Создание условий для реализации программ спортивной подготовки"</t>
  </si>
  <si>
    <t>Расходы за счёт субсидии на обеспечение уровня финансирования физкультурно-спортивных организаций и учреждений дополнительного образования, осуществляющих спортивную подготовку, в соответствии с требованиями федеральных стандартов спортивной подготовки за счёт средств местного бюджета</t>
  </si>
  <si>
    <t>0510220130</t>
  </si>
  <si>
    <t>Расходы на обеспечение функционирования очистных сооружений водозабора г.Кашин</t>
  </si>
  <si>
    <t xml:space="preserve">  Поддержка отрасли Культура в части проведения мероприятий, направленных на создание и модернизацию учреждений культурно-досугового типа в сельской местности, включая капитальный ремонт,строительство,реконструкцию</t>
  </si>
  <si>
    <t xml:space="preserve"> Поддержка отрасли Культура в части проведения мероприятий, направленных на создание и модернизацию учреждений культурно-досугового типа в сельской местности, включая капитальный ремонт,строительство,реконструкцию </t>
  </si>
  <si>
    <t>Расходы за счет субсидии на выполнение муниципального задания на создание условий для предоставления транспортных услуг населению и организацию транспортного обслуживания населения между поселениями в границах муниципального образования Кашинский городской округ в части обеспечения подвоза учащихся ,проживающих в сельской местности, к месту обучения и обратно за счет средств областного бюджета</t>
  </si>
  <si>
    <t xml:space="preserve"> Выполнение муниципальных заданий на оказание муниципальных услуг муниципальными организациями дополнительного образования </t>
  </si>
  <si>
    <t xml:space="preserve"> Выполнение муниципальных заданий на оказание муниципальных услуг муниципальными организациями дополнительного образования</t>
  </si>
  <si>
    <t>0314</t>
  </si>
  <si>
    <t>1200000000</t>
  </si>
  <si>
    <t>1210000000</t>
  </si>
  <si>
    <t>1210200000</t>
  </si>
  <si>
    <t>1210220010</t>
  </si>
  <si>
    <t>Другие вопросы в области национальной безопасности и правоохранительной деятельности</t>
  </si>
  <si>
    <t>Муниципальная программа "Профилактика терроризма и экстремизма на территории муниципального образования Кашинский городской округ Тверской области на 2020-2025 годы"</t>
  </si>
  <si>
    <t>Задача "Усиление антитеррористической защищенности объектов с массовым пребыванием людей"</t>
  </si>
  <si>
    <t>Установка камер визуального видеонаблюдения в местах массового пребывания людей</t>
  </si>
  <si>
    <t>".</t>
  </si>
  <si>
    <t>013P5S0480</t>
  </si>
  <si>
    <t>013P500000</t>
  </si>
  <si>
    <t>Подпрограмма "Комплексные меры повышения уровня защищенности жизни и спокойствия граждан, проживающих на территории Кашинского городского округа Тверской области их законных прав и интересов на основе противодействия терроризму и экстремизму, профилактики и предупреждения их проявлений"</t>
  </si>
  <si>
    <t>Обеспечение мероприятий по приобретению жилых помещений для малоимущих многодетных семей за счёт местного бюджета</t>
  </si>
  <si>
    <t xml:space="preserve"> Осуществление полномочий по составлению (изменению), дополнению списков кандидатов в присяжные заседатели федеральных судов общей юрисдикции в Российской Федерации</t>
  </si>
  <si>
    <t xml:space="preserve"> Подпрограмма "Расселение аварийного жилищного фонда Кашинского городского округа Тверской области"</t>
  </si>
  <si>
    <t xml:space="preserve"> Задача " Переселение граждан из аварийного жилищного фонда Кашинского городского округа Тверской области"</t>
  </si>
  <si>
    <t xml:space="preserve"> Подпрограмма "Разработка материалов Генерального плана и Правил землепользования и застройки территории Кашинского городского округа Тверской области"</t>
  </si>
  <si>
    <t xml:space="preserve"> Подпрограмма "Разработка проекта планировки территории Кашинского городского округа Тверской области"</t>
  </si>
  <si>
    <t xml:space="preserve"> Задача "Разработка проекта планировки территории под комплексную застройку в населенных пунктах Кашинского городского округа Тверской области"</t>
  </si>
  <si>
    <t xml:space="preserve"> Разработка проекта планировки территории  под комплексную застройку в населенных пунктах Кашинского городского округа Тверской области</t>
  </si>
  <si>
    <t xml:space="preserve"> Задача "Разработка проекта планировки застроенной территории Кашинского городского округа Тверскогй области"</t>
  </si>
  <si>
    <t xml:space="preserve"> Разработка проекта планировки застроенной территории Кашинского городского округа Тверской области</t>
  </si>
  <si>
    <t>09107S0280</t>
  </si>
  <si>
    <t xml:space="preserve"> Разработка проекта обоснования уменьшения санитарно-защитной зоны сибиреязвенного скотомогильника в районе села Стражково Кашинского городского округа Тверской области</t>
  </si>
  <si>
    <t>Проведение капитального ремонта объектов теплоэнергетического комплекса муниципального образования Кашинский городской округ за счёт средств местного бюджета</t>
  </si>
  <si>
    <t xml:space="preserve"> Ремонт водопроводных сетей в границах Кашинского городского округа</t>
  </si>
  <si>
    <t>Приложение № 7</t>
  </si>
  <si>
    <t>0510220140</t>
  </si>
  <si>
    <t>Подготовка технической и проектной документации по объектам водоснабжения Кашинского городского округа</t>
  </si>
  <si>
    <t>0510420130</t>
  </si>
  <si>
    <t>Субсидии теплоснабжающим предприятиям на возмещение затрат, связанных с подготовкой к отопительному сезону</t>
  </si>
  <si>
    <t>01201L3040</t>
  </si>
  <si>
    <t>Субсидии на организацию бесплатного горячего питания обучающихся, получающих начальное общее образование в муниципальных образовательных организациях</t>
  </si>
  <si>
    <t>Организация работ по восстановлению воинских захоронений и мемориальных сооружений, в целях развития гражданско-патриотического воспитания молодежи</t>
  </si>
  <si>
    <t xml:space="preserve"> Субсидии на укрепление материально-технической базы муниципальных организаций отдыха и оздоровления детей</t>
  </si>
  <si>
    <t xml:space="preserve"> Субвенции на ежемесячное денежное вознаграждение за классное руководство педагогическим работникам муниципальных общеобразовательных организаций</t>
  </si>
  <si>
    <t>0120153031</t>
  </si>
  <si>
    <t xml:space="preserve"> Задача "Капитальный ремонт и ремонт улично-дорожной сети"</t>
  </si>
  <si>
    <t xml:space="preserve"> Задача "Ремонт дворовых территорий многоквартирных домов, проездов к дворовым территориям многоквартирных домов населенных пунктов"</t>
  </si>
  <si>
    <t xml:space="preserve"> Задача "Организация мероприятий по инженерному обустройству и модернизации автомобильных дорог общего пользования местного значения в целях обеспечения безопасности дорожного движения"</t>
  </si>
  <si>
    <t>0120120040</t>
  </si>
  <si>
    <t>Расходы по присмотру и уходу за несовершеннолетним обучающимся в группах продленного дня в общеобразовательных организациях из многодетных семей</t>
  </si>
  <si>
    <t>Предоставление субсидий бюджетным автономным учреждениям и иным некоммерческим организациям</t>
  </si>
  <si>
    <t>Расходы по присмотру и уходу за несовершеннолетними обучающимися в группах продленного дня в общеобразовательных организациях из многодетных семей</t>
  </si>
  <si>
    <t>Приложение № 8</t>
  </si>
  <si>
    <t>0810154690</t>
  </si>
  <si>
    <t>Осуществление органами местного самоуправления государственных полномочий по проведению Всероссийской переписи населения</t>
  </si>
  <si>
    <t>0510220150</t>
  </si>
  <si>
    <t>Разработка Схемы водоснабжения и водоотведения Кашинского городского округа</t>
  </si>
  <si>
    <t>02201L3060</t>
  </si>
  <si>
    <t>Модернизация (капитальный ремонт, реконструкция) региональных и муниципальных детских школ искусств по видам искусств</t>
  </si>
  <si>
    <t>0210120040</t>
  </si>
  <si>
    <t>Субсидии на проведение ремонтных работ городских и районных Домов культуры, библиотек и музеев муниципальных образований Тверской области</t>
  </si>
  <si>
    <t>02101L5191</t>
  </si>
  <si>
    <t>Поддержка отрасли культуры в части комплектования книжных фондов РМУК "Кашинская МЦБ"</t>
  </si>
  <si>
    <t>0210220030</t>
  </si>
  <si>
    <t>02102L4670</t>
  </si>
  <si>
    <t>Субсидии на приобретение специализированного автотранспорта для муниципальных учреждений культуры ( рамках национального проекта)</t>
  </si>
  <si>
    <t>Расходы на обеспечение развития и укрепления материально-технической базы домов культуры в населённых пунктах с числом жителей до 50 тысяч человек</t>
  </si>
  <si>
    <t>031P500000</t>
  </si>
  <si>
    <t>031P5S0401</t>
  </si>
  <si>
    <t>031P5S0402</t>
  </si>
  <si>
    <t>Задача "Реализция федерального проекта "Спорт- норма жизни" национального проекта "Демография"</t>
  </si>
  <si>
    <t>Приобретение и установка плоскостных сооружений и оборудования на плоскостные спортивныесооружения на Территории Тверской области</t>
  </si>
  <si>
    <t>0107</t>
  </si>
  <si>
    <t>Думы от _________  № ____</t>
  </si>
  <si>
    <t>Думы от ___________ № ____</t>
  </si>
  <si>
    <t>Распределение бюджетных ассигнований бюджета Кашинского городского округа по разделам, подразделам, целевым статьям (муниципальным программам и непрограммным направлениям деятельности), группам видов расходов классификации расходов бюджетов на 2021 год и на плановый период 2022 и 2023 годов</t>
  </si>
  <si>
    <t>2021 год</t>
  </si>
  <si>
    <t xml:space="preserve"> 2022 год</t>
  </si>
  <si>
    <t>2023 год</t>
  </si>
  <si>
    <t>Ведомственная структура расходов  бюджета Кашинского городского округа по главным распорядителям бюджетных средств, разделам, подразделам, целевым статьям (муниципальным программам и непрограммным направлениям деятельности), группам  видов расходов классификации расходов бюджетов  на 2021 год и на плановый период 2022 и 2023 годов</t>
  </si>
  <si>
    <t xml:space="preserve">округа на 2021 год и на плановый </t>
  </si>
  <si>
    <t>период 2022 и 2023 годов»</t>
  </si>
  <si>
    <t>Распределение бюджетных ассигнований бюджета Кашинского городского округа по целевым статьям (муниципальным программам и непрограммным направлениям деятельности) , группам видов расходов классификации расходов бюджетов на 2021 год и на плановый период 2022 и 2023 годов</t>
  </si>
  <si>
    <t xml:space="preserve">Защита населения и территории от чрезвычайных ситуаций природного и техногенного характера, пожарная безопасность
</t>
  </si>
  <si>
    <t xml:space="preserve"> Защита населения и территории от чрезвычайных ситуаций природного и техногенного характера, пожарная безопасность
</t>
  </si>
  <si>
    <t>"О бюджете Кашинского городского</t>
  </si>
  <si>
    <t>округа на 2021 год и на плановый</t>
  </si>
  <si>
    <t>Приложение № 6</t>
  </si>
  <si>
    <t>период 2022 и 2023 годов"</t>
  </si>
  <si>
    <t>Думы от _____________ №   ___</t>
  </si>
  <si>
    <t>2022 год</t>
  </si>
  <si>
    <t>Приложение № 9</t>
  </si>
  <si>
    <t>Распределение бюджетных ассигнований бюджета Кашинского городского округа по разделам и подразделам классификации расходов бюджетов                                                   на 2021 год и на плановый период 2022 и 2023 годов</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</si>
</sst>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17" x14ac:knownFonts="1">
    <font>
      <sz val="11"/>
      <name val="Calibri"/>
      <family val="2"/>
      <scheme val="minor"/>
    </font>
    <font>
      <sz val="10"/>
      <color rgb="FF000000"/>
      <name val="Arial Cyr"/>
    </font>
    <font>
      <b/>
      <sz val="12"/>
      <color rgb="FF000000"/>
      <name val="Arial Cyr"/>
    </font>
    <font>
      <b/>
      <sz val="10"/>
      <color rgb="FF000000"/>
      <name val="Arial Cyr"/>
    </font>
    <font>
      <sz val="11"/>
      <color rgb="FF000000"/>
      <name val="Calibri"/>
      <family val="2"/>
      <charset val="204"/>
      <scheme val="minor"/>
    </font>
    <font>
      <sz val="10"/>
      <color rgb="FF000000"/>
      <name val="Arial"/>
      <family val="2"/>
      <charset val="204"/>
    </font>
    <font>
      <sz val="11"/>
      <name val="Calibri"/>
      <family val="2"/>
      <scheme val="minor"/>
    </font>
    <font>
      <b/>
      <sz val="11"/>
      <name val="Calibri"/>
      <family val="2"/>
      <scheme val="minor"/>
    </font>
    <font>
      <sz val="11"/>
      <name val="Times New Roman"/>
      <family val="1"/>
      <charset val="204"/>
    </font>
    <font>
      <sz val="10"/>
      <color rgb="FF000000"/>
      <name val="Times New Roman"/>
      <family val="1"/>
      <charset val="204"/>
    </font>
    <font>
      <sz val="12"/>
      <color rgb="FF000000"/>
      <name val="Times New Roman"/>
      <family val="1"/>
      <charset val="204"/>
    </font>
    <font>
      <b/>
      <sz val="10"/>
      <color rgb="FF000000"/>
      <name val="Times New Roman"/>
      <family val="1"/>
      <charset val="204"/>
    </font>
    <font>
      <sz val="14"/>
      <name val="Times New Roman"/>
      <family val="1"/>
      <charset val="204"/>
    </font>
    <font>
      <b/>
      <sz val="14"/>
      <name val="Times New Roman"/>
      <family val="1"/>
      <charset val="204"/>
    </font>
    <font>
      <sz val="10"/>
      <name val="Times New Roman"/>
      <family val="1"/>
      <charset val="204"/>
    </font>
    <font>
      <sz val="10"/>
      <color rgb="FFFF0000"/>
      <name val="Times New Roman"/>
      <family val="1"/>
      <charset val="204"/>
    </font>
    <font>
      <b/>
      <sz val="10"/>
      <name val="Times New Roman"/>
      <family val="1"/>
      <charset val="204"/>
    </font>
  </fonts>
  <fills count="6">
    <fill>
      <patternFill patternType="none"/>
    </fill>
    <fill>
      <patternFill patternType="gray125"/>
    </fill>
    <fill>
      <patternFill patternType="solid">
        <fgColor rgb="FFFFFF99"/>
      </patternFill>
    </fill>
    <fill>
      <patternFill patternType="solid">
        <fgColor rgb="FFCCFFFF"/>
      </patternFill>
    </fill>
    <fill>
      <patternFill patternType="solid">
        <fgColor rgb="FFC0C0C0"/>
      </patternFill>
    </fill>
    <fill>
      <patternFill patternType="solid">
        <fgColor theme="0"/>
        <bgColor indexed="64"/>
      </patternFill>
    </fill>
  </fills>
  <borders count="13">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bottom style="thin">
        <color rgb="FF000000"/>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rgb="FF000000"/>
      </left>
      <right style="thin">
        <color rgb="FF000000"/>
      </right>
      <top style="thin">
        <color rgb="FF000000"/>
      </top>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right style="thin">
        <color rgb="FF000000"/>
      </right>
      <top/>
      <bottom style="thin">
        <color rgb="FF000000"/>
      </bottom>
      <diagonal/>
    </border>
  </borders>
  <cellStyleXfs count="31">
    <xf numFmtId="0" fontId="0" fillId="0" borderId="0"/>
    <xf numFmtId="0" fontId="1" fillId="0" borderId="1">
      <alignment wrapText="1"/>
    </xf>
    <xf numFmtId="0" fontId="1" fillId="0" borderId="1"/>
    <xf numFmtId="0" fontId="2" fillId="0" borderId="1">
      <alignment horizontal="center"/>
    </xf>
    <xf numFmtId="0" fontId="1" fillId="0" borderId="1">
      <alignment horizontal="right"/>
    </xf>
    <xf numFmtId="0" fontId="1" fillId="0" borderId="2">
      <alignment horizontal="center" vertical="center" wrapText="1"/>
    </xf>
    <xf numFmtId="0" fontId="3" fillId="0" borderId="2">
      <alignment vertical="top" wrapText="1"/>
    </xf>
    <xf numFmtId="1" fontId="1" fillId="0" borderId="2">
      <alignment horizontal="center" vertical="top" shrinkToFit="1"/>
    </xf>
    <xf numFmtId="164" fontId="3" fillId="2" borderId="2">
      <alignment horizontal="right" vertical="top" shrinkToFit="1"/>
    </xf>
    <xf numFmtId="164" fontId="3" fillId="3" borderId="2">
      <alignment horizontal="right" vertical="top" shrinkToFit="1"/>
    </xf>
    <xf numFmtId="0" fontId="3" fillId="0" borderId="3">
      <alignment horizontal="right"/>
    </xf>
    <xf numFmtId="164" fontId="3" fillId="2" borderId="3">
      <alignment horizontal="right" vertical="top" shrinkToFit="1"/>
    </xf>
    <xf numFmtId="164" fontId="3" fillId="3" borderId="3">
      <alignment horizontal="right" vertical="top" shrinkToFit="1"/>
    </xf>
    <xf numFmtId="0" fontId="1" fillId="0" borderId="1">
      <alignment horizontal="left" wrapText="1"/>
    </xf>
    <xf numFmtId="0" fontId="6" fillId="0" borderId="0"/>
    <xf numFmtId="0" fontId="6" fillId="0" borderId="0"/>
    <xf numFmtId="0" fontId="6" fillId="0" borderId="0"/>
    <xf numFmtId="0" fontId="4" fillId="0" borderId="1"/>
    <xf numFmtId="0" fontId="4" fillId="0" borderId="1"/>
    <xf numFmtId="0" fontId="5" fillId="4" borderId="1"/>
    <xf numFmtId="0" fontId="4" fillId="0" borderId="1"/>
    <xf numFmtId="0" fontId="5" fillId="0" borderId="1"/>
    <xf numFmtId="4" fontId="3" fillId="2" borderId="3">
      <alignment horizontal="right" vertical="top" shrinkToFit="1"/>
    </xf>
    <xf numFmtId="4" fontId="3" fillId="3" borderId="3">
      <alignment horizontal="right" vertical="top" shrinkToFit="1"/>
    </xf>
    <xf numFmtId="1" fontId="1" fillId="0" borderId="2">
      <alignment horizontal="left" vertical="top" wrapText="1" indent="2"/>
    </xf>
    <xf numFmtId="4" fontId="3" fillId="2" borderId="2">
      <alignment horizontal="right" vertical="top" shrinkToFit="1"/>
    </xf>
    <xf numFmtId="4" fontId="3" fillId="0" borderId="2">
      <alignment horizontal="right" vertical="top" shrinkToFit="1"/>
    </xf>
    <xf numFmtId="4" fontId="1" fillId="0" borderId="2">
      <alignment horizontal="right" vertical="top" shrinkToFit="1"/>
    </xf>
    <xf numFmtId="4" fontId="3" fillId="3" borderId="2">
      <alignment horizontal="right" vertical="top" shrinkToFit="1"/>
    </xf>
    <xf numFmtId="0" fontId="3" fillId="0" borderId="2">
      <alignment vertical="top" wrapText="1"/>
    </xf>
    <xf numFmtId="0" fontId="6" fillId="0" borderId="1"/>
  </cellStyleXfs>
  <cellXfs count="152">
    <xf numFmtId="0" fontId="0" fillId="0" borderId="0" xfId="0"/>
    <xf numFmtId="0" fontId="0" fillId="0" borderId="0" xfId="0" applyProtection="1">
      <protection locked="0"/>
    </xf>
    <xf numFmtId="0" fontId="1" fillId="0" borderId="1" xfId="2" applyNumberFormat="1" applyProtection="1"/>
    <xf numFmtId="0" fontId="7" fillId="0" borderId="0" xfId="0" applyFont="1" applyProtection="1">
      <protection locked="0"/>
    </xf>
    <xf numFmtId="0" fontId="3" fillId="0" borderId="1" xfId="2" applyNumberFormat="1" applyFont="1" applyProtection="1"/>
    <xf numFmtId="0" fontId="9" fillId="0" borderId="1" xfId="2" applyNumberFormat="1" applyFont="1" applyProtection="1"/>
    <xf numFmtId="0" fontId="9" fillId="0" borderId="1" xfId="2" applyNumberFormat="1" applyFont="1" applyFill="1" applyAlignment="1" applyProtection="1">
      <alignment horizontal="center"/>
    </xf>
    <xf numFmtId="0" fontId="9" fillId="0" borderId="2" xfId="5" applyNumberFormat="1" applyFont="1" applyFill="1" applyAlignment="1" applyProtection="1">
      <alignment horizontal="center" vertical="center" wrapText="1"/>
    </xf>
    <xf numFmtId="0" fontId="11" fillId="0" borderId="2" xfId="5" applyNumberFormat="1" applyFont="1" applyAlignment="1" applyProtection="1">
      <alignment horizontal="left" vertical="center" wrapText="1"/>
    </xf>
    <xf numFmtId="164" fontId="11" fillId="0" borderId="2" xfId="5" applyNumberFormat="1" applyFont="1" applyFill="1" applyAlignment="1" applyProtection="1">
      <alignment horizontal="center" vertical="center" wrapText="1"/>
    </xf>
    <xf numFmtId="164" fontId="11" fillId="0" borderId="2" xfId="8" applyNumberFormat="1" applyFont="1" applyFill="1" applyAlignment="1" applyProtection="1">
      <alignment horizontal="center" vertical="top" shrinkToFit="1"/>
    </xf>
    <xf numFmtId="164" fontId="9" fillId="0" borderId="2" xfId="8" applyNumberFormat="1" applyFont="1" applyFill="1" applyAlignment="1" applyProtection="1">
      <alignment horizontal="center" vertical="top" shrinkToFit="1"/>
    </xf>
    <xf numFmtId="164" fontId="9" fillId="0" borderId="3" xfId="11" applyNumberFormat="1" applyFont="1" applyFill="1" applyAlignment="1" applyProtection="1">
      <alignment horizontal="center" vertical="top" shrinkToFit="1"/>
    </xf>
    <xf numFmtId="0" fontId="8" fillId="0" borderId="0" xfId="0" applyFont="1" applyFill="1" applyAlignment="1" applyProtection="1">
      <alignment horizontal="center"/>
      <protection locked="0"/>
    </xf>
    <xf numFmtId="0" fontId="9" fillId="0" borderId="5" xfId="5" applyNumberFormat="1" applyFont="1" applyBorder="1" applyProtection="1">
      <alignment horizontal="center" vertical="center" wrapText="1"/>
    </xf>
    <xf numFmtId="0" fontId="9" fillId="0" borderId="5" xfId="5" applyNumberFormat="1" applyFont="1" applyFill="1" applyBorder="1" applyAlignment="1" applyProtection="1">
      <alignment horizontal="center" vertical="center" wrapText="1"/>
    </xf>
    <xf numFmtId="164" fontId="0" fillId="0" borderId="0" xfId="0" applyNumberFormat="1" applyProtection="1">
      <protection locked="0"/>
    </xf>
    <xf numFmtId="0" fontId="0" fillId="0" borderId="1" xfId="0" applyBorder="1" applyProtection="1">
      <protection locked="0"/>
    </xf>
    <xf numFmtId="164" fontId="9" fillId="0" borderId="3" xfId="11" applyNumberFormat="1" applyFont="1" applyFill="1" applyAlignment="1" applyProtection="1">
      <alignment horizontal="right" vertical="top" shrinkToFit="1"/>
    </xf>
    <xf numFmtId="164" fontId="1" fillId="0" borderId="1" xfId="2" applyNumberFormat="1" applyProtection="1"/>
    <xf numFmtId="164" fontId="3" fillId="0" borderId="1" xfId="2" applyNumberFormat="1" applyFont="1" applyProtection="1"/>
    <xf numFmtId="1" fontId="9" fillId="0" borderId="2" xfId="7" applyNumberFormat="1" applyFont="1" applyFill="1" applyProtection="1">
      <alignment horizontal="center" vertical="top" shrinkToFit="1"/>
    </xf>
    <xf numFmtId="49" fontId="9" fillId="0" borderId="2" xfId="7" applyNumberFormat="1" applyFont="1" applyFill="1" applyProtection="1">
      <alignment horizontal="center" vertical="top" shrinkToFit="1"/>
    </xf>
    <xf numFmtId="0" fontId="9" fillId="0" borderId="2" xfId="6" applyNumberFormat="1" applyFont="1" applyFill="1" applyProtection="1">
      <alignment vertical="top" wrapText="1"/>
    </xf>
    <xf numFmtId="164" fontId="9" fillId="0" borderId="4" xfId="8" applyNumberFormat="1" applyFont="1" applyFill="1" applyBorder="1" applyAlignment="1" applyProtection="1">
      <alignment horizontal="center" vertical="top" shrinkToFit="1"/>
    </xf>
    <xf numFmtId="164" fontId="14" fillId="0" borderId="2" xfId="8" applyNumberFormat="1" applyFont="1" applyFill="1" applyAlignment="1" applyProtection="1">
      <alignment horizontal="center" vertical="top" shrinkToFit="1"/>
    </xf>
    <xf numFmtId="1" fontId="11" fillId="0" borderId="2" xfId="7" applyNumberFormat="1" applyFont="1" applyFill="1" applyProtection="1">
      <alignment horizontal="center" vertical="top" shrinkToFit="1"/>
    </xf>
    <xf numFmtId="0" fontId="11" fillId="0" borderId="2" xfId="6" applyNumberFormat="1" applyFont="1" applyFill="1" applyProtection="1">
      <alignment vertical="top" wrapText="1"/>
    </xf>
    <xf numFmtId="0" fontId="9" fillId="0" borderId="1" xfId="1" applyNumberFormat="1" applyFont="1" applyProtection="1">
      <alignment wrapText="1"/>
    </xf>
    <xf numFmtId="0" fontId="8" fillId="0" borderId="1" xfId="30" applyFont="1" applyFill="1" applyProtection="1">
      <protection locked="0"/>
    </xf>
    <xf numFmtId="0" fontId="0" fillId="0" borderId="1" xfId="30" applyFont="1" applyProtection="1">
      <protection locked="0"/>
    </xf>
    <xf numFmtId="0" fontId="9" fillId="0" borderId="1" xfId="1" applyNumberFormat="1" applyFont="1" applyFill="1" applyProtection="1">
      <alignment wrapText="1"/>
    </xf>
    <xf numFmtId="0" fontId="9" fillId="0" borderId="1" xfId="2" applyNumberFormat="1" applyFont="1" applyFill="1" applyProtection="1"/>
    <xf numFmtId="0" fontId="10" fillId="0" borderId="1" xfId="3" applyNumberFormat="1" applyFont="1" applyFill="1" applyProtection="1">
      <alignment horizontal="center"/>
    </xf>
    <xf numFmtId="0" fontId="11" fillId="0" borderId="2" xfId="5" applyNumberFormat="1" applyFont="1" applyFill="1" applyProtection="1">
      <alignment horizontal="center" vertical="center" wrapText="1"/>
    </xf>
    <xf numFmtId="0" fontId="11" fillId="0" borderId="2" xfId="5" applyNumberFormat="1" applyFont="1" applyFill="1" applyAlignment="1" applyProtection="1">
      <alignment horizontal="left" vertical="center" wrapText="1"/>
    </xf>
    <xf numFmtId="0" fontId="7" fillId="0" borderId="1" xfId="30" applyFont="1" applyProtection="1">
      <protection locked="0"/>
    </xf>
    <xf numFmtId="164" fontId="0" fillId="0" borderId="1" xfId="30" applyNumberFormat="1" applyFont="1" applyProtection="1">
      <protection locked="0"/>
    </xf>
    <xf numFmtId="1" fontId="9" fillId="0" borderId="9" xfId="7" applyNumberFormat="1" applyFont="1" applyFill="1" applyBorder="1" applyProtection="1">
      <alignment horizontal="center" vertical="top" shrinkToFit="1"/>
    </xf>
    <xf numFmtId="0" fontId="9" fillId="0" borderId="9" xfId="6" applyNumberFormat="1" applyFont="1" applyFill="1" applyBorder="1" applyProtection="1">
      <alignment vertical="top" wrapText="1"/>
    </xf>
    <xf numFmtId="164" fontId="9" fillId="0" borderId="9" xfId="8" applyNumberFormat="1" applyFont="1" applyFill="1" applyBorder="1" applyAlignment="1" applyProtection="1">
      <alignment horizontal="center" vertical="top" shrinkToFit="1"/>
    </xf>
    <xf numFmtId="1" fontId="9" fillId="0" borderId="5" xfId="7" applyNumberFormat="1" applyFont="1" applyFill="1" applyBorder="1" applyProtection="1">
      <alignment horizontal="center" vertical="top" shrinkToFit="1"/>
    </xf>
    <xf numFmtId="0" fontId="9" fillId="0" borderId="5" xfId="6" applyNumberFormat="1" applyFont="1" applyFill="1" applyBorder="1" applyProtection="1">
      <alignment vertical="top" wrapText="1"/>
    </xf>
    <xf numFmtId="164" fontId="9" fillId="0" borderId="5" xfId="8" applyNumberFormat="1" applyFont="1" applyFill="1" applyBorder="1" applyAlignment="1" applyProtection="1">
      <alignment horizontal="center" vertical="top" shrinkToFit="1"/>
    </xf>
    <xf numFmtId="0" fontId="9" fillId="0" borderId="3" xfId="10" applyNumberFormat="1" applyFont="1" applyFill="1" applyProtection="1">
      <alignment horizontal="right"/>
    </xf>
    <xf numFmtId="0" fontId="8" fillId="0" borderId="1" xfId="30" applyFont="1" applyFill="1" applyAlignment="1" applyProtection="1">
      <alignment horizontal="center"/>
      <protection locked="0"/>
    </xf>
    <xf numFmtId="1" fontId="15" fillId="0" borderId="2" xfId="7" applyNumberFormat="1" applyFont="1" applyFill="1" applyProtection="1">
      <alignment horizontal="center" vertical="top" shrinkToFit="1"/>
    </xf>
    <xf numFmtId="0" fontId="15" fillId="0" borderId="2" xfId="6" applyNumberFormat="1" applyFont="1" applyFill="1" applyProtection="1">
      <alignment vertical="top" wrapText="1"/>
    </xf>
    <xf numFmtId="164" fontId="15" fillId="0" borderId="2" xfId="8" applyNumberFormat="1" applyFont="1" applyFill="1" applyAlignment="1" applyProtection="1">
      <alignment horizontal="center" vertical="top" shrinkToFit="1"/>
    </xf>
    <xf numFmtId="1" fontId="9" fillId="0" borderId="4" xfId="7" applyNumberFormat="1" applyFont="1" applyFill="1" applyBorder="1" applyProtection="1">
      <alignment horizontal="center" vertical="top" shrinkToFit="1"/>
    </xf>
    <xf numFmtId="0" fontId="9" fillId="0" borderId="4" xfId="6" applyNumberFormat="1" applyFont="1" applyFill="1" applyBorder="1" applyProtection="1">
      <alignment vertical="top" wrapText="1"/>
    </xf>
    <xf numFmtId="49" fontId="11" fillId="0" borderId="4" xfId="7" applyNumberFormat="1" applyFont="1" applyFill="1" applyBorder="1" applyProtection="1">
      <alignment horizontal="center" vertical="top" shrinkToFit="1"/>
    </xf>
    <xf numFmtId="1" fontId="11" fillId="0" borderId="4" xfId="7" applyNumberFormat="1" applyFont="1" applyFill="1" applyBorder="1" applyProtection="1">
      <alignment horizontal="center" vertical="top" shrinkToFit="1"/>
    </xf>
    <xf numFmtId="0" fontId="11" fillId="0" borderId="4" xfId="6" applyNumberFormat="1" applyFont="1" applyFill="1" applyBorder="1" applyProtection="1">
      <alignment vertical="top" wrapText="1"/>
    </xf>
    <xf numFmtId="164" fontId="11" fillId="0" borderId="4" xfId="8" applyNumberFormat="1" applyFont="1" applyFill="1" applyBorder="1" applyAlignment="1" applyProtection="1">
      <alignment horizontal="center" vertical="top" shrinkToFit="1"/>
    </xf>
    <xf numFmtId="0" fontId="0" fillId="0" borderId="1" xfId="30" applyFont="1" applyBorder="1" applyProtection="1">
      <protection locked="0"/>
    </xf>
    <xf numFmtId="0" fontId="13" fillId="0" borderId="1" xfId="30" applyFont="1" applyFill="1" applyBorder="1" applyAlignment="1" applyProtection="1">
      <alignment wrapText="1"/>
      <protection locked="0"/>
    </xf>
    <xf numFmtId="49" fontId="8" fillId="0" borderId="1" xfId="30" applyNumberFormat="1" applyFont="1" applyProtection="1">
      <protection locked="0"/>
    </xf>
    <xf numFmtId="49" fontId="9" fillId="0" borderId="5" xfId="5" applyNumberFormat="1" applyFont="1" applyBorder="1" applyProtection="1">
      <alignment horizontal="center" vertical="center" wrapText="1"/>
    </xf>
    <xf numFmtId="49" fontId="11" fillId="0" borderId="2" xfId="5" applyNumberFormat="1" applyFont="1" applyProtection="1">
      <alignment horizontal="center" vertical="center" wrapText="1"/>
    </xf>
    <xf numFmtId="49" fontId="9" fillId="0" borderId="1" xfId="2" applyNumberFormat="1" applyFont="1" applyProtection="1"/>
    <xf numFmtId="0" fontId="8" fillId="0" borderId="1" xfId="30" applyFont="1" applyProtection="1">
      <protection locked="0"/>
    </xf>
    <xf numFmtId="49" fontId="11" fillId="0" borderId="2" xfId="7" applyNumberFormat="1" applyFont="1" applyFill="1" applyProtection="1">
      <alignment horizontal="center" vertical="top" shrinkToFit="1"/>
    </xf>
    <xf numFmtId="49" fontId="8" fillId="0" borderId="1" xfId="30" applyNumberFormat="1" applyFont="1" applyFill="1" applyProtection="1">
      <protection locked="0"/>
    </xf>
    <xf numFmtId="49" fontId="11" fillId="0" borderId="2" xfId="5" applyNumberFormat="1" applyFont="1" applyFill="1" applyProtection="1">
      <alignment horizontal="center" vertical="center" wrapText="1"/>
    </xf>
    <xf numFmtId="49" fontId="9" fillId="0" borderId="5" xfId="7" applyNumberFormat="1" applyFont="1" applyFill="1" applyBorder="1" applyProtection="1">
      <alignment horizontal="center" vertical="top" shrinkToFit="1"/>
    </xf>
    <xf numFmtId="49" fontId="9" fillId="0" borderId="9" xfId="7" applyNumberFormat="1" applyFont="1" applyFill="1" applyBorder="1" applyProtection="1">
      <alignment horizontal="center" vertical="top" shrinkToFit="1"/>
    </xf>
    <xf numFmtId="49" fontId="9" fillId="0" borderId="4" xfId="7" applyNumberFormat="1" applyFont="1" applyFill="1" applyBorder="1" applyProtection="1">
      <alignment horizontal="center" vertical="top" shrinkToFit="1"/>
    </xf>
    <xf numFmtId="49" fontId="9" fillId="0" borderId="1" xfId="2" applyNumberFormat="1" applyFont="1" applyFill="1" applyProtection="1"/>
    <xf numFmtId="49" fontId="14" fillId="0" borderId="2" xfId="7" applyNumberFormat="1" applyFont="1" applyFill="1" applyProtection="1">
      <alignment horizontal="center" vertical="top" shrinkToFit="1"/>
    </xf>
    <xf numFmtId="1" fontId="14" fillId="0" borderId="2" xfId="7" applyNumberFormat="1" applyFont="1" applyFill="1" applyProtection="1">
      <alignment horizontal="center" vertical="top" shrinkToFit="1"/>
    </xf>
    <xf numFmtId="0" fontId="9" fillId="0" borderId="10" xfId="6" applyNumberFormat="1" applyFont="1" applyFill="1" applyBorder="1" applyProtection="1">
      <alignment vertical="top" wrapText="1"/>
    </xf>
    <xf numFmtId="0" fontId="14" fillId="0" borderId="2" xfId="6" applyNumberFormat="1" applyFont="1" applyFill="1" applyProtection="1">
      <alignment vertical="top" wrapText="1"/>
    </xf>
    <xf numFmtId="1" fontId="16" fillId="0" borderId="2" xfId="7" applyNumberFormat="1" applyFont="1" applyFill="1" applyProtection="1">
      <alignment horizontal="center" vertical="top" shrinkToFit="1"/>
    </xf>
    <xf numFmtId="49" fontId="16" fillId="0" borderId="2" xfId="7" applyNumberFormat="1" applyFont="1" applyFill="1" applyProtection="1">
      <alignment horizontal="center" vertical="top" shrinkToFit="1"/>
    </xf>
    <xf numFmtId="0" fontId="16" fillId="0" borderId="2" xfId="6" applyNumberFormat="1" applyFont="1" applyFill="1" applyProtection="1">
      <alignment vertical="top" wrapText="1"/>
    </xf>
    <xf numFmtId="164" fontId="16" fillId="0" borderId="2" xfId="8" applyNumberFormat="1" applyFont="1" applyFill="1" applyAlignment="1" applyProtection="1">
      <alignment horizontal="center" vertical="top" shrinkToFit="1"/>
    </xf>
    <xf numFmtId="0" fontId="8" fillId="0" borderId="1" xfId="30" applyFont="1" applyFill="1" applyAlignment="1" applyProtection="1">
      <protection locked="0"/>
    </xf>
    <xf numFmtId="0" fontId="8" fillId="0" borderId="0" xfId="0" applyFont="1" applyFill="1" applyProtection="1">
      <protection locked="0"/>
    </xf>
    <xf numFmtId="49" fontId="8" fillId="0" borderId="0" xfId="0" applyNumberFormat="1" applyFont="1" applyFill="1" applyProtection="1">
      <protection locked="0"/>
    </xf>
    <xf numFmtId="0" fontId="8" fillId="0" borderId="1" xfId="0" applyFont="1" applyFill="1" applyBorder="1" applyProtection="1">
      <protection locked="0"/>
    </xf>
    <xf numFmtId="49" fontId="8" fillId="0" borderId="1" xfId="0" applyNumberFormat="1" applyFont="1" applyFill="1" applyBorder="1" applyProtection="1">
      <protection locked="0"/>
    </xf>
    <xf numFmtId="0" fontId="9" fillId="0" borderId="5" xfId="5" applyNumberFormat="1" applyFont="1" applyFill="1" applyBorder="1" applyProtection="1">
      <alignment horizontal="center" vertical="center" wrapText="1"/>
    </xf>
    <xf numFmtId="49" fontId="9" fillId="0" borderId="5" xfId="5" applyNumberFormat="1" applyFont="1" applyFill="1" applyBorder="1" applyProtection="1">
      <alignment horizontal="center" vertical="center" wrapText="1"/>
    </xf>
    <xf numFmtId="0" fontId="9" fillId="0" borderId="2" xfId="0" applyNumberFormat="1" applyFont="1" applyFill="1" applyBorder="1" applyAlignment="1" applyProtection="1">
      <alignment vertical="top" wrapText="1"/>
    </xf>
    <xf numFmtId="1" fontId="11" fillId="5" borderId="2" xfId="7" applyNumberFormat="1" applyFont="1" applyFill="1" applyProtection="1">
      <alignment horizontal="center" vertical="top" shrinkToFit="1"/>
    </xf>
    <xf numFmtId="49" fontId="11" fillId="5" borderId="2" xfId="7" applyNumberFormat="1" applyFont="1" applyFill="1" applyProtection="1">
      <alignment horizontal="center" vertical="top" shrinkToFit="1"/>
    </xf>
    <xf numFmtId="0" fontId="11" fillId="5" borderId="2" xfId="6" applyNumberFormat="1" applyFont="1" applyFill="1" applyProtection="1">
      <alignment vertical="top" wrapText="1"/>
    </xf>
    <xf numFmtId="164" fontId="11" fillId="5" borderId="2" xfId="8" applyNumberFormat="1" applyFont="1" applyFill="1" applyAlignment="1" applyProtection="1">
      <alignment horizontal="center" vertical="top" shrinkToFit="1"/>
    </xf>
    <xf numFmtId="1" fontId="9" fillId="5" borderId="2" xfId="7" applyNumberFormat="1" applyFont="1" applyFill="1" applyProtection="1">
      <alignment horizontal="center" vertical="top" shrinkToFit="1"/>
    </xf>
    <xf numFmtId="49" fontId="9" fillId="5" borderId="2" xfId="7" applyNumberFormat="1" applyFont="1" applyFill="1" applyProtection="1">
      <alignment horizontal="center" vertical="top" shrinkToFit="1"/>
    </xf>
    <xf numFmtId="0" fontId="9" fillId="5" borderId="2" xfId="6" applyNumberFormat="1" applyFont="1" applyFill="1" applyProtection="1">
      <alignment vertical="top" wrapText="1"/>
    </xf>
    <xf numFmtId="164" fontId="9" fillId="5" borderId="2" xfId="8" applyNumberFormat="1" applyFont="1" applyFill="1" applyAlignment="1" applyProtection="1">
      <alignment horizontal="center" vertical="top" shrinkToFit="1"/>
    </xf>
    <xf numFmtId="0" fontId="14" fillId="5" borderId="2" xfId="6" applyNumberFormat="1" applyFont="1" applyFill="1" applyProtection="1">
      <alignment vertical="top" wrapText="1"/>
    </xf>
    <xf numFmtId="164" fontId="14" fillId="5" borderId="2" xfId="8" applyNumberFormat="1" applyFont="1" applyFill="1" applyAlignment="1" applyProtection="1">
      <alignment horizontal="center" vertical="top" shrinkToFit="1"/>
    </xf>
    <xf numFmtId="1" fontId="14" fillId="5" borderId="2" xfId="7" applyNumberFormat="1" applyFont="1" applyFill="1" applyProtection="1">
      <alignment horizontal="center" vertical="top" shrinkToFit="1"/>
    </xf>
    <xf numFmtId="49" fontId="14" fillId="5" borderId="2" xfId="7" applyNumberFormat="1" applyFont="1" applyFill="1" applyProtection="1">
      <alignment horizontal="center" vertical="top" shrinkToFit="1"/>
    </xf>
    <xf numFmtId="0" fontId="9" fillId="5" borderId="2" xfId="0" applyNumberFormat="1" applyFont="1" applyFill="1" applyBorder="1" applyAlignment="1" applyProtection="1">
      <alignment vertical="top" wrapText="1"/>
    </xf>
    <xf numFmtId="1" fontId="15" fillId="5" borderId="2" xfId="7" applyNumberFormat="1" applyFont="1" applyFill="1" applyProtection="1">
      <alignment horizontal="center" vertical="top" shrinkToFit="1"/>
    </xf>
    <xf numFmtId="164" fontId="7" fillId="0" borderId="0" xfId="0" applyNumberFormat="1" applyFont="1" applyProtection="1">
      <protection locked="0"/>
    </xf>
    <xf numFmtId="1" fontId="1" fillId="0" borderId="2" xfId="24" applyNumberFormat="1" applyAlignment="1" applyProtection="1">
      <alignment horizontal="center" vertical="top" shrinkToFit="1"/>
    </xf>
    <xf numFmtId="1" fontId="9" fillId="0" borderId="2" xfId="24" applyNumberFormat="1" applyFont="1" applyAlignment="1" applyProtection="1">
      <alignment horizontal="center" vertical="top" shrinkToFit="1"/>
    </xf>
    <xf numFmtId="1" fontId="9" fillId="5" borderId="9" xfId="7" applyNumberFormat="1" applyFont="1" applyFill="1" applyBorder="1" applyProtection="1">
      <alignment horizontal="center" vertical="top" shrinkToFit="1"/>
    </xf>
    <xf numFmtId="49" fontId="9" fillId="5" borderId="9" xfId="7" applyNumberFormat="1" applyFont="1" applyFill="1" applyBorder="1" applyProtection="1">
      <alignment horizontal="center" vertical="top" shrinkToFit="1"/>
    </xf>
    <xf numFmtId="0" fontId="9" fillId="5" borderId="9" xfId="6" applyNumberFormat="1" applyFont="1" applyFill="1" applyBorder="1" applyProtection="1">
      <alignment vertical="top" wrapText="1"/>
    </xf>
    <xf numFmtId="164" fontId="9" fillId="5" borderId="9" xfId="8" applyNumberFormat="1" applyFont="1" applyFill="1" applyBorder="1" applyAlignment="1" applyProtection="1">
      <alignment horizontal="center" vertical="top" shrinkToFit="1"/>
    </xf>
    <xf numFmtId="164" fontId="9" fillId="0" borderId="4" xfId="11" applyNumberFormat="1" applyFont="1" applyFill="1" applyBorder="1" applyAlignment="1" applyProtection="1">
      <alignment horizontal="center" vertical="top" shrinkToFit="1"/>
    </xf>
    <xf numFmtId="0" fontId="9" fillId="5" borderId="11" xfId="6" applyNumberFormat="1" applyFont="1" applyFill="1" applyBorder="1" applyProtection="1">
      <alignment vertical="top" wrapText="1"/>
    </xf>
    <xf numFmtId="1" fontId="9" fillId="5" borderId="4" xfId="7" applyNumberFormat="1" applyFont="1" applyFill="1" applyBorder="1" applyProtection="1">
      <alignment horizontal="center" vertical="top" shrinkToFit="1"/>
    </xf>
    <xf numFmtId="49" fontId="9" fillId="5" borderId="4" xfId="7" applyNumberFormat="1" applyFont="1" applyFill="1" applyBorder="1" applyProtection="1">
      <alignment horizontal="center" vertical="top" shrinkToFit="1"/>
    </xf>
    <xf numFmtId="0" fontId="9" fillId="0" borderId="11" xfId="6" applyNumberFormat="1" applyFont="1" applyFill="1" applyBorder="1" applyProtection="1">
      <alignment vertical="top" wrapText="1"/>
    </xf>
    <xf numFmtId="164" fontId="7" fillId="0" borderId="1" xfId="30" applyNumberFormat="1" applyFont="1" applyProtection="1">
      <protection locked="0"/>
    </xf>
    <xf numFmtId="0" fontId="10" fillId="0" borderId="1" xfId="3" applyNumberFormat="1" applyFont="1" applyFill="1" applyProtection="1">
      <alignment horizontal="center"/>
    </xf>
    <xf numFmtId="0" fontId="9" fillId="0" borderId="12" xfId="5" applyNumberFormat="1" applyFont="1" applyFill="1" applyBorder="1" applyAlignment="1" applyProtection="1">
      <alignment horizontal="center" vertical="center" wrapText="1"/>
    </xf>
    <xf numFmtId="1" fontId="9" fillId="0" borderId="2" xfId="24" applyNumberFormat="1" applyFont="1" applyFill="1" applyAlignment="1" applyProtection="1">
      <alignment horizontal="center" vertical="top" shrinkToFit="1"/>
    </xf>
    <xf numFmtId="0" fontId="9" fillId="0" borderId="1" xfId="4" applyNumberFormat="1" applyFont="1" applyFill="1" applyProtection="1">
      <alignment horizontal="right"/>
    </xf>
    <xf numFmtId="0" fontId="9" fillId="0" borderId="1" xfId="4" applyFont="1" applyFill="1">
      <alignment horizontal="right"/>
    </xf>
    <xf numFmtId="0" fontId="9" fillId="0" borderId="1" xfId="13" applyNumberFormat="1" applyFont="1" applyFill="1" applyProtection="1">
      <alignment horizontal="left" wrapText="1"/>
    </xf>
    <xf numFmtId="0" fontId="9" fillId="0" borderId="1" xfId="13" applyFont="1" applyFill="1">
      <alignment horizontal="left" wrapText="1"/>
    </xf>
    <xf numFmtId="0" fontId="8" fillId="0" borderId="1" xfId="30" applyFont="1" applyFill="1" applyAlignment="1" applyProtection="1">
      <alignment horizontal="center"/>
      <protection locked="0"/>
    </xf>
    <xf numFmtId="0" fontId="8" fillId="0" borderId="1" xfId="30" applyFont="1" applyFill="1" applyAlignment="1" applyProtection="1">
      <alignment horizontal="left"/>
      <protection locked="0"/>
    </xf>
    <xf numFmtId="0" fontId="12" fillId="0" borderId="1" xfId="30" applyNumberFormat="1" applyFont="1" applyFill="1" applyAlignment="1" applyProtection="1">
      <alignment horizontal="center" wrapText="1"/>
      <protection locked="0"/>
    </xf>
    <xf numFmtId="0" fontId="10" fillId="0" borderId="1" xfId="3" applyNumberFormat="1" applyFont="1" applyFill="1" applyProtection="1">
      <alignment horizontal="center"/>
    </xf>
    <xf numFmtId="0" fontId="10" fillId="0" borderId="1" xfId="3" applyFont="1" applyFill="1">
      <alignment horizontal="center"/>
    </xf>
    <xf numFmtId="0" fontId="0" fillId="0" borderId="0" xfId="0" applyAlignment="1">
      <alignment horizontal="left"/>
    </xf>
    <xf numFmtId="0" fontId="9" fillId="0" borderId="4" xfId="5" applyNumberFormat="1" applyFont="1" applyFill="1" applyBorder="1" applyAlignment="1" applyProtection="1">
      <alignment horizontal="center" vertical="center" wrapText="1"/>
    </xf>
    <xf numFmtId="0" fontId="0" fillId="0" borderId="4" xfId="0" applyBorder="1" applyAlignment="1"/>
    <xf numFmtId="0" fontId="9" fillId="0" borderId="7" xfId="4" applyFont="1" applyFill="1" applyBorder="1" applyAlignment="1">
      <alignment horizontal="center"/>
    </xf>
    <xf numFmtId="0" fontId="0" fillId="0" borderId="7" xfId="0" applyBorder="1" applyAlignment="1">
      <alignment horizontal="center"/>
    </xf>
    <xf numFmtId="0" fontId="0" fillId="0" borderId="8" xfId="0" applyBorder="1" applyAlignment="1">
      <alignment horizontal="center"/>
    </xf>
    <xf numFmtId="0" fontId="10" fillId="0" borderId="1" xfId="3" applyFont="1" applyFill="1" applyAlignment="1">
      <alignment horizontal="left"/>
    </xf>
    <xf numFmtId="49" fontId="9" fillId="0" borderId="4" xfId="5" applyNumberFormat="1" applyFont="1" applyFill="1" applyBorder="1" applyAlignment="1" applyProtection="1">
      <alignment horizontal="center" vertical="center" wrapText="1"/>
    </xf>
    <xf numFmtId="0" fontId="8" fillId="0" borderId="1" xfId="0" applyFont="1" applyFill="1" applyBorder="1" applyAlignment="1">
      <alignment horizontal="center" vertical="top"/>
    </xf>
    <xf numFmtId="0" fontId="12" fillId="0" borderId="1" xfId="0" applyFont="1" applyFill="1" applyBorder="1" applyAlignment="1" applyProtection="1">
      <alignment horizontal="center" vertical="center" wrapText="1"/>
      <protection locked="0"/>
    </xf>
    <xf numFmtId="0" fontId="9" fillId="0" borderId="6" xfId="4" applyFont="1" applyFill="1" applyBorder="1" applyAlignment="1">
      <alignment horizontal="center"/>
    </xf>
    <xf numFmtId="0" fontId="9" fillId="0" borderId="8" xfId="4" applyFont="1" applyFill="1" applyBorder="1" applyAlignment="1">
      <alignment horizontal="center"/>
    </xf>
    <xf numFmtId="0" fontId="8" fillId="0" borderId="1" xfId="0" applyFont="1" applyFill="1" applyBorder="1" applyAlignment="1">
      <alignment vertical="top" wrapText="1"/>
    </xf>
    <xf numFmtId="0" fontId="8" fillId="0" borderId="1" xfId="0" applyFont="1" applyFill="1" applyBorder="1" applyAlignment="1">
      <alignment vertical="top"/>
    </xf>
    <xf numFmtId="0" fontId="8" fillId="0" borderId="1" xfId="30" applyFont="1" applyFill="1" applyAlignment="1" applyProtection="1">
      <protection locked="0"/>
    </xf>
    <xf numFmtId="0" fontId="9" fillId="0" borderId="1" xfId="13" applyNumberFormat="1" applyFont="1" applyProtection="1">
      <alignment horizontal="left" wrapText="1"/>
    </xf>
    <xf numFmtId="0" fontId="9" fillId="0" borderId="1" xfId="13" applyFont="1">
      <alignment horizontal="left" wrapText="1"/>
    </xf>
    <xf numFmtId="0" fontId="12" fillId="0" borderId="1" xfId="30" applyFont="1" applyFill="1" applyBorder="1" applyAlignment="1" applyProtection="1">
      <alignment horizontal="center" wrapText="1"/>
      <protection locked="0"/>
    </xf>
    <xf numFmtId="0" fontId="10" fillId="0" borderId="1" xfId="3" applyNumberFormat="1" applyFont="1" applyProtection="1">
      <alignment horizontal="center"/>
    </xf>
    <xf numFmtId="0" fontId="10" fillId="0" borderId="1" xfId="3" applyFont="1">
      <alignment horizontal="center"/>
    </xf>
    <xf numFmtId="49" fontId="9" fillId="0" borderId="4" xfId="5" applyNumberFormat="1" applyFont="1" applyBorder="1" applyAlignment="1" applyProtection="1">
      <alignment horizontal="center" vertical="center" wrapText="1"/>
    </xf>
    <xf numFmtId="0" fontId="9" fillId="0" borderId="4" xfId="5" applyNumberFormat="1" applyFont="1" applyBorder="1" applyAlignment="1" applyProtection="1">
      <alignment horizontal="center" vertical="center" wrapText="1"/>
    </xf>
    <xf numFmtId="0" fontId="9" fillId="0" borderId="6" xfId="4" applyFont="1" applyBorder="1" applyAlignment="1">
      <alignment horizontal="center"/>
    </xf>
    <xf numFmtId="0" fontId="9" fillId="0" borderId="7" xfId="4" applyFont="1" applyBorder="1" applyAlignment="1">
      <alignment horizontal="center"/>
    </xf>
    <xf numFmtId="0" fontId="9" fillId="0" borderId="8" xfId="4" applyFont="1" applyBorder="1" applyAlignment="1">
      <alignment horizontal="center"/>
    </xf>
    <xf numFmtId="0" fontId="6" fillId="0" borderId="0" xfId="0" applyFont="1" applyAlignment="1">
      <alignment horizontal="left"/>
    </xf>
    <xf numFmtId="0" fontId="8" fillId="0" borderId="1" xfId="30" applyFont="1" applyFill="1" applyAlignment="1" applyProtection="1">
      <alignment wrapText="1"/>
      <protection locked="0"/>
    </xf>
    <xf numFmtId="0" fontId="6" fillId="0" borderId="0" xfId="0" applyFont="1" applyAlignment="1">
      <alignment wrapText="1"/>
    </xf>
  </cellXfs>
  <cellStyles count="31">
    <cellStyle name="br" xfId="16"/>
    <cellStyle name="col" xfId="15"/>
    <cellStyle name="st24" xfId="11"/>
    <cellStyle name="st25" xfId="12"/>
    <cellStyle name="st26" xfId="8"/>
    <cellStyle name="st27" xfId="9"/>
    <cellStyle name="style0" xfId="17"/>
    <cellStyle name="td" xfId="18"/>
    <cellStyle name="tr" xfId="14"/>
    <cellStyle name="xl21" xfId="19"/>
    <cellStyle name="xl22" xfId="5"/>
    <cellStyle name="xl23" xfId="2"/>
    <cellStyle name="xl24" xfId="20"/>
    <cellStyle name="xl25" xfId="21"/>
    <cellStyle name="xl26" xfId="1"/>
    <cellStyle name="xl27" xfId="10"/>
    <cellStyle name="xl28" xfId="22"/>
    <cellStyle name="xl29" xfId="23"/>
    <cellStyle name="xl30" xfId="3"/>
    <cellStyle name="xl31" xfId="4"/>
    <cellStyle name="xl32" xfId="13"/>
    <cellStyle name="xl33" xfId="6"/>
    <cellStyle name="xl34" xfId="24"/>
    <cellStyle name="xl35" xfId="7"/>
    <cellStyle name="xl36" xfId="25"/>
    <cellStyle name="xl37" xfId="26"/>
    <cellStyle name="xl38" xfId="27"/>
    <cellStyle name="xl39" xfId="28"/>
    <cellStyle name="xl61" xfId="29"/>
    <cellStyle name="Обычный" xfId="0" builtinId="0"/>
    <cellStyle name="Обычный 2" xfId="3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customXml" Target="../customXml/item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530"/>
  <sheetViews>
    <sheetView showGridLines="0" zoomScaleSheetLayoutView="100" workbookViewId="0">
      <selection activeCell="O9" sqref="O9"/>
    </sheetView>
  </sheetViews>
  <sheetFormatPr defaultColWidth="9.140625" defaultRowHeight="15" outlineLevelRow="6" x14ac:dyDescent="0.25"/>
  <cols>
    <col min="1" max="1" width="7.7109375" style="29" customWidth="1"/>
    <col min="2" max="2" width="53.85546875" style="29" customWidth="1"/>
    <col min="3" max="5" width="11.7109375" style="45" customWidth="1"/>
    <col min="6" max="6" width="9.140625" style="30" customWidth="1"/>
    <col min="7" max="16384" width="9.140625" style="30"/>
  </cols>
  <sheetData>
    <row r="1" spans="1:6" x14ac:dyDescent="0.25">
      <c r="C1" s="119" t="s">
        <v>745</v>
      </c>
      <c r="D1" s="119"/>
      <c r="E1" s="119"/>
    </row>
    <row r="2" spans="1:6" x14ac:dyDescent="0.25">
      <c r="C2" s="120" t="s">
        <v>563</v>
      </c>
      <c r="D2" s="120"/>
      <c r="E2" s="120"/>
    </row>
    <row r="3" spans="1:6" x14ac:dyDescent="0.25">
      <c r="C3" s="120" t="s">
        <v>731</v>
      </c>
      <c r="D3" s="120"/>
      <c r="E3" s="120"/>
    </row>
    <row r="4" spans="1:6" x14ac:dyDescent="0.25">
      <c r="C4" s="120" t="s">
        <v>743</v>
      </c>
      <c r="D4" s="124"/>
      <c r="E4" s="124"/>
    </row>
    <row r="5" spans="1:6" x14ac:dyDescent="0.25">
      <c r="C5" s="120" t="s">
        <v>744</v>
      </c>
      <c r="D5" s="124"/>
      <c r="E5" s="124"/>
    </row>
    <row r="6" spans="1:6" x14ac:dyDescent="0.25">
      <c r="C6" s="120" t="s">
        <v>746</v>
      </c>
      <c r="D6" s="124"/>
      <c r="E6" s="124"/>
    </row>
    <row r="7" spans="1:6" ht="15.75" customHeight="1" x14ac:dyDescent="0.25">
      <c r="A7" s="121" t="s">
        <v>750</v>
      </c>
      <c r="B7" s="121"/>
      <c r="C7" s="121"/>
      <c r="D7" s="121"/>
      <c r="E7" s="121"/>
      <c r="F7" s="2"/>
    </row>
    <row r="8" spans="1:6" ht="72.75" customHeight="1" x14ac:dyDescent="0.25">
      <c r="A8" s="121"/>
      <c r="B8" s="121"/>
      <c r="C8" s="121"/>
      <c r="D8" s="121"/>
      <c r="E8" s="121"/>
      <c r="F8" s="2"/>
    </row>
    <row r="9" spans="1:6" ht="15.75" customHeight="1" x14ac:dyDescent="0.25">
      <c r="B9" s="122"/>
      <c r="C9" s="123"/>
      <c r="D9" s="123"/>
      <c r="E9" s="123"/>
      <c r="F9" s="2"/>
    </row>
    <row r="10" spans="1:6" ht="12" customHeight="1" x14ac:dyDescent="0.25">
      <c r="B10" s="115"/>
      <c r="C10" s="116"/>
      <c r="D10" s="116"/>
      <c r="E10" s="116"/>
      <c r="F10" s="2"/>
    </row>
    <row r="11" spans="1:6" ht="15" customHeight="1" x14ac:dyDescent="0.25">
      <c r="A11" s="125" t="s">
        <v>557</v>
      </c>
      <c r="B11" s="125" t="s">
        <v>560</v>
      </c>
      <c r="C11" s="127" t="s">
        <v>561</v>
      </c>
      <c r="D11" s="128"/>
      <c r="E11" s="129"/>
      <c r="F11" s="2"/>
    </row>
    <row r="12" spans="1:6" ht="42.75" customHeight="1" x14ac:dyDescent="0.25">
      <c r="A12" s="126"/>
      <c r="B12" s="126"/>
      <c r="C12" s="113" t="s">
        <v>734</v>
      </c>
      <c r="D12" s="15" t="s">
        <v>748</v>
      </c>
      <c r="E12" s="15" t="s">
        <v>736</v>
      </c>
      <c r="F12" s="2"/>
    </row>
    <row r="13" spans="1:6" ht="15.75" customHeight="1" x14ac:dyDescent="0.25">
      <c r="A13" s="82">
        <v>1</v>
      </c>
      <c r="B13" s="82">
        <v>2</v>
      </c>
      <c r="C13" s="7">
        <v>3</v>
      </c>
      <c r="D13" s="7">
        <v>4</v>
      </c>
      <c r="E13" s="7">
        <v>5</v>
      </c>
      <c r="F13" s="2"/>
    </row>
    <row r="14" spans="1:6" s="36" customFormat="1" ht="15.75" customHeight="1" x14ac:dyDescent="0.25">
      <c r="A14" s="34"/>
      <c r="B14" s="35" t="s">
        <v>572</v>
      </c>
      <c r="C14" s="9">
        <f>C15+C126+C162+C229+C313+C414+C435+C485+C517</f>
        <v>598602.79999999993</v>
      </c>
      <c r="D14" s="9">
        <f>D15+D126+D162+D229+D313+D414+D435+D485+D517</f>
        <v>566817.20000000007</v>
      </c>
      <c r="E14" s="9">
        <f>E15+E126+E162+E229+E313+E414+E435+E485+E517</f>
        <v>560096</v>
      </c>
      <c r="F14" s="20"/>
    </row>
    <row r="15" spans="1:6" s="36" customFormat="1" x14ac:dyDescent="0.25">
      <c r="A15" s="26" t="s">
        <v>1</v>
      </c>
      <c r="B15" s="27" t="s">
        <v>282</v>
      </c>
      <c r="C15" s="10">
        <f>C16+C22+C36+C42+C51+C56</f>
        <v>54584.69999999999</v>
      </c>
      <c r="D15" s="10">
        <f>D16+D22+D36+D42+D51+D56</f>
        <v>50058</v>
      </c>
      <c r="E15" s="10">
        <f>E16+E22+E36+E42+E51+E56</f>
        <v>49934.19999999999</v>
      </c>
      <c r="F15" s="4"/>
    </row>
    <row r="16" spans="1:6" ht="25.5" outlineLevel="1" x14ac:dyDescent="0.25">
      <c r="A16" s="21" t="s">
        <v>12</v>
      </c>
      <c r="B16" s="23" t="s">
        <v>293</v>
      </c>
      <c r="C16" s="11">
        <f>'№ 8 ведомственная'!F25</f>
        <v>1701.5</v>
      </c>
      <c r="D16" s="11">
        <f>'№ 8 ведомственная'!G25</f>
        <v>1701.5</v>
      </c>
      <c r="E16" s="11">
        <f>'№ 8 ведомственная'!H25</f>
        <v>1701.5</v>
      </c>
      <c r="F16" s="2"/>
    </row>
    <row r="17" spans="1:7" ht="51" hidden="1" outlineLevel="2" x14ac:dyDescent="0.25">
      <c r="A17" s="21" t="s">
        <v>12</v>
      </c>
      <c r="B17" s="23" t="s">
        <v>294</v>
      </c>
      <c r="C17" s="11">
        <f>C18</f>
        <v>1701.5</v>
      </c>
      <c r="D17" s="11">
        <f t="shared" ref="D17:E20" si="0">D18</f>
        <v>1701.5</v>
      </c>
      <c r="E17" s="11">
        <f t="shared" si="0"/>
        <v>1701.5</v>
      </c>
      <c r="F17" s="2"/>
      <c r="G17" s="37"/>
    </row>
    <row r="18" spans="1:7" ht="25.5" hidden="1" outlineLevel="3" x14ac:dyDescent="0.25">
      <c r="A18" s="21" t="s">
        <v>12</v>
      </c>
      <c r="B18" s="23" t="s">
        <v>343</v>
      </c>
      <c r="C18" s="11">
        <f>C19</f>
        <v>1701.5</v>
      </c>
      <c r="D18" s="11">
        <f t="shared" si="0"/>
        <v>1701.5</v>
      </c>
      <c r="E18" s="11">
        <f t="shared" si="0"/>
        <v>1701.5</v>
      </c>
      <c r="F18" s="2"/>
    </row>
    <row r="19" spans="1:7" ht="25.5" hidden="1" outlineLevel="4" x14ac:dyDescent="0.25">
      <c r="A19" s="21" t="s">
        <v>12</v>
      </c>
      <c r="B19" s="23" t="s">
        <v>344</v>
      </c>
      <c r="C19" s="11">
        <f>C20</f>
        <v>1701.5</v>
      </c>
      <c r="D19" s="11">
        <f t="shared" si="0"/>
        <v>1701.5</v>
      </c>
      <c r="E19" s="11">
        <f t="shared" si="0"/>
        <v>1701.5</v>
      </c>
      <c r="F19" s="2"/>
    </row>
    <row r="20" spans="1:7" hidden="1" outlineLevel="5" x14ac:dyDescent="0.25">
      <c r="A20" s="21" t="s">
        <v>12</v>
      </c>
      <c r="B20" s="23" t="s">
        <v>345</v>
      </c>
      <c r="C20" s="11">
        <f>C21</f>
        <v>1701.5</v>
      </c>
      <c r="D20" s="11">
        <f t="shared" si="0"/>
        <v>1701.5</v>
      </c>
      <c r="E20" s="11">
        <f t="shared" si="0"/>
        <v>1701.5</v>
      </c>
      <c r="F20" s="2"/>
    </row>
    <row r="21" spans="1:7" ht="51" hidden="1" outlineLevel="6" x14ac:dyDescent="0.25">
      <c r="A21" s="21" t="s">
        <v>12</v>
      </c>
      <c r="B21" s="23" t="s">
        <v>337</v>
      </c>
      <c r="C21" s="11">
        <f>'№ 8 ведомственная'!F30</f>
        <v>1701.5</v>
      </c>
      <c r="D21" s="11">
        <f>'№ 8 ведомственная'!G30</f>
        <v>1701.5</v>
      </c>
      <c r="E21" s="11">
        <f>'№ 8 ведомственная'!H30</f>
        <v>1701.5</v>
      </c>
      <c r="F21" s="2"/>
    </row>
    <row r="22" spans="1:7" ht="38.25" outlineLevel="1" collapsed="1" x14ac:dyDescent="0.25">
      <c r="A22" s="21" t="s">
        <v>17</v>
      </c>
      <c r="B22" s="23" t="s">
        <v>295</v>
      </c>
      <c r="C22" s="11">
        <f>'№ 8 ведомственная'!F31</f>
        <v>36814.199999999997</v>
      </c>
      <c r="D22" s="11">
        <f>'№ 8 ведомственная'!G31</f>
        <v>35157.4</v>
      </c>
      <c r="E22" s="11">
        <f>'№ 8 ведомственная'!H31</f>
        <v>35160.699999999997</v>
      </c>
      <c r="F22" s="2"/>
    </row>
    <row r="23" spans="1:7" ht="51" hidden="1" outlineLevel="2" x14ac:dyDescent="0.25">
      <c r="A23" s="21" t="s">
        <v>17</v>
      </c>
      <c r="B23" s="23" t="s">
        <v>294</v>
      </c>
      <c r="C23" s="11">
        <f>C24+C29</f>
        <v>36814.199999999997</v>
      </c>
      <c r="D23" s="11">
        <f t="shared" ref="D23:E23" si="1">D24+D29</f>
        <v>35157.4</v>
      </c>
      <c r="E23" s="11">
        <f t="shared" si="1"/>
        <v>35160.699999999997</v>
      </c>
      <c r="F23" s="2"/>
    </row>
    <row r="24" spans="1:7" ht="51" hidden="1" outlineLevel="3" x14ac:dyDescent="0.25">
      <c r="A24" s="21" t="s">
        <v>17</v>
      </c>
      <c r="B24" s="23" t="s">
        <v>346</v>
      </c>
      <c r="C24" s="11">
        <f>C25</f>
        <v>338.20000000000005</v>
      </c>
      <c r="D24" s="11">
        <f t="shared" ref="D24:E25" si="2">D25</f>
        <v>341.40000000000003</v>
      </c>
      <c r="E24" s="11">
        <f t="shared" si="2"/>
        <v>344.70000000000005</v>
      </c>
      <c r="F24" s="2"/>
    </row>
    <row r="25" spans="1:7" ht="63.75" hidden="1" outlineLevel="4" x14ac:dyDescent="0.25">
      <c r="A25" s="21" t="s">
        <v>17</v>
      </c>
      <c r="B25" s="23" t="s">
        <v>347</v>
      </c>
      <c r="C25" s="11">
        <f>C26</f>
        <v>338.20000000000005</v>
      </c>
      <c r="D25" s="11">
        <f t="shared" si="2"/>
        <v>341.40000000000003</v>
      </c>
      <c r="E25" s="11">
        <f t="shared" si="2"/>
        <v>344.70000000000005</v>
      </c>
      <c r="F25" s="2"/>
    </row>
    <row r="26" spans="1:7" ht="38.25" hidden="1" outlineLevel="5" x14ac:dyDescent="0.25">
      <c r="A26" s="21" t="s">
        <v>17</v>
      </c>
      <c r="B26" s="23" t="s">
        <v>348</v>
      </c>
      <c r="C26" s="11">
        <f>C27+C28</f>
        <v>338.20000000000005</v>
      </c>
      <c r="D26" s="11">
        <f t="shared" ref="D26:E26" si="3">D27+D28</f>
        <v>341.40000000000003</v>
      </c>
      <c r="E26" s="11">
        <f t="shared" si="3"/>
        <v>344.70000000000005</v>
      </c>
      <c r="F26" s="2"/>
    </row>
    <row r="27" spans="1:7" ht="51" hidden="1" outlineLevel="6" x14ac:dyDescent="0.25">
      <c r="A27" s="21" t="s">
        <v>17</v>
      </c>
      <c r="B27" s="23" t="s">
        <v>337</v>
      </c>
      <c r="C27" s="11">
        <f>'№ 8 ведомственная'!F36</f>
        <v>284.60000000000002</v>
      </c>
      <c r="D27" s="11">
        <f>'№ 8 ведомственная'!G36</f>
        <v>284.60000000000002</v>
      </c>
      <c r="E27" s="11">
        <f>'№ 8 ведомственная'!H36</f>
        <v>284.60000000000002</v>
      </c>
      <c r="F27" s="2"/>
    </row>
    <row r="28" spans="1:7" ht="25.5" hidden="1" outlineLevel="6" x14ac:dyDescent="0.25">
      <c r="A28" s="21" t="s">
        <v>17</v>
      </c>
      <c r="B28" s="23" t="s">
        <v>338</v>
      </c>
      <c r="C28" s="11">
        <f>'№ 8 ведомственная'!F37</f>
        <v>53.6</v>
      </c>
      <c r="D28" s="11">
        <f>'№ 8 ведомственная'!G37</f>
        <v>56.8</v>
      </c>
      <c r="E28" s="11">
        <f>'№ 8 ведомственная'!H37</f>
        <v>60.1</v>
      </c>
      <c r="F28" s="2"/>
    </row>
    <row r="29" spans="1:7" ht="25.5" hidden="1" outlineLevel="3" x14ac:dyDescent="0.25">
      <c r="A29" s="21" t="s">
        <v>17</v>
      </c>
      <c r="B29" s="23" t="s">
        <v>343</v>
      </c>
      <c r="C29" s="11">
        <f>C30</f>
        <v>36476</v>
      </c>
      <c r="D29" s="11">
        <f t="shared" ref="D29:E30" si="4">D30</f>
        <v>34816</v>
      </c>
      <c r="E29" s="11">
        <f t="shared" si="4"/>
        <v>34816</v>
      </c>
      <c r="F29" s="2"/>
    </row>
    <row r="30" spans="1:7" ht="25.5" hidden="1" outlineLevel="4" x14ac:dyDescent="0.25">
      <c r="A30" s="21" t="s">
        <v>17</v>
      </c>
      <c r="B30" s="23" t="s">
        <v>344</v>
      </c>
      <c r="C30" s="11">
        <f>C31</f>
        <v>36476</v>
      </c>
      <c r="D30" s="11">
        <f t="shared" si="4"/>
        <v>34816</v>
      </c>
      <c r="E30" s="11">
        <f t="shared" si="4"/>
        <v>34816</v>
      </c>
      <c r="F30" s="2"/>
    </row>
    <row r="31" spans="1:7" ht="51" hidden="1" outlineLevel="5" x14ac:dyDescent="0.25">
      <c r="A31" s="21" t="s">
        <v>17</v>
      </c>
      <c r="B31" s="23" t="s">
        <v>350</v>
      </c>
      <c r="C31" s="11">
        <f>C32+C33+C34+C35</f>
        <v>36476</v>
      </c>
      <c r="D31" s="11">
        <f t="shared" ref="D31:E31" si="5">D32+D33+D34+D35</f>
        <v>34816</v>
      </c>
      <c r="E31" s="11">
        <f t="shared" si="5"/>
        <v>34816</v>
      </c>
      <c r="F31" s="2"/>
    </row>
    <row r="32" spans="1:7" ht="51" hidden="1" outlineLevel="6" x14ac:dyDescent="0.25">
      <c r="A32" s="21" t="s">
        <v>17</v>
      </c>
      <c r="B32" s="23" t="s">
        <v>337</v>
      </c>
      <c r="C32" s="11">
        <f>'№ 8 ведомственная'!F41</f>
        <v>27032</v>
      </c>
      <c r="D32" s="11">
        <f>'№ 8 ведомственная'!G41</f>
        <v>27032</v>
      </c>
      <c r="E32" s="11">
        <f>'№ 8 ведомственная'!H41</f>
        <v>27032</v>
      </c>
      <c r="F32" s="2"/>
    </row>
    <row r="33" spans="1:6" ht="25.5" hidden="1" outlineLevel="6" x14ac:dyDescent="0.25">
      <c r="A33" s="21" t="s">
        <v>17</v>
      </c>
      <c r="B33" s="23" t="s">
        <v>338</v>
      </c>
      <c r="C33" s="11">
        <f>'№ 8 ведомственная'!F42</f>
        <v>9239</v>
      </c>
      <c r="D33" s="11">
        <f>'№ 8 ведомственная'!G42</f>
        <v>7579</v>
      </c>
      <c r="E33" s="11">
        <f>'№ 8 ведомственная'!H42</f>
        <v>7579</v>
      </c>
      <c r="F33" s="2"/>
    </row>
    <row r="34" spans="1:6" hidden="1" outlineLevel="6" x14ac:dyDescent="0.25">
      <c r="A34" s="21" t="s">
        <v>17</v>
      </c>
      <c r="B34" s="23" t="s">
        <v>349</v>
      </c>
      <c r="C34" s="11">
        <f>'№ 8 ведомственная'!F43</f>
        <v>130</v>
      </c>
      <c r="D34" s="11">
        <f>'№ 8 ведомственная'!G43</f>
        <v>130</v>
      </c>
      <c r="E34" s="11">
        <f>'№ 8 ведомственная'!H43</f>
        <v>130</v>
      </c>
      <c r="F34" s="2"/>
    </row>
    <row r="35" spans="1:6" hidden="1" outlineLevel="6" x14ac:dyDescent="0.25">
      <c r="A35" s="21" t="s">
        <v>17</v>
      </c>
      <c r="B35" s="23" t="s">
        <v>339</v>
      </c>
      <c r="C35" s="11">
        <f>'№ 8 ведомственная'!F44</f>
        <v>75</v>
      </c>
      <c r="D35" s="11">
        <f>'№ 8 ведомственная'!G44</f>
        <v>75</v>
      </c>
      <c r="E35" s="11">
        <f>'№ 8 ведомственная'!H44</f>
        <v>75</v>
      </c>
      <c r="F35" s="2"/>
    </row>
    <row r="36" spans="1:6" outlineLevel="1" collapsed="1" x14ac:dyDescent="0.25">
      <c r="A36" s="21" t="s">
        <v>23</v>
      </c>
      <c r="B36" s="23" t="s">
        <v>296</v>
      </c>
      <c r="C36" s="11">
        <f>'№ 8 ведомственная'!F45</f>
        <v>23.2</v>
      </c>
      <c r="D36" s="11">
        <f>'№ 8 ведомственная'!G45</f>
        <v>140.19999999999999</v>
      </c>
      <c r="E36" s="11">
        <f>'№ 8 ведомственная'!H45</f>
        <v>11.2</v>
      </c>
      <c r="F36" s="2"/>
    </row>
    <row r="37" spans="1:6" ht="51" hidden="1" outlineLevel="2" x14ac:dyDescent="0.25">
      <c r="A37" s="21" t="s">
        <v>23</v>
      </c>
      <c r="B37" s="23" t="s">
        <v>294</v>
      </c>
      <c r="C37" s="11">
        <f>C38</f>
        <v>0</v>
      </c>
      <c r="D37" s="11">
        <f t="shared" ref="D37:E40" si="6">D38</f>
        <v>0</v>
      </c>
      <c r="E37" s="11">
        <f t="shared" si="6"/>
        <v>0</v>
      </c>
      <c r="F37" s="2"/>
    </row>
    <row r="38" spans="1:6" ht="51" hidden="1" outlineLevel="3" x14ac:dyDescent="0.25">
      <c r="A38" s="21" t="s">
        <v>23</v>
      </c>
      <c r="B38" s="23" t="s">
        <v>346</v>
      </c>
      <c r="C38" s="11">
        <f>C39</f>
        <v>0</v>
      </c>
      <c r="D38" s="11">
        <f t="shared" si="6"/>
        <v>0</v>
      </c>
      <c r="E38" s="11">
        <f t="shared" si="6"/>
        <v>0</v>
      </c>
      <c r="F38" s="2"/>
    </row>
    <row r="39" spans="1:6" ht="63.75" hidden="1" outlineLevel="4" x14ac:dyDescent="0.25">
      <c r="A39" s="21" t="s">
        <v>23</v>
      </c>
      <c r="B39" s="23" t="s">
        <v>347</v>
      </c>
      <c r="C39" s="11">
        <f>C40</f>
        <v>0</v>
      </c>
      <c r="D39" s="11">
        <f t="shared" si="6"/>
        <v>0</v>
      </c>
      <c r="E39" s="11">
        <f t="shared" si="6"/>
        <v>0</v>
      </c>
      <c r="F39" s="2"/>
    </row>
    <row r="40" spans="1:6" ht="38.25" hidden="1" outlineLevel="5" x14ac:dyDescent="0.25">
      <c r="A40" s="21" t="s">
        <v>23</v>
      </c>
      <c r="B40" s="23" t="s">
        <v>351</v>
      </c>
      <c r="C40" s="11">
        <f>C41</f>
        <v>0</v>
      </c>
      <c r="D40" s="11">
        <f t="shared" si="6"/>
        <v>0</v>
      </c>
      <c r="E40" s="11">
        <f t="shared" si="6"/>
        <v>0</v>
      </c>
      <c r="F40" s="2"/>
    </row>
    <row r="41" spans="1:6" ht="25.5" hidden="1" outlineLevel="6" x14ac:dyDescent="0.25">
      <c r="A41" s="21" t="s">
        <v>23</v>
      </c>
      <c r="B41" s="23" t="s">
        <v>338</v>
      </c>
      <c r="C41" s="11"/>
      <c r="D41" s="11"/>
      <c r="E41" s="11"/>
      <c r="F41" s="2"/>
    </row>
    <row r="42" spans="1:6" ht="38.25" outlineLevel="1" collapsed="1" x14ac:dyDescent="0.25">
      <c r="A42" s="21" t="s">
        <v>2</v>
      </c>
      <c r="B42" s="23" t="s">
        <v>291</v>
      </c>
      <c r="C42" s="11">
        <f>'№ 8 ведомственная'!F16+'№ 8 ведомственная'!F586</f>
        <v>9252.7000000000007</v>
      </c>
      <c r="D42" s="11">
        <f>'№ 8 ведомственная'!G16+'№ 8 ведомственная'!G586</f>
        <v>9233.2000000000007</v>
      </c>
      <c r="E42" s="11">
        <f>'№ 8 ведомственная'!H16+'№ 8 ведомственная'!H586</f>
        <v>9233.2000000000007</v>
      </c>
      <c r="F42" s="2"/>
    </row>
    <row r="43" spans="1:6" hidden="1" outlineLevel="2" x14ac:dyDescent="0.25">
      <c r="A43" s="21" t="s">
        <v>2</v>
      </c>
      <c r="B43" s="23" t="s">
        <v>292</v>
      </c>
      <c r="C43" s="11">
        <f>C44</f>
        <v>9251.7000000000007</v>
      </c>
      <c r="D43" s="11">
        <f t="shared" ref="D43:E43" si="7">D44</f>
        <v>9232.2000000000007</v>
      </c>
      <c r="E43" s="11">
        <f t="shared" si="7"/>
        <v>9232.2000000000007</v>
      </c>
      <c r="F43" s="2"/>
    </row>
    <row r="44" spans="1:6" ht="25.5" hidden="1" outlineLevel="3" x14ac:dyDescent="0.25">
      <c r="A44" s="21" t="s">
        <v>2</v>
      </c>
      <c r="B44" s="23" t="s">
        <v>335</v>
      </c>
      <c r="C44" s="11">
        <f>C45+C49</f>
        <v>9251.7000000000007</v>
      </c>
      <c r="D44" s="11">
        <f t="shared" ref="D44:E44" si="8">D45+D49</f>
        <v>9232.2000000000007</v>
      </c>
      <c r="E44" s="11">
        <f t="shared" si="8"/>
        <v>9232.2000000000007</v>
      </c>
      <c r="F44" s="2"/>
    </row>
    <row r="45" spans="1:6" ht="25.5" hidden="1" outlineLevel="5" x14ac:dyDescent="0.25">
      <c r="A45" s="21" t="s">
        <v>2</v>
      </c>
      <c r="B45" s="23" t="s">
        <v>336</v>
      </c>
      <c r="C45" s="11">
        <f>C46+C47+C48</f>
        <v>8448.5</v>
      </c>
      <c r="D45" s="11">
        <f t="shared" ref="D45:E45" si="9">D46+D47+D48</f>
        <v>8429</v>
      </c>
      <c r="E45" s="11">
        <f t="shared" si="9"/>
        <v>8429</v>
      </c>
      <c r="F45" s="2"/>
    </row>
    <row r="46" spans="1:6" ht="51" hidden="1" outlineLevel="6" x14ac:dyDescent="0.25">
      <c r="A46" s="21" t="s">
        <v>2</v>
      </c>
      <c r="B46" s="23" t="s">
        <v>337</v>
      </c>
      <c r="C46" s="11">
        <f>'№ 8 ведомственная'!F20</f>
        <v>7582.6</v>
      </c>
      <c r="D46" s="11">
        <f>'№ 8 ведомственная'!G20</f>
        <v>7563.1</v>
      </c>
      <c r="E46" s="11">
        <f>'№ 8 ведомственная'!H20</f>
        <v>7563.1</v>
      </c>
      <c r="F46" s="2"/>
    </row>
    <row r="47" spans="1:6" ht="25.5" hidden="1" outlineLevel="6" x14ac:dyDescent="0.25">
      <c r="A47" s="21" t="s">
        <v>2</v>
      </c>
      <c r="B47" s="23" t="s">
        <v>338</v>
      </c>
      <c r="C47" s="11">
        <f>'№ 8 ведомственная'!F21</f>
        <v>859.9</v>
      </c>
      <c r="D47" s="11">
        <f>'№ 8 ведомственная'!G21</f>
        <v>859.9</v>
      </c>
      <c r="E47" s="11">
        <f>'№ 8 ведомственная'!H21</f>
        <v>859.9</v>
      </c>
      <c r="F47" s="2"/>
    </row>
    <row r="48" spans="1:6" hidden="1" outlineLevel="6" x14ac:dyDescent="0.25">
      <c r="A48" s="21" t="s">
        <v>2</v>
      </c>
      <c r="B48" s="23" t="s">
        <v>339</v>
      </c>
      <c r="C48" s="11">
        <f>'№ 8 ведомственная'!F22</f>
        <v>6</v>
      </c>
      <c r="D48" s="11">
        <f>'№ 8 ведомственная'!G22</f>
        <v>6</v>
      </c>
      <c r="E48" s="11">
        <f>'№ 8 ведомственная'!H22</f>
        <v>6</v>
      </c>
      <c r="F48" s="2"/>
    </row>
    <row r="49" spans="1:6" hidden="1" outlineLevel="5" x14ac:dyDescent="0.25">
      <c r="A49" s="21" t="s">
        <v>2</v>
      </c>
      <c r="B49" s="23" t="s">
        <v>281</v>
      </c>
      <c r="C49" s="11">
        <f>C50</f>
        <v>803.2</v>
      </c>
      <c r="D49" s="11">
        <f t="shared" ref="D49:E49" si="10">D50</f>
        <v>803.2</v>
      </c>
      <c r="E49" s="11">
        <f t="shared" si="10"/>
        <v>803.2</v>
      </c>
      <c r="F49" s="2"/>
    </row>
    <row r="50" spans="1:6" ht="51" hidden="1" outlineLevel="6" x14ac:dyDescent="0.25">
      <c r="A50" s="21" t="s">
        <v>2</v>
      </c>
      <c r="B50" s="23" t="s">
        <v>337</v>
      </c>
      <c r="C50" s="11">
        <f>'№ 8 ведомственная'!F590</f>
        <v>803.2</v>
      </c>
      <c r="D50" s="11">
        <f>'№ 8 ведомственная'!G590</f>
        <v>803.2</v>
      </c>
      <c r="E50" s="11">
        <f>'№ 8 ведомственная'!H590</f>
        <v>803.2</v>
      </c>
      <c r="F50" s="2"/>
    </row>
    <row r="51" spans="1:6" outlineLevel="1" collapsed="1" x14ac:dyDescent="0.25">
      <c r="A51" s="21" t="s">
        <v>25</v>
      </c>
      <c r="B51" s="23" t="s">
        <v>297</v>
      </c>
      <c r="C51" s="11">
        <f>'№ 8 ведомственная'!F51</f>
        <v>300</v>
      </c>
      <c r="D51" s="11">
        <f>'№ 8 ведомственная'!G51</f>
        <v>300</v>
      </c>
      <c r="E51" s="11">
        <f>'№ 8 ведомственная'!H51</f>
        <v>300</v>
      </c>
      <c r="F51" s="2"/>
    </row>
    <row r="52" spans="1:6" hidden="1" outlineLevel="2" x14ac:dyDescent="0.25">
      <c r="A52" s="21" t="s">
        <v>25</v>
      </c>
      <c r="B52" s="23" t="s">
        <v>292</v>
      </c>
      <c r="C52" s="11">
        <f>C53</f>
        <v>300</v>
      </c>
      <c r="D52" s="11">
        <f t="shared" ref="D52:E54" si="11">D53</f>
        <v>300</v>
      </c>
      <c r="E52" s="11">
        <f t="shared" si="11"/>
        <v>300</v>
      </c>
      <c r="F52" s="2"/>
    </row>
    <row r="53" spans="1:6" hidden="1" outlineLevel="3" x14ac:dyDescent="0.25">
      <c r="A53" s="21" t="s">
        <v>25</v>
      </c>
      <c r="B53" s="23" t="s">
        <v>297</v>
      </c>
      <c r="C53" s="11">
        <f>C54</f>
        <v>300</v>
      </c>
      <c r="D53" s="11">
        <f t="shared" si="11"/>
        <v>300</v>
      </c>
      <c r="E53" s="11">
        <f t="shared" si="11"/>
        <v>300</v>
      </c>
      <c r="F53" s="2"/>
    </row>
    <row r="54" spans="1:6" ht="25.5" hidden="1" outlineLevel="5" x14ac:dyDescent="0.25">
      <c r="A54" s="21" t="s">
        <v>25</v>
      </c>
      <c r="B54" s="23" t="s">
        <v>352</v>
      </c>
      <c r="C54" s="11">
        <f>C55</f>
        <v>300</v>
      </c>
      <c r="D54" s="11">
        <f t="shared" si="11"/>
        <v>300</v>
      </c>
      <c r="E54" s="11">
        <f t="shared" si="11"/>
        <v>300</v>
      </c>
      <c r="F54" s="2"/>
    </row>
    <row r="55" spans="1:6" hidden="1" outlineLevel="6" x14ac:dyDescent="0.25">
      <c r="A55" s="21" t="s">
        <v>25</v>
      </c>
      <c r="B55" s="23" t="s">
        <v>339</v>
      </c>
      <c r="C55" s="11">
        <f>'№ 8 ведомственная'!F55</f>
        <v>300</v>
      </c>
      <c r="D55" s="11">
        <f>'№ 8 ведомственная'!G55</f>
        <v>300</v>
      </c>
      <c r="E55" s="11">
        <f>'№ 8 ведомственная'!H55</f>
        <v>300</v>
      </c>
      <c r="F55" s="2"/>
    </row>
    <row r="56" spans="1:6" outlineLevel="1" collapsed="1" x14ac:dyDescent="0.25">
      <c r="A56" s="21" t="s">
        <v>28</v>
      </c>
      <c r="B56" s="23" t="s">
        <v>298</v>
      </c>
      <c r="C56" s="11">
        <f>'№ 8 ведомственная'!F56</f>
        <v>6493.1</v>
      </c>
      <c r="D56" s="11">
        <f>'№ 8 ведомственная'!G56</f>
        <v>3525.7</v>
      </c>
      <c r="E56" s="11">
        <f>'№ 8 ведомственная'!H56</f>
        <v>3527.6</v>
      </c>
      <c r="F56" s="2"/>
    </row>
    <row r="57" spans="1:6" ht="51" hidden="1" outlineLevel="2" x14ac:dyDescent="0.25">
      <c r="A57" s="21" t="s">
        <v>28</v>
      </c>
      <c r="B57" s="23" t="s">
        <v>299</v>
      </c>
      <c r="C57" s="11" t="e">
        <f>C58+C69</f>
        <v>#REF!</v>
      </c>
      <c r="D57" s="11" t="e">
        <f t="shared" ref="D57:E57" si="12">D58+D69</f>
        <v>#REF!</v>
      </c>
      <c r="E57" s="11" t="e">
        <f t="shared" si="12"/>
        <v>#REF!</v>
      </c>
      <c r="F57" s="2"/>
    </row>
    <row r="58" spans="1:6" ht="25.5" hidden="1" outlineLevel="3" x14ac:dyDescent="0.25">
      <c r="A58" s="21" t="s">
        <v>28</v>
      </c>
      <c r="B58" s="23" t="s">
        <v>353</v>
      </c>
      <c r="C58" s="11" t="e">
        <f>C59+C62</f>
        <v>#REF!</v>
      </c>
      <c r="D58" s="11" t="e">
        <f t="shared" ref="D58:E58" si="13">D59+D62</f>
        <v>#REF!</v>
      </c>
      <c r="E58" s="11" t="e">
        <f t="shared" si="13"/>
        <v>#REF!</v>
      </c>
      <c r="F58" s="2"/>
    </row>
    <row r="59" spans="1:6" ht="25.5" hidden="1" outlineLevel="4" x14ac:dyDescent="0.25">
      <c r="A59" s="21" t="s">
        <v>28</v>
      </c>
      <c r="B59" s="23" t="s">
        <v>573</v>
      </c>
      <c r="C59" s="11" t="e">
        <f>C60</f>
        <v>#REF!</v>
      </c>
      <c r="D59" s="11" t="e">
        <f t="shared" ref="D59:E60" si="14">D60</f>
        <v>#REF!</v>
      </c>
      <c r="E59" s="11" t="e">
        <f t="shared" si="14"/>
        <v>#REF!</v>
      </c>
      <c r="F59" s="2"/>
    </row>
    <row r="60" spans="1:6" ht="25.5" hidden="1" outlineLevel="5" x14ac:dyDescent="0.25">
      <c r="A60" s="21" t="s">
        <v>28</v>
      </c>
      <c r="B60" s="23" t="s">
        <v>354</v>
      </c>
      <c r="C60" s="11" t="e">
        <f>C61</f>
        <v>#REF!</v>
      </c>
      <c r="D60" s="11" t="e">
        <f t="shared" si="14"/>
        <v>#REF!</v>
      </c>
      <c r="E60" s="11" t="e">
        <f t="shared" si="14"/>
        <v>#REF!</v>
      </c>
      <c r="F60" s="2"/>
    </row>
    <row r="61" spans="1:6" ht="25.5" hidden="1" outlineLevel="6" x14ac:dyDescent="0.25">
      <c r="A61" s="21" t="s">
        <v>28</v>
      </c>
      <c r="B61" s="23" t="s">
        <v>338</v>
      </c>
      <c r="C61" s="11" t="e">
        <f>'№ 8 ведомственная'!#REF!</f>
        <v>#REF!</v>
      </c>
      <c r="D61" s="11" t="e">
        <f>'№ 8 ведомственная'!#REF!</f>
        <v>#REF!</v>
      </c>
      <c r="E61" s="11" t="e">
        <f>'№ 8 ведомственная'!#REF!</f>
        <v>#REF!</v>
      </c>
      <c r="F61" s="2"/>
    </row>
    <row r="62" spans="1:6" ht="38.25" hidden="1" outlineLevel="4" x14ac:dyDescent="0.25">
      <c r="A62" s="21" t="s">
        <v>28</v>
      </c>
      <c r="B62" s="23" t="s">
        <v>355</v>
      </c>
      <c r="C62" s="11">
        <f>C63+C65+C67</f>
        <v>2469</v>
      </c>
      <c r="D62" s="11">
        <f t="shared" ref="D62:E62" si="15">D63+D65+D67</f>
        <v>1469</v>
      </c>
      <c r="E62" s="11">
        <f t="shared" si="15"/>
        <v>1469</v>
      </c>
      <c r="F62" s="2"/>
    </row>
    <row r="63" spans="1:6" ht="38.25" hidden="1" outlineLevel="5" x14ac:dyDescent="0.25">
      <c r="A63" s="21" t="s">
        <v>28</v>
      </c>
      <c r="B63" s="23" t="s">
        <v>356</v>
      </c>
      <c r="C63" s="11">
        <f>C64</f>
        <v>160</v>
      </c>
      <c r="D63" s="11">
        <f t="shared" ref="D63:E63" si="16">D64</f>
        <v>160</v>
      </c>
      <c r="E63" s="11">
        <f t="shared" si="16"/>
        <v>160</v>
      </c>
      <c r="F63" s="2"/>
    </row>
    <row r="64" spans="1:6" ht="25.5" hidden="1" outlineLevel="6" x14ac:dyDescent="0.25">
      <c r="A64" s="21" t="s">
        <v>28</v>
      </c>
      <c r="B64" s="23" t="s">
        <v>338</v>
      </c>
      <c r="C64" s="11">
        <f>'№ 8 ведомственная'!F61</f>
        <v>160</v>
      </c>
      <c r="D64" s="11">
        <f>'№ 8 ведомственная'!G61</f>
        <v>160</v>
      </c>
      <c r="E64" s="11">
        <f>'№ 8 ведомственная'!H61</f>
        <v>160</v>
      </c>
      <c r="F64" s="2"/>
    </row>
    <row r="65" spans="1:6" ht="51" hidden="1" outlineLevel="5" x14ac:dyDescent="0.25">
      <c r="A65" s="21" t="s">
        <v>28</v>
      </c>
      <c r="B65" s="23" t="s">
        <v>357</v>
      </c>
      <c r="C65" s="11">
        <f>C66</f>
        <v>209</v>
      </c>
      <c r="D65" s="11">
        <f t="shared" ref="D65:E65" si="17">D66</f>
        <v>209</v>
      </c>
      <c r="E65" s="11">
        <f t="shared" si="17"/>
        <v>209</v>
      </c>
      <c r="F65" s="2"/>
    </row>
    <row r="66" spans="1:6" ht="25.5" hidden="1" outlineLevel="6" x14ac:dyDescent="0.25">
      <c r="A66" s="21" t="s">
        <v>28</v>
      </c>
      <c r="B66" s="23" t="s">
        <v>338</v>
      </c>
      <c r="C66" s="11">
        <f>'№ 8 ведомственная'!F63</f>
        <v>209</v>
      </c>
      <c r="D66" s="11">
        <f>'№ 8 ведомственная'!G63</f>
        <v>209</v>
      </c>
      <c r="E66" s="11">
        <f>'№ 8 ведомственная'!H63</f>
        <v>209</v>
      </c>
      <c r="F66" s="2"/>
    </row>
    <row r="67" spans="1:6" ht="25.5" hidden="1" outlineLevel="5" x14ac:dyDescent="0.25">
      <c r="A67" s="21" t="s">
        <v>28</v>
      </c>
      <c r="B67" s="23" t="s">
        <v>358</v>
      </c>
      <c r="C67" s="11">
        <f>C68</f>
        <v>2100</v>
      </c>
      <c r="D67" s="11">
        <f t="shared" ref="D67:E67" si="18">D68</f>
        <v>1100</v>
      </c>
      <c r="E67" s="11">
        <f t="shared" si="18"/>
        <v>1100</v>
      </c>
      <c r="F67" s="2"/>
    </row>
    <row r="68" spans="1:6" ht="25.5" hidden="1" outlineLevel="6" x14ac:dyDescent="0.25">
      <c r="A68" s="21" t="s">
        <v>28</v>
      </c>
      <c r="B68" s="23" t="s">
        <v>338</v>
      </c>
      <c r="C68" s="11">
        <f>'№ 8 ведомственная'!F65</f>
        <v>2100</v>
      </c>
      <c r="D68" s="11">
        <f>'№ 8 ведомственная'!G65</f>
        <v>1100</v>
      </c>
      <c r="E68" s="11">
        <f>'№ 8 ведомственная'!H65</f>
        <v>1100</v>
      </c>
      <c r="F68" s="2"/>
    </row>
    <row r="69" spans="1:6" ht="25.5" hidden="1" outlineLevel="3" x14ac:dyDescent="0.25">
      <c r="A69" s="21" t="s">
        <v>28</v>
      </c>
      <c r="B69" s="23" t="s">
        <v>359</v>
      </c>
      <c r="C69" s="11" t="e">
        <f>C70</f>
        <v>#REF!</v>
      </c>
      <c r="D69" s="11" t="e">
        <f t="shared" ref="D69:E71" si="19">D70</f>
        <v>#REF!</v>
      </c>
      <c r="E69" s="11" t="e">
        <f t="shared" si="19"/>
        <v>#REF!</v>
      </c>
      <c r="F69" s="2"/>
    </row>
    <row r="70" spans="1:6" ht="51" hidden="1" outlineLevel="4" x14ac:dyDescent="0.25">
      <c r="A70" s="21" t="s">
        <v>28</v>
      </c>
      <c r="B70" s="23" t="s">
        <v>360</v>
      </c>
      <c r="C70" s="11" t="e">
        <f>C71</f>
        <v>#REF!</v>
      </c>
      <c r="D70" s="11" t="e">
        <f t="shared" si="19"/>
        <v>#REF!</v>
      </c>
      <c r="E70" s="11" t="e">
        <f t="shared" si="19"/>
        <v>#REF!</v>
      </c>
      <c r="F70" s="2"/>
    </row>
    <row r="71" spans="1:6" ht="25.5" hidden="1" outlineLevel="5" x14ac:dyDescent="0.25">
      <c r="A71" s="21" t="s">
        <v>28</v>
      </c>
      <c r="B71" s="23" t="s">
        <v>361</v>
      </c>
      <c r="C71" s="11" t="e">
        <f>C72</f>
        <v>#REF!</v>
      </c>
      <c r="D71" s="11" t="e">
        <f t="shared" si="19"/>
        <v>#REF!</v>
      </c>
      <c r="E71" s="11" t="e">
        <f t="shared" si="19"/>
        <v>#REF!</v>
      </c>
      <c r="F71" s="2"/>
    </row>
    <row r="72" spans="1:6" ht="25.5" hidden="1" outlineLevel="6" x14ac:dyDescent="0.25">
      <c r="A72" s="21" t="s">
        <v>28</v>
      </c>
      <c r="B72" s="23" t="s">
        <v>338</v>
      </c>
      <c r="C72" s="11" t="e">
        <f>'№ 8 ведомственная'!#REF!</f>
        <v>#REF!</v>
      </c>
      <c r="D72" s="11" t="e">
        <f>'№ 8 ведомственная'!#REF!</f>
        <v>#REF!</v>
      </c>
      <c r="E72" s="11" t="e">
        <f>'№ 8 ведомственная'!#REF!</f>
        <v>#REF!</v>
      </c>
      <c r="F72" s="2"/>
    </row>
    <row r="73" spans="1:6" ht="51" hidden="1" outlineLevel="2" x14ac:dyDescent="0.25">
      <c r="A73" s="21" t="s">
        <v>28</v>
      </c>
      <c r="B73" s="23" t="s">
        <v>294</v>
      </c>
      <c r="C73" s="11">
        <f>C74+C84</f>
        <v>1619.8</v>
      </c>
      <c r="D73" s="11">
        <f t="shared" ref="D73:E73" si="20">D74+D84</f>
        <v>1611.7</v>
      </c>
      <c r="E73" s="11">
        <f t="shared" si="20"/>
        <v>1613.6</v>
      </c>
      <c r="F73" s="2"/>
    </row>
    <row r="74" spans="1:6" ht="51" hidden="1" outlineLevel="3" x14ac:dyDescent="0.25">
      <c r="A74" s="21" t="s">
        <v>28</v>
      </c>
      <c r="B74" s="23" t="s">
        <v>346</v>
      </c>
      <c r="C74" s="11">
        <f>C75</f>
        <v>1219.8</v>
      </c>
      <c r="D74" s="11">
        <f t="shared" ref="D74:E74" si="21">D75</f>
        <v>1211.7</v>
      </c>
      <c r="E74" s="11">
        <f t="shared" si="21"/>
        <v>1213.5999999999999</v>
      </c>
      <c r="F74" s="2"/>
    </row>
    <row r="75" spans="1:6" ht="63.75" hidden="1" outlineLevel="4" x14ac:dyDescent="0.25">
      <c r="A75" s="21" t="s">
        <v>28</v>
      </c>
      <c r="B75" s="23" t="s">
        <v>347</v>
      </c>
      <c r="C75" s="11">
        <f>C76+C79+C81</f>
        <v>1219.8</v>
      </c>
      <c r="D75" s="11">
        <f t="shared" ref="D75:E75" si="22">D76+D79+D81</f>
        <v>1211.7</v>
      </c>
      <c r="E75" s="11">
        <f t="shared" si="22"/>
        <v>1213.5999999999999</v>
      </c>
      <c r="F75" s="2"/>
    </row>
    <row r="76" spans="1:6" ht="51" hidden="1" outlineLevel="5" x14ac:dyDescent="0.25">
      <c r="A76" s="21" t="s">
        <v>28</v>
      </c>
      <c r="B76" s="23" t="s">
        <v>362</v>
      </c>
      <c r="C76" s="11">
        <f>C77+C78</f>
        <v>199.8</v>
      </c>
      <c r="D76" s="11">
        <f t="shared" ref="D76:E76" si="23">D77+D78</f>
        <v>201.7</v>
      </c>
      <c r="E76" s="11">
        <f t="shared" si="23"/>
        <v>203.60000000000002</v>
      </c>
      <c r="F76" s="2"/>
    </row>
    <row r="77" spans="1:6" ht="51" hidden="1" outlineLevel="6" x14ac:dyDescent="0.25">
      <c r="A77" s="21" t="s">
        <v>28</v>
      </c>
      <c r="B77" s="23" t="s">
        <v>337</v>
      </c>
      <c r="C77" s="11">
        <f>'№ 8 ведомственная'!F70</f>
        <v>167.9</v>
      </c>
      <c r="D77" s="11">
        <f>'№ 8 ведомственная'!G70</f>
        <v>167.9</v>
      </c>
      <c r="E77" s="11">
        <f>'№ 8 ведомственная'!H70</f>
        <v>167.9</v>
      </c>
      <c r="F77" s="2"/>
    </row>
    <row r="78" spans="1:6" ht="25.5" hidden="1" outlineLevel="6" x14ac:dyDescent="0.25">
      <c r="A78" s="21" t="s">
        <v>28</v>
      </c>
      <c r="B78" s="23" t="s">
        <v>338</v>
      </c>
      <c r="C78" s="11">
        <f>'№ 8 ведомственная'!F71</f>
        <v>31.9</v>
      </c>
      <c r="D78" s="11">
        <f>'№ 8 ведомственная'!G71</f>
        <v>33.799999999999997</v>
      </c>
      <c r="E78" s="11">
        <f>'№ 8 ведомственная'!H71</f>
        <v>35.700000000000003</v>
      </c>
      <c r="F78" s="2"/>
    </row>
    <row r="79" spans="1:6" hidden="1" outlineLevel="5" x14ac:dyDescent="0.25">
      <c r="A79" s="21" t="s">
        <v>28</v>
      </c>
      <c r="B79" s="23" t="s">
        <v>363</v>
      </c>
      <c r="C79" s="11">
        <f>C80</f>
        <v>220</v>
      </c>
      <c r="D79" s="11">
        <f t="shared" ref="D79:E79" si="24">D80</f>
        <v>220</v>
      </c>
      <c r="E79" s="11">
        <f t="shared" si="24"/>
        <v>220</v>
      </c>
      <c r="F79" s="2"/>
    </row>
    <row r="80" spans="1:6" ht="25.5" hidden="1" outlineLevel="6" x14ac:dyDescent="0.25">
      <c r="A80" s="21" t="s">
        <v>28</v>
      </c>
      <c r="B80" s="23" t="s">
        <v>364</v>
      </c>
      <c r="C80" s="11">
        <f>'№ 8 ведомственная'!F73</f>
        <v>220</v>
      </c>
      <c r="D80" s="11">
        <f>'№ 8 ведомственная'!G73</f>
        <v>220</v>
      </c>
      <c r="E80" s="11">
        <f>'№ 8 ведомственная'!H73</f>
        <v>220</v>
      </c>
      <c r="F80" s="2"/>
    </row>
    <row r="81" spans="1:6" ht="25.5" hidden="1" outlineLevel="5" x14ac:dyDescent="0.25">
      <c r="A81" s="21" t="s">
        <v>28</v>
      </c>
      <c r="B81" s="23" t="s">
        <v>365</v>
      </c>
      <c r="C81" s="11">
        <f>C82+C83</f>
        <v>800</v>
      </c>
      <c r="D81" s="11">
        <f t="shared" ref="D81:E81" si="25">D82+D83</f>
        <v>790</v>
      </c>
      <c r="E81" s="11">
        <f t="shared" si="25"/>
        <v>790</v>
      </c>
      <c r="F81" s="2"/>
    </row>
    <row r="82" spans="1:6" ht="51" hidden="1" outlineLevel="6" x14ac:dyDescent="0.25">
      <c r="A82" s="21" t="s">
        <v>28</v>
      </c>
      <c r="B82" s="23" t="s">
        <v>337</v>
      </c>
      <c r="C82" s="11">
        <f>'№ 8 ведомственная'!F75</f>
        <v>329.9</v>
      </c>
      <c r="D82" s="11">
        <f>'№ 8 ведомственная'!G75</f>
        <v>329.9</v>
      </c>
      <c r="E82" s="11">
        <f>'№ 8 ведомственная'!H75</f>
        <v>329.9</v>
      </c>
      <c r="F82" s="2"/>
    </row>
    <row r="83" spans="1:6" ht="25.5" hidden="1" outlineLevel="6" x14ac:dyDescent="0.25">
      <c r="A83" s="21" t="s">
        <v>28</v>
      </c>
      <c r="B83" s="23" t="s">
        <v>338</v>
      </c>
      <c r="C83" s="11">
        <f>'№ 8 ведомственная'!F76</f>
        <v>470.1</v>
      </c>
      <c r="D83" s="11">
        <f>'№ 8 ведомственная'!G76</f>
        <v>460.1</v>
      </c>
      <c r="E83" s="11">
        <f>'№ 8 ведомственная'!H76</f>
        <v>460.1</v>
      </c>
      <c r="F83" s="2"/>
    </row>
    <row r="84" spans="1:6" ht="25.5" hidden="1" outlineLevel="3" x14ac:dyDescent="0.25">
      <c r="A84" s="21" t="s">
        <v>28</v>
      </c>
      <c r="B84" s="23" t="s">
        <v>366</v>
      </c>
      <c r="C84" s="11">
        <f>C85</f>
        <v>400</v>
      </c>
      <c r="D84" s="11">
        <f t="shared" ref="D84:E84" si="26">D85</f>
        <v>400</v>
      </c>
      <c r="E84" s="11">
        <f t="shared" si="26"/>
        <v>400</v>
      </c>
      <c r="F84" s="2"/>
    </row>
    <row r="85" spans="1:6" ht="25.5" hidden="1" outlineLevel="4" x14ac:dyDescent="0.25">
      <c r="A85" s="21" t="s">
        <v>28</v>
      </c>
      <c r="B85" s="23" t="s">
        <v>367</v>
      </c>
      <c r="C85" s="11">
        <f>C86+C88</f>
        <v>400</v>
      </c>
      <c r="D85" s="11">
        <f t="shared" ref="D85:E85" si="27">D86+D88</f>
        <v>400</v>
      </c>
      <c r="E85" s="11">
        <f t="shared" si="27"/>
        <v>400</v>
      </c>
      <c r="F85" s="2"/>
    </row>
    <row r="86" spans="1:6" ht="38.25" hidden="1" outlineLevel="5" x14ac:dyDescent="0.25">
      <c r="A86" s="21" t="s">
        <v>28</v>
      </c>
      <c r="B86" s="23" t="s">
        <v>368</v>
      </c>
      <c r="C86" s="11">
        <f>C87</f>
        <v>200</v>
      </c>
      <c r="D86" s="11">
        <f t="shared" ref="D86:E86" si="28">D87</f>
        <v>200</v>
      </c>
      <c r="E86" s="11">
        <f t="shared" si="28"/>
        <v>200</v>
      </c>
      <c r="F86" s="2"/>
    </row>
    <row r="87" spans="1:6" ht="25.5" hidden="1" outlineLevel="6" x14ac:dyDescent="0.25">
      <c r="A87" s="21" t="s">
        <v>28</v>
      </c>
      <c r="B87" s="23" t="s">
        <v>338</v>
      </c>
      <c r="C87" s="11">
        <f>'№ 8 ведомственная'!F82</f>
        <v>200</v>
      </c>
      <c r="D87" s="11">
        <f>'№ 8 ведомственная'!G82</f>
        <v>200</v>
      </c>
      <c r="E87" s="11">
        <f>'№ 8 ведомственная'!H82</f>
        <v>200</v>
      </c>
      <c r="F87" s="2"/>
    </row>
    <row r="88" spans="1:6" ht="38.25" hidden="1" outlineLevel="5" x14ac:dyDescent="0.25">
      <c r="A88" s="21" t="s">
        <v>28</v>
      </c>
      <c r="B88" s="23" t="s">
        <v>369</v>
      </c>
      <c r="C88" s="11">
        <f>C89</f>
        <v>200</v>
      </c>
      <c r="D88" s="11">
        <f t="shared" ref="D88:E88" si="29">D89</f>
        <v>200</v>
      </c>
      <c r="E88" s="11">
        <f t="shared" si="29"/>
        <v>200</v>
      </c>
      <c r="F88" s="2"/>
    </row>
    <row r="89" spans="1:6" ht="25.5" hidden="1" outlineLevel="6" x14ac:dyDescent="0.25">
      <c r="A89" s="21" t="s">
        <v>28</v>
      </c>
      <c r="B89" s="23" t="s">
        <v>338</v>
      </c>
      <c r="C89" s="11">
        <f>'№ 8 ведомственная'!F84</f>
        <v>200</v>
      </c>
      <c r="D89" s="11">
        <f>'№ 8 ведомственная'!G84</f>
        <v>200</v>
      </c>
      <c r="E89" s="11">
        <f>'№ 8 ведомственная'!H84</f>
        <v>200</v>
      </c>
      <c r="F89" s="2"/>
    </row>
    <row r="90" spans="1:6" ht="38.25" hidden="1" outlineLevel="2" x14ac:dyDescent="0.25">
      <c r="A90" s="21" t="s">
        <v>28</v>
      </c>
      <c r="B90" s="23" t="s">
        <v>300</v>
      </c>
      <c r="C90" s="11">
        <f>C91</f>
        <v>45</v>
      </c>
      <c r="D90" s="11">
        <f t="shared" ref="D90:E90" si="30">D91</f>
        <v>45</v>
      </c>
      <c r="E90" s="11">
        <f t="shared" si="30"/>
        <v>45</v>
      </c>
      <c r="F90" s="2"/>
    </row>
    <row r="91" spans="1:6" ht="25.5" hidden="1" outlineLevel="3" x14ac:dyDescent="0.25">
      <c r="A91" s="21" t="s">
        <v>28</v>
      </c>
      <c r="B91" s="23" t="s">
        <v>370</v>
      </c>
      <c r="C91" s="11">
        <f>C92+C96</f>
        <v>45</v>
      </c>
      <c r="D91" s="11">
        <f t="shared" ref="D91:E91" si="31">D92+D96</f>
        <v>45</v>
      </c>
      <c r="E91" s="11">
        <f t="shared" si="31"/>
        <v>45</v>
      </c>
      <c r="F91" s="2"/>
    </row>
    <row r="92" spans="1:6" ht="25.5" hidden="1" outlineLevel="4" x14ac:dyDescent="0.25">
      <c r="A92" s="21" t="s">
        <v>28</v>
      </c>
      <c r="B92" s="23" t="s">
        <v>371</v>
      </c>
      <c r="C92" s="11">
        <f>C93</f>
        <v>2</v>
      </c>
      <c r="D92" s="11">
        <f t="shared" ref="D92:E93" si="32">D93</f>
        <v>2</v>
      </c>
      <c r="E92" s="11">
        <f t="shared" si="32"/>
        <v>2</v>
      </c>
      <c r="F92" s="2"/>
    </row>
    <row r="93" spans="1:6" ht="25.5" hidden="1" outlineLevel="5" x14ac:dyDescent="0.25">
      <c r="A93" s="21" t="s">
        <v>28</v>
      </c>
      <c r="B93" s="23" t="s">
        <v>372</v>
      </c>
      <c r="C93" s="11">
        <f>C94</f>
        <v>2</v>
      </c>
      <c r="D93" s="11">
        <f t="shared" si="32"/>
        <v>2</v>
      </c>
      <c r="E93" s="11">
        <f t="shared" si="32"/>
        <v>2</v>
      </c>
      <c r="F93" s="2"/>
    </row>
    <row r="94" spans="1:6" ht="25.5" hidden="1" outlineLevel="6" x14ac:dyDescent="0.25">
      <c r="A94" s="21" t="s">
        <v>28</v>
      </c>
      <c r="B94" s="23" t="s">
        <v>338</v>
      </c>
      <c r="C94" s="11">
        <f>'№ 8 ведомственная'!F89</f>
        <v>2</v>
      </c>
      <c r="D94" s="11">
        <f>'№ 8 ведомственная'!G89</f>
        <v>2</v>
      </c>
      <c r="E94" s="11">
        <f>'№ 8 ведомственная'!H89</f>
        <v>2</v>
      </c>
      <c r="F94" s="2"/>
    </row>
    <row r="95" spans="1:6" ht="25.5" hidden="1" outlineLevel="4" x14ac:dyDescent="0.25">
      <c r="A95" s="21" t="s">
        <v>28</v>
      </c>
      <c r="B95" s="23" t="s">
        <v>373</v>
      </c>
      <c r="C95" s="11">
        <f>C96</f>
        <v>43</v>
      </c>
      <c r="D95" s="11">
        <f t="shared" ref="D95:E96" si="33">D96</f>
        <v>43</v>
      </c>
      <c r="E95" s="11">
        <f t="shared" si="33"/>
        <v>43</v>
      </c>
      <c r="F95" s="2"/>
    </row>
    <row r="96" spans="1:6" ht="25.5" hidden="1" outlineLevel="5" x14ac:dyDescent="0.25">
      <c r="A96" s="21" t="s">
        <v>28</v>
      </c>
      <c r="B96" s="23" t="s">
        <v>374</v>
      </c>
      <c r="C96" s="11">
        <f>C97</f>
        <v>43</v>
      </c>
      <c r="D96" s="11">
        <f t="shared" si="33"/>
        <v>43</v>
      </c>
      <c r="E96" s="11">
        <f t="shared" si="33"/>
        <v>43</v>
      </c>
      <c r="F96" s="2"/>
    </row>
    <row r="97" spans="1:6" ht="25.5" hidden="1" outlineLevel="6" x14ac:dyDescent="0.25">
      <c r="A97" s="21" t="s">
        <v>28</v>
      </c>
      <c r="B97" s="23" t="s">
        <v>338</v>
      </c>
      <c r="C97" s="11">
        <f>'№ 8 ведомственная'!F92</f>
        <v>43</v>
      </c>
      <c r="D97" s="11">
        <f>'№ 8 ведомственная'!G92</f>
        <v>43</v>
      </c>
      <c r="E97" s="11">
        <f>'№ 8 ведомственная'!H92</f>
        <v>43</v>
      </c>
      <c r="F97" s="2"/>
    </row>
    <row r="98" spans="1:6" ht="38.25" hidden="1" outlineLevel="2" x14ac:dyDescent="0.25">
      <c r="A98" s="46" t="s">
        <v>28</v>
      </c>
      <c r="B98" s="47" t="s">
        <v>583</v>
      </c>
      <c r="C98" s="48" t="e">
        <f>C99+C106+C113</f>
        <v>#REF!</v>
      </c>
      <c r="D98" s="48" t="e">
        <f t="shared" ref="D98:E98" si="34">D99+D106+D113</f>
        <v>#REF!</v>
      </c>
      <c r="E98" s="48" t="e">
        <f t="shared" si="34"/>
        <v>#REF!</v>
      </c>
      <c r="F98" s="2"/>
    </row>
    <row r="99" spans="1:6" ht="38.25" hidden="1" outlineLevel="3" x14ac:dyDescent="0.25">
      <c r="A99" s="46" t="s">
        <v>28</v>
      </c>
      <c r="B99" s="47" t="s">
        <v>584</v>
      </c>
      <c r="C99" s="48" t="e">
        <f>C100+C103</f>
        <v>#REF!</v>
      </c>
      <c r="D99" s="48" t="e">
        <f t="shared" ref="D99:E99" si="35">D100+D103</f>
        <v>#REF!</v>
      </c>
      <c r="E99" s="48" t="e">
        <f t="shared" si="35"/>
        <v>#REF!</v>
      </c>
      <c r="F99" s="2"/>
    </row>
    <row r="100" spans="1:6" ht="25.5" hidden="1" outlineLevel="4" x14ac:dyDescent="0.25">
      <c r="A100" s="46" t="s">
        <v>28</v>
      </c>
      <c r="B100" s="47" t="s">
        <v>375</v>
      </c>
      <c r="C100" s="48">
        <f>C101</f>
        <v>760</v>
      </c>
      <c r="D100" s="48">
        <f t="shared" ref="D100:E101" si="36">D101</f>
        <v>0</v>
      </c>
      <c r="E100" s="48">
        <f t="shared" si="36"/>
        <v>0</v>
      </c>
      <c r="F100" s="2"/>
    </row>
    <row r="101" spans="1:6" ht="38.25" hidden="1" outlineLevel="5" x14ac:dyDescent="0.25">
      <c r="A101" s="46" t="s">
        <v>28</v>
      </c>
      <c r="B101" s="47" t="s">
        <v>376</v>
      </c>
      <c r="C101" s="48">
        <f>C102</f>
        <v>760</v>
      </c>
      <c r="D101" s="48">
        <f t="shared" si="36"/>
        <v>0</v>
      </c>
      <c r="E101" s="48">
        <f t="shared" si="36"/>
        <v>0</v>
      </c>
      <c r="F101" s="2"/>
    </row>
    <row r="102" spans="1:6" ht="25.5" hidden="1" outlineLevel="6" x14ac:dyDescent="0.25">
      <c r="A102" s="46" t="s">
        <v>28</v>
      </c>
      <c r="B102" s="47" t="s">
        <v>338</v>
      </c>
      <c r="C102" s="48">
        <f>'№ 8 ведомственная'!F97</f>
        <v>760</v>
      </c>
      <c r="D102" s="48">
        <f>'№ 8 ведомственная'!G97</f>
        <v>0</v>
      </c>
      <c r="E102" s="48">
        <f>'№ 8 ведомственная'!H97</f>
        <v>0</v>
      </c>
      <c r="F102" s="2"/>
    </row>
    <row r="103" spans="1:6" ht="38.25" hidden="1" outlineLevel="4" x14ac:dyDescent="0.25">
      <c r="A103" s="46" t="s">
        <v>28</v>
      </c>
      <c r="B103" s="47" t="s">
        <v>377</v>
      </c>
      <c r="C103" s="48" t="e">
        <f>C104</f>
        <v>#REF!</v>
      </c>
      <c r="D103" s="48" t="e">
        <f t="shared" ref="D103:E104" si="37">D104</f>
        <v>#REF!</v>
      </c>
      <c r="E103" s="48" t="e">
        <f t="shared" si="37"/>
        <v>#REF!</v>
      </c>
      <c r="F103" s="2"/>
    </row>
    <row r="104" spans="1:6" ht="25.5" hidden="1" outlineLevel="5" x14ac:dyDescent="0.25">
      <c r="A104" s="46" t="s">
        <v>28</v>
      </c>
      <c r="B104" s="47" t="s">
        <v>378</v>
      </c>
      <c r="C104" s="48" t="e">
        <f>C105</f>
        <v>#REF!</v>
      </c>
      <c r="D104" s="48" t="e">
        <f t="shared" si="37"/>
        <v>#REF!</v>
      </c>
      <c r="E104" s="48" t="e">
        <f t="shared" si="37"/>
        <v>#REF!</v>
      </c>
      <c r="F104" s="2"/>
    </row>
    <row r="105" spans="1:6" ht="25.5" hidden="1" outlineLevel="6" x14ac:dyDescent="0.25">
      <c r="A105" s="46" t="s">
        <v>28</v>
      </c>
      <c r="B105" s="47" t="s">
        <v>338</v>
      </c>
      <c r="C105" s="48" t="e">
        <f>'№ 8 ведомственная'!#REF!</f>
        <v>#REF!</v>
      </c>
      <c r="D105" s="48" t="e">
        <f>'№ 8 ведомственная'!#REF!</f>
        <v>#REF!</v>
      </c>
      <c r="E105" s="48" t="e">
        <f>'№ 8 ведомственная'!#REF!</f>
        <v>#REF!</v>
      </c>
      <c r="F105" s="2"/>
    </row>
    <row r="106" spans="1:6" ht="51" hidden="1" outlineLevel="3" x14ac:dyDescent="0.25">
      <c r="A106" s="46" t="s">
        <v>28</v>
      </c>
      <c r="B106" s="47" t="s">
        <v>585</v>
      </c>
      <c r="C106" s="48" t="e">
        <f>C107+C110</f>
        <v>#REF!</v>
      </c>
      <c r="D106" s="48" t="e">
        <f t="shared" ref="D106:E106" si="38">D107+D110</f>
        <v>#REF!</v>
      </c>
      <c r="E106" s="48" t="e">
        <f t="shared" si="38"/>
        <v>#REF!</v>
      </c>
      <c r="F106" s="2"/>
    </row>
    <row r="107" spans="1:6" ht="51" hidden="1" outlineLevel="4" x14ac:dyDescent="0.25">
      <c r="A107" s="46" t="s">
        <v>28</v>
      </c>
      <c r="B107" s="47" t="s">
        <v>575</v>
      </c>
      <c r="C107" s="48">
        <f>C108</f>
        <v>829.8</v>
      </c>
      <c r="D107" s="48">
        <f t="shared" ref="D107:E108" si="39">D108</f>
        <v>0</v>
      </c>
      <c r="E107" s="48">
        <f t="shared" si="39"/>
        <v>0</v>
      </c>
      <c r="F107" s="2"/>
    </row>
    <row r="108" spans="1:6" ht="51" hidden="1" outlineLevel="5" x14ac:dyDescent="0.25">
      <c r="A108" s="46" t="s">
        <v>28</v>
      </c>
      <c r="B108" s="47" t="s">
        <v>586</v>
      </c>
      <c r="C108" s="48">
        <f>C109</f>
        <v>829.8</v>
      </c>
      <c r="D108" s="48">
        <f t="shared" si="39"/>
        <v>0</v>
      </c>
      <c r="E108" s="48">
        <f t="shared" si="39"/>
        <v>0</v>
      </c>
      <c r="F108" s="2"/>
    </row>
    <row r="109" spans="1:6" ht="25.5" hidden="1" outlineLevel="6" x14ac:dyDescent="0.25">
      <c r="A109" s="46" t="s">
        <v>28</v>
      </c>
      <c r="B109" s="47" t="s">
        <v>338</v>
      </c>
      <c r="C109" s="48">
        <f>'№ 8 ведомственная'!F101</f>
        <v>829.8</v>
      </c>
      <c r="D109" s="48">
        <f>'№ 8 ведомственная'!G101</f>
        <v>0</v>
      </c>
      <c r="E109" s="48">
        <f>'№ 8 ведомственная'!H101</f>
        <v>0</v>
      </c>
      <c r="F109" s="2"/>
    </row>
    <row r="110" spans="1:6" ht="25.5" hidden="1" outlineLevel="4" x14ac:dyDescent="0.25">
      <c r="A110" s="46" t="s">
        <v>28</v>
      </c>
      <c r="B110" s="47" t="s">
        <v>379</v>
      </c>
      <c r="C110" s="48" t="e">
        <f>C111</f>
        <v>#REF!</v>
      </c>
      <c r="D110" s="48" t="e">
        <f t="shared" ref="D110:E111" si="40">D111</f>
        <v>#REF!</v>
      </c>
      <c r="E110" s="48" t="e">
        <f t="shared" si="40"/>
        <v>#REF!</v>
      </c>
      <c r="F110" s="2"/>
    </row>
    <row r="111" spans="1:6" hidden="1" outlineLevel="5" x14ac:dyDescent="0.25">
      <c r="A111" s="46" t="s">
        <v>28</v>
      </c>
      <c r="B111" s="47" t="s">
        <v>380</v>
      </c>
      <c r="C111" s="48" t="e">
        <f>C112</f>
        <v>#REF!</v>
      </c>
      <c r="D111" s="48" t="e">
        <f t="shared" si="40"/>
        <v>#REF!</v>
      </c>
      <c r="E111" s="48" t="e">
        <f t="shared" si="40"/>
        <v>#REF!</v>
      </c>
      <c r="F111" s="2"/>
    </row>
    <row r="112" spans="1:6" ht="25.5" hidden="1" outlineLevel="6" x14ac:dyDescent="0.25">
      <c r="A112" s="46" t="s">
        <v>28</v>
      </c>
      <c r="B112" s="47" t="s">
        <v>338</v>
      </c>
      <c r="C112" s="48" t="e">
        <f>'№ 8 ведомственная'!#REF!</f>
        <v>#REF!</v>
      </c>
      <c r="D112" s="48" t="e">
        <f>'№ 8 ведомственная'!#REF!</f>
        <v>#REF!</v>
      </c>
      <c r="E112" s="48" t="e">
        <f>'№ 8 ведомственная'!#REF!</f>
        <v>#REF!</v>
      </c>
      <c r="F112" s="2"/>
    </row>
    <row r="113" spans="1:6" ht="38.25" hidden="1" outlineLevel="3" x14ac:dyDescent="0.25">
      <c r="A113" s="46" t="s">
        <v>28</v>
      </c>
      <c r="B113" s="47" t="s">
        <v>587</v>
      </c>
      <c r="C113" s="48">
        <f>C114+C117</f>
        <v>400</v>
      </c>
      <c r="D113" s="48">
        <f t="shared" ref="D113:E113" si="41">D114+D117</f>
        <v>400</v>
      </c>
      <c r="E113" s="48">
        <f t="shared" si="41"/>
        <v>400</v>
      </c>
      <c r="F113" s="2"/>
    </row>
    <row r="114" spans="1:6" ht="25.5" hidden="1" outlineLevel="4" x14ac:dyDescent="0.25">
      <c r="A114" s="46" t="s">
        <v>28</v>
      </c>
      <c r="B114" s="47" t="s">
        <v>381</v>
      </c>
      <c r="C114" s="48">
        <f>C115</f>
        <v>200</v>
      </c>
      <c r="D114" s="48">
        <f t="shared" ref="D114:E115" si="42">D115</f>
        <v>200</v>
      </c>
      <c r="E114" s="48">
        <f t="shared" si="42"/>
        <v>200</v>
      </c>
      <c r="F114" s="2"/>
    </row>
    <row r="115" spans="1:6" ht="38.25" hidden="1" outlineLevel="5" x14ac:dyDescent="0.25">
      <c r="A115" s="46" t="s">
        <v>28</v>
      </c>
      <c r="B115" s="47" t="s">
        <v>588</v>
      </c>
      <c r="C115" s="48">
        <f>C116</f>
        <v>200</v>
      </c>
      <c r="D115" s="48">
        <f t="shared" si="42"/>
        <v>200</v>
      </c>
      <c r="E115" s="48">
        <f t="shared" si="42"/>
        <v>200</v>
      </c>
      <c r="F115" s="2"/>
    </row>
    <row r="116" spans="1:6" ht="25.5" hidden="1" outlineLevel="6" x14ac:dyDescent="0.25">
      <c r="A116" s="46" t="s">
        <v>28</v>
      </c>
      <c r="B116" s="47" t="s">
        <v>338</v>
      </c>
      <c r="C116" s="48">
        <f>'№ 8 ведомственная'!F105</f>
        <v>200</v>
      </c>
      <c r="D116" s="48">
        <f>'№ 8 ведомственная'!G105</f>
        <v>200</v>
      </c>
      <c r="E116" s="48">
        <f>'№ 8 ведомственная'!H105</f>
        <v>200</v>
      </c>
      <c r="F116" s="2"/>
    </row>
    <row r="117" spans="1:6" ht="25.5" hidden="1" outlineLevel="4" x14ac:dyDescent="0.25">
      <c r="A117" s="46" t="s">
        <v>28</v>
      </c>
      <c r="B117" s="47" t="s">
        <v>382</v>
      </c>
      <c r="C117" s="48">
        <f>C118</f>
        <v>200</v>
      </c>
      <c r="D117" s="48">
        <f t="shared" ref="D117:E118" si="43">D118</f>
        <v>200</v>
      </c>
      <c r="E117" s="48">
        <f t="shared" si="43"/>
        <v>200</v>
      </c>
      <c r="F117" s="2"/>
    </row>
    <row r="118" spans="1:6" ht="25.5" hidden="1" outlineLevel="5" x14ac:dyDescent="0.25">
      <c r="A118" s="46" t="s">
        <v>28</v>
      </c>
      <c r="B118" s="47" t="s">
        <v>589</v>
      </c>
      <c r="C118" s="48">
        <f>C119</f>
        <v>200</v>
      </c>
      <c r="D118" s="48">
        <f t="shared" si="43"/>
        <v>200</v>
      </c>
      <c r="E118" s="48">
        <f t="shared" si="43"/>
        <v>200</v>
      </c>
      <c r="F118" s="2"/>
    </row>
    <row r="119" spans="1:6" ht="25.5" hidden="1" outlineLevel="6" x14ac:dyDescent="0.25">
      <c r="A119" s="46" t="s">
        <v>28</v>
      </c>
      <c r="B119" s="47" t="s">
        <v>338</v>
      </c>
      <c r="C119" s="48">
        <f>'№ 8 ведомственная'!F108</f>
        <v>200</v>
      </c>
      <c r="D119" s="48">
        <f>'№ 8 ведомственная'!G108</f>
        <v>200</v>
      </c>
      <c r="E119" s="48">
        <f>'№ 8 ведомственная'!H108</f>
        <v>200</v>
      </c>
      <c r="F119" s="2"/>
    </row>
    <row r="120" spans="1:6" hidden="1" outlineLevel="2" x14ac:dyDescent="0.25">
      <c r="A120" s="21" t="s">
        <v>28</v>
      </c>
      <c r="B120" s="23" t="s">
        <v>292</v>
      </c>
      <c r="C120" s="11" t="e">
        <f>C121</f>
        <v>#REF!</v>
      </c>
      <c r="D120" s="11" t="e">
        <f t="shared" ref="D120:E121" si="44">D121</f>
        <v>#REF!</v>
      </c>
      <c r="E120" s="11" t="e">
        <f t="shared" si="44"/>
        <v>#REF!</v>
      </c>
      <c r="F120" s="2"/>
    </row>
    <row r="121" spans="1:6" ht="25.5" hidden="1" outlineLevel="3" x14ac:dyDescent="0.25">
      <c r="A121" s="21" t="s">
        <v>28</v>
      </c>
      <c r="B121" s="23" t="s">
        <v>340</v>
      </c>
      <c r="C121" s="11" t="e">
        <f>C122</f>
        <v>#REF!</v>
      </c>
      <c r="D121" s="11" t="e">
        <f t="shared" si="44"/>
        <v>#REF!</v>
      </c>
      <c r="E121" s="11" t="e">
        <f t="shared" si="44"/>
        <v>#REF!</v>
      </c>
      <c r="F121" s="2"/>
    </row>
    <row r="122" spans="1:6" ht="25.5" hidden="1" outlineLevel="5" x14ac:dyDescent="0.25">
      <c r="A122" s="21" t="s">
        <v>28</v>
      </c>
      <c r="B122" s="23" t="s">
        <v>383</v>
      </c>
      <c r="C122" s="11" t="e">
        <f>C123+C124+C125</f>
        <v>#REF!</v>
      </c>
      <c r="D122" s="11" t="e">
        <f t="shared" ref="D122:E122" si="45">D123+D124+D125</f>
        <v>#REF!</v>
      </c>
      <c r="E122" s="11" t="e">
        <f t="shared" si="45"/>
        <v>#REF!</v>
      </c>
      <c r="F122" s="2"/>
    </row>
    <row r="123" spans="1:6" ht="51" hidden="1" outlineLevel="6" x14ac:dyDescent="0.25">
      <c r="A123" s="21" t="s">
        <v>28</v>
      </c>
      <c r="B123" s="23" t="s">
        <v>337</v>
      </c>
      <c r="C123" s="11" t="e">
        <f>'№ 8 ведомственная'!#REF!</f>
        <v>#REF!</v>
      </c>
      <c r="D123" s="11" t="e">
        <f>'№ 8 ведомственная'!#REF!</f>
        <v>#REF!</v>
      </c>
      <c r="E123" s="11" t="e">
        <f>'№ 8 ведомственная'!#REF!</f>
        <v>#REF!</v>
      </c>
      <c r="F123" s="2"/>
    </row>
    <row r="124" spans="1:6" ht="25.5" hidden="1" outlineLevel="6" x14ac:dyDescent="0.25">
      <c r="A124" s="21" t="s">
        <v>28</v>
      </c>
      <c r="B124" s="23" t="s">
        <v>338</v>
      </c>
      <c r="C124" s="11" t="e">
        <f>'№ 8 ведомственная'!#REF!</f>
        <v>#REF!</v>
      </c>
      <c r="D124" s="11" t="e">
        <f>'№ 8 ведомственная'!#REF!</f>
        <v>#REF!</v>
      </c>
      <c r="E124" s="11" t="e">
        <f>'№ 8 ведомственная'!#REF!</f>
        <v>#REF!</v>
      </c>
      <c r="F124" s="2"/>
    </row>
    <row r="125" spans="1:6" hidden="1" outlineLevel="6" x14ac:dyDescent="0.25">
      <c r="A125" s="21" t="s">
        <v>28</v>
      </c>
      <c r="B125" s="23" t="s">
        <v>339</v>
      </c>
      <c r="C125" s="11" t="e">
        <f>'№ 8 ведомственная'!#REF!</f>
        <v>#REF!</v>
      </c>
      <c r="D125" s="11" t="e">
        <f>'№ 8 ведомственная'!#REF!</f>
        <v>#REF!</v>
      </c>
      <c r="E125" s="11" t="e">
        <f>'№ 8 ведомственная'!#REF!</f>
        <v>#REF!</v>
      </c>
      <c r="F125" s="2"/>
    </row>
    <row r="126" spans="1:6" s="36" customFormat="1" ht="25.5" collapsed="1" x14ac:dyDescent="0.25">
      <c r="A126" s="26" t="s">
        <v>62</v>
      </c>
      <c r="B126" s="27" t="s">
        <v>283</v>
      </c>
      <c r="C126" s="10">
        <f>C127+C140+C161</f>
        <v>2956.5</v>
      </c>
      <c r="D126" s="10">
        <f t="shared" ref="D126:E126" si="46">D127+D140+D161</f>
        <v>2952</v>
      </c>
      <c r="E126" s="10">
        <f t="shared" si="46"/>
        <v>2920</v>
      </c>
      <c r="F126" s="4"/>
    </row>
    <row r="127" spans="1:6" outlineLevel="1" x14ac:dyDescent="0.25">
      <c r="A127" s="21" t="s">
        <v>63</v>
      </c>
      <c r="B127" s="23" t="s">
        <v>301</v>
      </c>
      <c r="C127" s="11">
        <f>'№ 8 ведомственная'!F110</f>
        <v>836</v>
      </c>
      <c r="D127" s="11">
        <f>'№ 8 ведомственная'!G110</f>
        <v>831.5</v>
      </c>
      <c r="E127" s="11">
        <f>'№ 8 ведомственная'!H110</f>
        <v>799.5</v>
      </c>
      <c r="F127" s="2"/>
    </row>
    <row r="128" spans="1:6" ht="51" hidden="1" outlineLevel="2" x14ac:dyDescent="0.25">
      <c r="A128" s="21" t="s">
        <v>63</v>
      </c>
      <c r="B128" s="23" t="s">
        <v>294</v>
      </c>
      <c r="C128" s="11" t="e">
        <f>C129</f>
        <v>#REF!</v>
      </c>
      <c r="D128" s="11" t="e">
        <f t="shared" ref="D128:E130" si="47">D129</f>
        <v>#REF!</v>
      </c>
      <c r="E128" s="11" t="e">
        <f t="shared" si="47"/>
        <v>#REF!</v>
      </c>
      <c r="F128" s="2"/>
    </row>
    <row r="129" spans="1:6" ht="51" hidden="1" outlineLevel="3" x14ac:dyDescent="0.25">
      <c r="A129" s="21" t="s">
        <v>63</v>
      </c>
      <c r="B129" s="23" t="s">
        <v>346</v>
      </c>
      <c r="C129" s="11" t="e">
        <f>C130</f>
        <v>#REF!</v>
      </c>
      <c r="D129" s="11" t="e">
        <f t="shared" si="47"/>
        <v>#REF!</v>
      </c>
      <c r="E129" s="11" t="e">
        <f t="shared" si="47"/>
        <v>#REF!</v>
      </c>
      <c r="F129" s="2"/>
    </row>
    <row r="130" spans="1:6" ht="63.75" hidden="1" outlineLevel="4" x14ac:dyDescent="0.25">
      <c r="A130" s="21" t="s">
        <v>63</v>
      </c>
      <c r="B130" s="23" t="s">
        <v>347</v>
      </c>
      <c r="C130" s="11" t="e">
        <f>C131</f>
        <v>#REF!</v>
      </c>
      <c r="D130" s="11" t="e">
        <f t="shared" si="47"/>
        <v>#REF!</v>
      </c>
      <c r="E130" s="11" t="e">
        <f t="shared" si="47"/>
        <v>#REF!</v>
      </c>
      <c r="F130" s="2"/>
    </row>
    <row r="131" spans="1:6" ht="25.5" hidden="1" outlineLevel="5" x14ac:dyDescent="0.25">
      <c r="A131" s="21" t="s">
        <v>63</v>
      </c>
      <c r="B131" s="23" t="s">
        <v>384</v>
      </c>
      <c r="C131" s="11" t="e">
        <f>C132+C133</f>
        <v>#REF!</v>
      </c>
      <c r="D131" s="11" t="e">
        <f t="shared" ref="D131:E131" si="48">D132+D133</f>
        <v>#REF!</v>
      </c>
      <c r="E131" s="11" t="e">
        <f t="shared" si="48"/>
        <v>#REF!</v>
      </c>
      <c r="F131" s="2"/>
    </row>
    <row r="132" spans="1:6" ht="51" hidden="1" outlineLevel="6" x14ac:dyDescent="0.25">
      <c r="A132" s="21" t="s">
        <v>63</v>
      </c>
      <c r="B132" s="23" t="s">
        <v>337</v>
      </c>
      <c r="C132" s="11">
        <f>'№ 8 ведомственная'!F115</f>
        <v>836</v>
      </c>
      <c r="D132" s="11">
        <f>'№ 8 ведомственная'!G115</f>
        <v>831.5</v>
      </c>
      <c r="E132" s="11">
        <f>'№ 8 ведомственная'!H115</f>
        <v>799.5</v>
      </c>
      <c r="F132" s="2"/>
    </row>
    <row r="133" spans="1:6" ht="25.5" hidden="1" outlineLevel="6" x14ac:dyDescent="0.25">
      <c r="A133" s="21" t="s">
        <v>63</v>
      </c>
      <c r="B133" s="23" t="s">
        <v>338</v>
      </c>
      <c r="C133" s="11" t="e">
        <f>'№ 8 ведомственная'!#REF!</f>
        <v>#REF!</v>
      </c>
      <c r="D133" s="11" t="e">
        <f>'№ 8 ведомственная'!#REF!</f>
        <v>#REF!</v>
      </c>
      <c r="E133" s="11" t="e">
        <f>'№ 8 ведомственная'!#REF!</f>
        <v>#REF!</v>
      </c>
      <c r="F133" s="2"/>
    </row>
    <row r="134" spans="1:6" ht="63.75" hidden="1" outlineLevel="2" x14ac:dyDescent="0.25">
      <c r="A134" s="21" t="s">
        <v>64</v>
      </c>
      <c r="B134" s="23" t="s">
        <v>302</v>
      </c>
      <c r="C134" s="11" t="e">
        <f>C135</f>
        <v>#REF!</v>
      </c>
      <c r="D134" s="11" t="e">
        <f t="shared" ref="D134:E136" si="49">D135</f>
        <v>#REF!</v>
      </c>
      <c r="E134" s="11" t="e">
        <f t="shared" si="49"/>
        <v>#REF!</v>
      </c>
      <c r="F134" s="2"/>
    </row>
    <row r="135" spans="1:6" ht="51" hidden="1" outlineLevel="3" x14ac:dyDescent="0.25">
      <c r="A135" s="21" t="s">
        <v>64</v>
      </c>
      <c r="B135" s="23" t="s">
        <v>385</v>
      </c>
      <c r="C135" s="11" t="e">
        <f>C136</f>
        <v>#REF!</v>
      </c>
      <c r="D135" s="11" t="e">
        <f t="shared" si="49"/>
        <v>#REF!</v>
      </c>
      <c r="E135" s="11" t="e">
        <f t="shared" si="49"/>
        <v>#REF!</v>
      </c>
      <c r="F135" s="2"/>
    </row>
    <row r="136" spans="1:6" ht="25.5" hidden="1" outlineLevel="4" x14ac:dyDescent="0.25">
      <c r="A136" s="21" t="s">
        <v>64</v>
      </c>
      <c r="B136" s="23" t="s">
        <v>386</v>
      </c>
      <c r="C136" s="11" t="e">
        <f>C137</f>
        <v>#REF!</v>
      </c>
      <c r="D136" s="11" t="e">
        <f t="shared" si="49"/>
        <v>#REF!</v>
      </c>
      <c r="E136" s="11" t="e">
        <f t="shared" si="49"/>
        <v>#REF!</v>
      </c>
      <c r="F136" s="2"/>
    </row>
    <row r="137" spans="1:6" ht="25.5" hidden="1" outlineLevel="5" x14ac:dyDescent="0.25">
      <c r="A137" s="21" t="s">
        <v>64</v>
      </c>
      <c r="B137" s="23" t="s">
        <v>387</v>
      </c>
      <c r="C137" s="11" t="e">
        <f>C138+C139</f>
        <v>#REF!</v>
      </c>
      <c r="D137" s="11" t="e">
        <f t="shared" ref="D137:E137" si="50">D138+D139</f>
        <v>#REF!</v>
      </c>
      <c r="E137" s="11" t="e">
        <f t="shared" si="50"/>
        <v>#REF!</v>
      </c>
      <c r="F137" s="2"/>
    </row>
    <row r="138" spans="1:6" ht="51" hidden="1" outlineLevel="6" x14ac:dyDescent="0.25">
      <c r="A138" s="21" t="s">
        <v>64</v>
      </c>
      <c r="B138" s="23" t="s">
        <v>337</v>
      </c>
      <c r="C138" s="11" t="e">
        <f>'№ 8 ведомственная'!#REF!</f>
        <v>#REF!</v>
      </c>
      <c r="D138" s="11" t="e">
        <f>'№ 8 ведомственная'!#REF!</f>
        <v>#REF!</v>
      </c>
      <c r="E138" s="11" t="e">
        <f>'№ 8 ведомственная'!#REF!</f>
        <v>#REF!</v>
      </c>
      <c r="F138" s="2"/>
    </row>
    <row r="139" spans="1:6" ht="25.5" hidden="1" outlineLevel="6" x14ac:dyDescent="0.25">
      <c r="A139" s="21" t="s">
        <v>64</v>
      </c>
      <c r="B139" s="23" t="s">
        <v>338</v>
      </c>
      <c r="C139" s="11" t="e">
        <f>'№ 8 ведомственная'!#REF!</f>
        <v>#REF!</v>
      </c>
      <c r="D139" s="11" t="e">
        <f>'№ 8 ведомственная'!#REF!</f>
        <v>#REF!</v>
      </c>
      <c r="E139" s="11" t="e">
        <f>'№ 8 ведомственная'!#REF!</f>
        <v>#REF!</v>
      </c>
      <c r="F139" s="2"/>
    </row>
    <row r="140" spans="1:6" ht="28.5" customHeight="1" outlineLevel="1" collapsed="1" x14ac:dyDescent="0.25">
      <c r="A140" s="21" t="s">
        <v>69</v>
      </c>
      <c r="B140" s="23" t="s">
        <v>741</v>
      </c>
      <c r="C140" s="11">
        <f>'№ 8 ведомственная'!F116</f>
        <v>2070.5</v>
      </c>
      <c r="D140" s="11">
        <f>'№ 8 ведомственная'!G116</f>
        <v>2070.5</v>
      </c>
      <c r="E140" s="11">
        <f>'№ 8 ведомственная'!H116</f>
        <v>2070.5</v>
      </c>
      <c r="F140" s="2"/>
    </row>
    <row r="141" spans="1:6" ht="63.75" hidden="1" outlineLevel="2" x14ac:dyDescent="0.25">
      <c r="A141" s="21" t="s">
        <v>69</v>
      </c>
      <c r="B141" s="23" t="s">
        <v>302</v>
      </c>
      <c r="C141" s="11">
        <f>C142+C146</f>
        <v>150</v>
      </c>
      <c r="D141" s="11">
        <f t="shared" ref="D141:E141" si="51">D142+D146</f>
        <v>150</v>
      </c>
      <c r="E141" s="11">
        <f t="shared" si="51"/>
        <v>150</v>
      </c>
      <c r="F141" s="2"/>
    </row>
    <row r="142" spans="1:6" ht="38.25" hidden="1" outlineLevel="3" x14ac:dyDescent="0.25">
      <c r="A142" s="21" t="s">
        <v>69</v>
      </c>
      <c r="B142" s="23" t="s">
        <v>388</v>
      </c>
      <c r="C142" s="11">
        <f>C143</f>
        <v>50</v>
      </c>
      <c r="D142" s="11">
        <f t="shared" ref="D142:E144" si="52">D143</f>
        <v>50</v>
      </c>
      <c r="E142" s="11">
        <f t="shared" si="52"/>
        <v>50</v>
      </c>
      <c r="F142" s="2"/>
    </row>
    <row r="143" spans="1:6" ht="51" hidden="1" outlineLevel="4" x14ac:dyDescent="0.25">
      <c r="A143" s="21" t="s">
        <v>69</v>
      </c>
      <c r="B143" s="23" t="s">
        <v>389</v>
      </c>
      <c r="C143" s="11">
        <f>C144</f>
        <v>50</v>
      </c>
      <c r="D143" s="11">
        <f t="shared" si="52"/>
        <v>50</v>
      </c>
      <c r="E143" s="11">
        <f t="shared" si="52"/>
        <v>50</v>
      </c>
      <c r="F143" s="2"/>
    </row>
    <row r="144" spans="1:6" hidden="1" outlineLevel="5" x14ac:dyDescent="0.25">
      <c r="A144" s="21" t="s">
        <v>69</v>
      </c>
      <c r="B144" s="23" t="s">
        <v>390</v>
      </c>
      <c r="C144" s="11">
        <f>C145</f>
        <v>50</v>
      </c>
      <c r="D144" s="11">
        <f t="shared" si="52"/>
        <v>50</v>
      </c>
      <c r="E144" s="11">
        <f t="shared" si="52"/>
        <v>50</v>
      </c>
      <c r="F144" s="2"/>
    </row>
    <row r="145" spans="1:6" ht="25.5" hidden="1" outlineLevel="6" x14ac:dyDescent="0.25">
      <c r="A145" s="21" t="s">
        <v>69</v>
      </c>
      <c r="B145" s="23" t="s">
        <v>338</v>
      </c>
      <c r="C145" s="11">
        <f>'№ 8 ведомственная'!F126</f>
        <v>50</v>
      </c>
      <c r="D145" s="11">
        <f>'№ 8 ведомственная'!G126</f>
        <v>50</v>
      </c>
      <c r="E145" s="11">
        <f>'№ 8 ведомственная'!H126</f>
        <v>50</v>
      </c>
      <c r="F145" s="2"/>
    </row>
    <row r="146" spans="1:6" ht="25.5" hidden="1" outlineLevel="3" x14ac:dyDescent="0.25">
      <c r="A146" s="21" t="s">
        <v>69</v>
      </c>
      <c r="B146" s="23" t="s">
        <v>391</v>
      </c>
      <c r="C146" s="11">
        <f>C147+C158</f>
        <v>100</v>
      </c>
      <c r="D146" s="11">
        <f t="shared" ref="D146:E146" si="53">D147+D158</f>
        <v>100</v>
      </c>
      <c r="E146" s="11">
        <f t="shared" si="53"/>
        <v>100</v>
      </c>
      <c r="F146" s="2"/>
    </row>
    <row r="147" spans="1:6" ht="38.25" hidden="1" outlineLevel="4" x14ac:dyDescent="0.25">
      <c r="A147" s="21" t="s">
        <v>69</v>
      </c>
      <c r="B147" s="23" t="s">
        <v>392</v>
      </c>
      <c r="C147" s="11">
        <f>C148+C150+C152+C154+C156</f>
        <v>80</v>
      </c>
      <c r="D147" s="11">
        <f t="shared" ref="D147:E147" si="54">D148+D150+D152+D154+D156</f>
        <v>80</v>
      </c>
      <c r="E147" s="11">
        <f t="shared" si="54"/>
        <v>80</v>
      </c>
      <c r="F147" s="2"/>
    </row>
    <row r="148" spans="1:6" hidden="1" outlineLevel="5" x14ac:dyDescent="0.25">
      <c r="A148" s="21" t="s">
        <v>69</v>
      </c>
      <c r="B148" s="23" t="s">
        <v>393</v>
      </c>
      <c r="C148" s="11">
        <f>C149</f>
        <v>10</v>
      </c>
      <c r="D148" s="11">
        <f t="shared" ref="D148:E148" si="55">D149</f>
        <v>10</v>
      </c>
      <c r="E148" s="11">
        <f t="shared" si="55"/>
        <v>10</v>
      </c>
      <c r="F148" s="2"/>
    </row>
    <row r="149" spans="1:6" ht="25.5" hidden="1" outlineLevel="6" x14ac:dyDescent="0.25">
      <c r="A149" s="21" t="s">
        <v>69</v>
      </c>
      <c r="B149" s="23" t="s">
        <v>338</v>
      </c>
      <c r="C149" s="11">
        <f>'№ 8 ведомственная'!F130</f>
        <v>10</v>
      </c>
      <c r="D149" s="11">
        <f>'№ 8 ведомственная'!G130</f>
        <v>10</v>
      </c>
      <c r="E149" s="11">
        <f>'№ 8 ведомственная'!H130</f>
        <v>10</v>
      </c>
      <c r="F149" s="2"/>
    </row>
    <row r="150" spans="1:6" hidden="1" outlineLevel="5" x14ac:dyDescent="0.25">
      <c r="A150" s="21" t="s">
        <v>69</v>
      </c>
      <c r="B150" s="23" t="s">
        <v>394</v>
      </c>
      <c r="C150" s="11">
        <f>C151</f>
        <v>24</v>
      </c>
      <c r="D150" s="11">
        <f t="shared" ref="D150:E150" si="56">D151</f>
        <v>24</v>
      </c>
      <c r="E150" s="11">
        <f t="shared" si="56"/>
        <v>24</v>
      </c>
      <c r="F150" s="2"/>
    </row>
    <row r="151" spans="1:6" ht="25.5" hidden="1" outlineLevel="6" x14ac:dyDescent="0.25">
      <c r="A151" s="21" t="s">
        <v>69</v>
      </c>
      <c r="B151" s="23" t="s">
        <v>338</v>
      </c>
      <c r="C151" s="11">
        <f>'№ 8 ведомственная'!F132</f>
        <v>24</v>
      </c>
      <c r="D151" s="11">
        <f>'№ 8 ведомственная'!G132</f>
        <v>24</v>
      </c>
      <c r="E151" s="11">
        <f>'№ 8 ведомственная'!H132</f>
        <v>24</v>
      </c>
      <c r="F151" s="2"/>
    </row>
    <row r="152" spans="1:6" hidden="1" outlineLevel="5" x14ac:dyDescent="0.25">
      <c r="A152" s="21" t="s">
        <v>69</v>
      </c>
      <c r="B152" s="23" t="s">
        <v>395</v>
      </c>
      <c r="C152" s="11">
        <f>C153</f>
        <v>40</v>
      </c>
      <c r="D152" s="11">
        <f t="shared" ref="D152:E152" si="57">D153</f>
        <v>40</v>
      </c>
      <c r="E152" s="11">
        <f t="shared" si="57"/>
        <v>40</v>
      </c>
      <c r="F152" s="2"/>
    </row>
    <row r="153" spans="1:6" ht="25.5" hidden="1" outlineLevel="6" x14ac:dyDescent="0.25">
      <c r="A153" s="21" t="s">
        <v>69</v>
      </c>
      <c r="B153" s="23" t="s">
        <v>338</v>
      </c>
      <c r="C153" s="11">
        <f>'№ 8 ведомственная'!F134</f>
        <v>40</v>
      </c>
      <c r="D153" s="11">
        <f>'№ 8 ведомственная'!G134</f>
        <v>40</v>
      </c>
      <c r="E153" s="11">
        <f>'№ 8 ведомственная'!H134</f>
        <v>40</v>
      </c>
      <c r="F153" s="2"/>
    </row>
    <row r="154" spans="1:6" hidden="1" outlineLevel="5" x14ac:dyDescent="0.25">
      <c r="A154" s="21" t="s">
        <v>69</v>
      </c>
      <c r="B154" s="23" t="s">
        <v>396</v>
      </c>
      <c r="C154" s="11">
        <f>C155</f>
        <v>3</v>
      </c>
      <c r="D154" s="11">
        <f t="shared" ref="D154:E154" si="58">D155</f>
        <v>3</v>
      </c>
      <c r="E154" s="11">
        <f t="shared" si="58"/>
        <v>3</v>
      </c>
      <c r="F154" s="2"/>
    </row>
    <row r="155" spans="1:6" ht="25.5" hidden="1" outlineLevel="6" x14ac:dyDescent="0.25">
      <c r="A155" s="21" t="s">
        <v>69</v>
      </c>
      <c r="B155" s="23" t="s">
        <v>338</v>
      </c>
      <c r="C155" s="11">
        <f>'№ 8 ведомственная'!F136</f>
        <v>3</v>
      </c>
      <c r="D155" s="11">
        <f>'№ 8 ведомственная'!G136</f>
        <v>3</v>
      </c>
      <c r="E155" s="11">
        <f>'№ 8 ведомственная'!H136</f>
        <v>3</v>
      </c>
      <c r="F155" s="2"/>
    </row>
    <row r="156" spans="1:6" hidden="1" outlineLevel="5" x14ac:dyDescent="0.25">
      <c r="A156" s="21" t="s">
        <v>69</v>
      </c>
      <c r="B156" s="23" t="s">
        <v>397</v>
      </c>
      <c r="C156" s="11">
        <f>C157</f>
        <v>3</v>
      </c>
      <c r="D156" s="11">
        <f t="shared" ref="D156:E156" si="59">D157</f>
        <v>3</v>
      </c>
      <c r="E156" s="11">
        <f t="shared" si="59"/>
        <v>3</v>
      </c>
      <c r="F156" s="2"/>
    </row>
    <row r="157" spans="1:6" ht="25.5" hidden="1" outlineLevel="6" x14ac:dyDescent="0.25">
      <c r="A157" s="21" t="s">
        <v>69</v>
      </c>
      <c r="B157" s="23" t="s">
        <v>338</v>
      </c>
      <c r="C157" s="11">
        <f>'№ 8 ведомственная'!F138</f>
        <v>3</v>
      </c>
      <c r="D157" s="11">
        <f>'№ 8 ведомственная'!G138</f>
        <v>3</v>
      </c>
      <c r="E157" s="11">
        <f>'№ 8 ведомственная'!H138</f>
        <v>3</v>
      </c>
      <c r="F157" s="2"/>
    </row>
    <row r="158" spans="1:6" ht="38.25" hidden="1" outlineLevel="4" x14ac:dyDescent="0.25">
      <c r="A158" s="21" t="s">
        <v>69</v>
      </c>
      <c r="B158" s="23" t="s">
        <v>398</v>
      </c>
      <c r="C158" s="11">
        <f>C159</f>
        <v>20</v>
      </c>
      <c r="D158" s="11">
        <f t="shared" ref="D158:E159" si="60">D159</f>
        <v>20</v>
      </c>
      <c r="E158" s="11">
        <f t="shared" si="60"/>
        <v>20</v>
      </c>
      <c r="F158" s="2"/>
    </row>
    <row r="159" spans="1:6" ht="25.5" hidden="1" outlineLevel="5" x14ac:dyDescent="0.25">
      <c r="A159" s="21" t="s">
        <v>69</v>
      </c>
      <c r="B159" s="23" t="s">
        <v>399</v>
      </c>
      <c r="C159" s="11">
        <f>C160</f>
        <v>20</v>
      </c>
      <c r="D159" s="11">
        <f t="shared" si="60"/>
        <v>20</v>
      </c>
      <c r="E159" s="11">
        <f t="shared" si="60"/>
        <v>20</v>
      </c>
      <c r="F159" s="2"/>
    </row>
    <row r="160" spans="1:6" ht="25.5" hidden="1" outlineLevel="6" x14ac:dyDescent="0.25">
      <c r="A160" s="21" t="s">
        <v>69</v>
      </c>
      <c r="B160" s="23" t="s">
        <v>338</v>
      </c>
      <c r="C160" s="11">
        <f>'№ 8 ведомственная'!F141</f>
        <v>20</v>
      </c>
      <c r="D160" s="11">
        <f>'№ 8 ведомственная'!G141</f>
        <v>20</v>
      </c>
      <c r="E160" s="11">
        <f>'№ 8 ведомственная'!H141</f>
        <v>20</v>
      </c>
      <c r="F160" s="2"/>
    </row>
    <row r="161" spans="1:6" ht="25.5" outlineLevel="6" x14ac:dyDescent="0.25">
      <c r="A161" s="22" t="s">
        <v>665</v>
      </c>
      <c r="B161" s="23" t="s">
        <v>670</v>
      </c>
      <c r="C161" s="11">
        <f>'№ 8 ведомственная'!F142</f>
        <v>50</v>
      </c>
      <c r="D161" s="11">
        <f>'№ 8 ведомственная'!G142</f>
        <v>50</v>
      </c>
      <c r="E161" s="11">
        <f>'№ 8 ведомственная'!H142</f>
        <v>50</v>
      </c>
      <c r="F161" s="2"/>
    </row>
    <row r="162" spans="1:6" s="36" customFormat="1" x14ac:dyDescent="0.25">
      <c r="A162" s="26" t="s">
        <v>82</v>
      </c>
      <c r="B162" s="27" t="s">
        <v>284</v>
      </c>
      <c r="C162" s="10">
        <f>C163+C177+C183+C214</f>
        <v>88530.299999999988</v>
      </c>
      <c r="D162" s="10">
        <f t="shared" ref="D162:E162" si="61">D163+D177+D183+D214</f>
        <v>90295</v>
      </c>
      <c r="E162" s="10">
        <f t="shared" si="61"/>
        <v>93316.6</v>
      </c>
      <c r="F162" s="4"/>
    </row>
    <row r="163" spans="1:6" outlineLevel="1" x14ac:dyDescent="0.25">
      <c r="A163" s="21" t="s">
        <v>177</v>
      </c>
      <c r="B163" s="23" t="s">
        <v>321</v>
      </c>
      <c r="C163" s="11">
        <f>'№ 8 ведомственная'!F332+'№ 8 ведомственная'!F459</f>
        <v>90</v>
      </c>
      <c r="D163" s="11">
        <f>'№ 8 ведомственная'!G332+'№ 8 ведомственная'!G459</f>
        <v>90</v>
      </c>
      <c r="E163" s="11">
        <f>'№ 8 ведомственная'!H332+'№ 8 ведомственная'!H459</f>
        <v>90</v>
      </c>
      <c r="F163" s="2"/>
    </row>
    <row r="164" spans="1:6" ht="38.25" hidden="1" outlineLevel="2" x14ac:dyDescent="0.25">
      <c r="A164" s="21" t="s">
        <v>177</v>
      </c>
      <c r="B164" s="23" t="s">
        <v>319</v>
      </c>
      <c r="C164" s="11">
        <f>C165</f>
        <v>90</v>
      </c>
      <c r="D164" s="11">
        <f t="shared" ref="D164:E164" si="62">D165</f>
        <v>90</v>
      </c>
      <c r="E164" s="11">
        <f t="shared" si="62"/>
        <v>90</v>
      </c>
      <c r="F164" s="2"/>
    </row>
    <row r="165" spans="1:6" ht="25.5" hidden="1" outlineLevel="3" x14ac:dyDescent="0.25">
      <c r="A165" s="21" t="s">
        <v>177</v>
      </c>
      <c r="B165" s="23" t="s">
        <v>475</v>
      </c>
      <c r="C165" s="11">
        <f>C166+C169</f>
        <v>90</v>
      </c>
      <c r="D165" s="11">
        <f t="shared" ref="D165:E165" si="63">D166+D169</f>
        <v>90</v>
      </c>
      <c r="E165" s="11">
        <f t="shared" si="63"/>
        <v>90</v>
      </c>
      <c r="F165" s="2"/>
    </row>
    <row r="166" spans="1:6" ht="38.25" hidden="1" outlineLevel="4" x14ac:dyDescent="0.25">
      <c r="A166" s="21" t="s">
        <v>177</v>
      </c>
      <c r="B166" s="23" t="s">
        <v>515</v>
      </c>
      <c r="C166" s="11">
        <f>C167</f>
        <v>50</v>
      </c>
      <c r="D166" s="11">
        <f t="shared" ref="D166:E167" si="64">D167</f>
        <v>50</v>
      </c>
      <c r="E166" s="11">
        <f t="shared" si="64"/>
        <v>50</v>
      </c>
      <c r="F166" s="2"/>
    </row>
    <row r="167" spans="1:6" ht="25.5" hidden="1" outlineLevel="5" x14ac:dyDescent="0.25">
      <c r="A167" s="21" t="s">
        <v>177</v>
      </c>
      <c r="B167" s="23" t="s">
        <v>516</v>
      </c>
      <c r="C167" s="11">
        <f>C168</f>
        <v>50</v>
      </c>
      <c r="D167" s="11">
        <f t="shared" si="64"/>
        <v>50</v>
      </c>
      <c r="E167" s="11">
        <f t="shared" si="64"/>
        <v>50</v>
      </c>
      <c r="F167" s="2"/>
    </row>
    <row r="168" spans="1:6" ht="51" hidden="1" outlineLevel="6" x14ac:dyDescent="0.25">
      <c r="A168" s="21" t="s">
        <v>177</v>
      </c>
      <c r="B168" s="23" t="s">
        <v>337</v>
      </c>
      <c r="C168" s="11">
        <f>'№ 8 ведомственная'!F464</f>
        <v>50</v>
      </c>
      <c r="D168" s="11">
        <f>'№ 8 ведомственная'!G464</f>
        <v>50</v>
      </c>
      <c r="E168" s="11">
        <f>'№ 8 ведомственная'!H464</f>
        <v>50</v>
      </c>
      <c r="F168" s="2"/>
    </row>
    <row r="169" spans="1:6" ht="25.5" hidden="1" outlineLevel="4" x14ac:dyDescent="0.25">
      <c r="A169" s="21" t="s">
        <v>177</v>
      </c>
      <c r="B169" s="23" t="s">
        <v>476</v>
      </c>
      <c r="C169" s="11">
        <f>C170</f>
        <v>40</v>
      </c>
      <c r="D169" s="11">
        <f t="shared" ref="D169:E170" si="65">D170</f>
        <v>40</v>
      </c>
      <c r="E169" s="11">
        <f t="shared" si="65"/>
        <v>40</v>
      </c>
      <c r="F169" s="2"/>
    </row>
    <row r="170" spans="1:6" ht="25.5" hidden="1" outlineLevel="5" x14ac:dyDescent="0.25">
      <c r="A170" s="21" t="s">
        <v>177</v>
      </c>
      <c r="B170" s="23" t="s">
        <v>477</v>
      </c>
      <c r="C170" s="11">
        <f>C171</f>
        <v>40</v>
      </c>
      <c r="D170" s="11">
        <f t="shared" si="65"/>
        <v>40</v>
      </c>
      <c r="E170" s="11">
        <f t="shared" si="65"/>
        <v>40</v>
      </c>
      <c r="F170" s="2"/>
    </row>
    <row r="171" spans="1:6" ht="25.5" hidden="1" outlineLevel="6" x14ac:dyDescent="0.25">
      <c r="A171" s="21" t="s">
        <v>177</v>
      </c>
      <c r="B171" s="23" t="s">
        <v>364</v>
      </c>
      <c r="C171" s="11">
        <f>'№ 8 ведомственная'!F337</f>
        <v>40</v>
      </c>
      <c r="D171" s="11">
        <f>'№ 8 ведомственная'!G337</f>
        <v>40</v>
      </c>
      <c r="E171" s="11">
        <f>'№ 8 ведомственная'!H337</f>
        <v>40</v>
      </c>
      <c r="F171" s="2"/>
    </row>
    <row r="172" spans="1:6" ht="51" hidden="1" outlineLevel="2" x14ac:dyDescent="0.25">
      <c r="A172" s="21" t="s">
        <v>83</v>
      </c>
      <c r="B172" s="23" t="s">
        <v>303</v>
      </c>
      <c r="C172" s="11" t="e">
        <f>C173</f>
        <v>#REF!</v>
      </c>
      <c r="D172" s="11" t="e">
        <f t="shared" ref="D172:E175" si="66">D173</f>
        <v>#REF!</v>
      </c>
      <c r="E172" s="11" t="e">
        <f t="shared" si="66"/>
        <v>#REF!</v>
      </c>
      <c r="F172" s="2"/>
    </row>
    <row r="173" spans="1:6" ht="25.5" hidden="1" outlineLevel="3" x14ac:dyDescent="0.25">
      <c r="A173" s="21" t="s">
        <v>83</v>
      </c>
      <c r="B173" s="23" t="s">
        <v>400</v>
      </c>
      <c r="C173" s="11" t="e">
        <f>C174</f>
        <v>#REF!</v>
      </c>
      <c r="D173" s="11" t="e">
        <f t="shared" si="66"/>
        <v>#REF!</v>
      </c>
      <c r="E173" s="11" t="e">
        <f t="shared" si="66"/>
        <v>#REF!</v>
      </c>
      <c r="F173" s="2"/>
    </row>
    <row r="174" spans="1:6" ht="25.5" hidden="1" outlineLevel="4" x14ac:dyDescent="0.25">
      <c r="A174" s="21" t="s">
        <v>83</v>
      </c>
      <c r="B174" s="23" t="s">
        <v>401</v>
      </c>
      <c r="C174" s="11" t="e">
        <f>C175</f>
        <v>#REF!</v>
      </c>
      <c r="D174" s="11" t="e">
        <f t="shared" si="66"/>
        <v>#REF!</v>
      </c>
      <c r="E174" s="11" t="e">
        <f t="shared" si="66"/>
        <v>#REF!</v>
      </c>
      <c r="F174" s="2"/>
    </row>
    <row r="175" spans="1:6" ht="63.75" hidden="1" outlineLevel="5" x14ac:dyDescent="0.25">
      <c r="A175" s="21" t="s">
        <v>83</v>
      </c>
      <c r="B175" s="23" t="s">
        <v>402</v>
      </c>
      <c r="C175" s="11" t="e">
        <f>C176</f>
        <v>#REF!</v>
      </c>
      <c r="D175" s="11" t="e">
        <f t="shared" si="66"/>
        <v>#REF!</v>
      </c>
      <c r="E175" s="11" t="e">
        <f t="shared" si="66"/>
        <v>#REF!</v>
      </c>
      <c r="F175" s="2"/>
    </row>
    <row r="176" spans="1:6" ht="25.5" hidden="1" outlineLevel="6" x14ac:dyDescent="0.25">
      <c r="A176" s="21" t="s">
        <v>83</v>
      </c>
      <c r="B176" s="23" t="s">
        <v>338</v>
      </c>
      <c r="C176" s="11" t="e">
        <f>'№ 8 ведомственная'!#REF!</f>
        <v>#REF!</v>
      </c>
      <c r="D176" s="11" t="e">
        <f>'№ 8 ведомственная'!#REF!</f>
        <v>#REF!</v>
      </c>
      <c r="E176" s="11" t="e">
        <f>'№ 8 ведомственная'!#REF!</f>
        <v>#REF!</v>
      </c>
      <c r="F176" s="2"/>
    </row>
    <row r="177" spans="1:6" outlineLevel="1" collapsed="1" x14ac:dyDescent="0.25">
      <c r="A177" s="21" t="s">
        <v>87</v>
      </c>
      <c r="B177" s="23" t="s">
        <v>304</v>
      </c>
      <c r="C177" s="11">
        <f>'№ 8 ведомственная'!F149</f>
        <v>14403.8</v>
      </c>
      <c r="D177" s="11">
        <f>'№ 8 ведомственная'!G149</f>
        <v>15574</v>
      </c>
      <c r="E177" s="11">
        <f>'№ 8 ведомственная'!H149</f>
        <v>15660.5</v>
      </c>
      <c r="F177" s="2"/>
    </row>
    <row r="178" spans="1:6" ht="51" hidden="1" outlineLevel="2" x14ac:dyDescent="0.25">
      <c r="A178" s="21" t="s">
        <v>87</v>
      </c>
      <c r="B178" s="23" t="s">
        <v>303</v>
      </c>
      <c r="C178" s="11">
        <f>C179</f>
        <v>2860.2</v>
      </c>
      <c r="D178" s="11">
        <f t="shared" ref="D178:E181" si="67">D179</f>
        <v>3114.8</v>
      </c>
      <c r="E178" s="11">
        <f t="shared" si="67"/>
        <v>3132.1</v>
      </c>
      <c r="F178" s="2"/>
    </row>
    <row r="179" spans="1:6" ht="25.5" hidden="1" outlineLevel="3" x14ac:dyDescent="0.25">
      <c r="A179" s="21" t="s">
        <v>87</v>
      </c>
      <c r="B179" s="23" t="s">
        <v>403</v>
      </c>
      <c r="C179" s="11">
        <f>C180</f>
        <v>2860.2</v>
      </c>
      <c r="D179" s="11">
        <f t="shared" si="67"/>
        <v>3114.8</v>
      </c>
      <c r="E179" s="11">
        <f t="shared" si="67"/>
        <v>3132.1</v>
      </c>
      <c r="F179" s="2"/>
    </row>
    <row r="180" spans="1:6" hidden="1" outlineLevel="4" x14ac:dyDescent="0.25">
      <c r="A180" s="21" t="s">
        <v>87</v>
      </c>
      <c r="B180" s="23" t="s">
        <v>404</v>
      </c>
      <c r="C180" s="11">
        <f>C181</f>
        <v>2860.2</v>
      </c>
      <c r="D180" s="11">
        <f t="shared" si="67"/>
        <v>3114.8</v>
      </c>
      <c r="E180" s="11">
        <f t="shared" si="67"/>
        <v>3132.1</v>
      </c>
      <c r="F180" s="2"/>
    </row>
    <row r="181" spans="1:6" ht="38.25" hidden="1" outlineLevel="5" x14ac:dyDescent="0.25">
      <c r="A181" s="21" t="s">
        <v>87</v>
      </c>
      <c r="B181" s="23" t="s">
        <v>405</v>
      </c>
      <c r="C181" s="11">
        <f>C182</f>
        <v>2860.2</v>
      </c>
      <c r="D181" s="11">
        <f t="shared" si="67"/>
        <v>3114.8</v>
      </c>
      <c r="E181" s="11">
        <f t="shared" si="67"/>
        <v>3132.1</v>
      </c>
      <c r="F181" s="2"/>
    </row>
    <row r="182" spans="1:6" ht="25.5" hidden="1" outlineLevel="6" x14ac:dyDescent="0.25">
      <c r="A182" s="21" t="s">
        <v>87</v>
      </c>
      <c r="B182" s="23" t="s">
        <v>338</v>
      </c>
      <c r="C182" s="11">
        <f>'№ 8 ведомственная'!F154</f>
        <v>2860.2</v>
      </c>
      <c r="D182" s="11">
        <f>'№ 8 ведомственная'!G154</f>
        <v>3114.8</v>
      </c>
      <c r="E182" s="11">
        <f>'№ 8 ведомственная'!H154</f>
        <v>3132.1</v>
      </c>
      <c r="F182" s="2"/>
    </row>
    <row r="183" spans="1:6" outlineLevel="1" collapsed="1" x14ac:dyDescent="0.25">
      <c r="A183" s="21" t="s">
        <v>91</v>
      </c>
      <c r="B183" s="23" t="s">
        <v>305</v>
      </c>
      <c r="C183" s="11">
        <f>'№ 8 ведомственная'!F157</f>
        <v>73755.499999999985</v>
      </c>
      <c r="D183" s="11">
        <f>'№ 8 ведомственная'!G157</f>
        <v>74350</v>
      </c>
      <c r="E183" s="11">
        <f>'№ 8 ведомственная'!H157</f>
        <v>77285.100000000006</v>
      </c>
      <c r="F183" s="2"/>
    </row>
    <row r="184" spans="1:6" ht="51" hidden="1" outlineLevel="2" x14ac:dyDescent="0.25">
      <c r="A184" s="21" t="s">
        <v>91</v>
      </c>
      <c r="B184" s="23" t="s">
        <v>303</v>
      </c>
      <c r="C184" s="11" t="e">
        <f>C185+C201+C210</f>
        <v>#REF!</v>
      </c>
      <c r="D184" s="11" t="e">
        <f>D185+D201+D210</f>
        <v>#REF!</v>
      </c>
      <c r="E184" s="11" t="e">
        <f>E185+E201+E210</f>
        <v>#REF!</v>
      </c>
      <c r="F184" s="2"/>
    </row>
    <row r="185" spans="1:6" ht="25.5" hidden="1" outlineLevel="3" x14ac:dyDescent="0.25">
      <c r="A185" s="21" t="s">
        <v>91</v>
      </c>
      <c r="B185" s="23" t="s">
        <v>403</v>
      </c>
      <c r="C185" s="11">
        <f>C186+C195+C198</f>
        <v>32398</v>
      </c>
      <c r="D185" s="11">
        <f>D186+D195+D198</f>
        <v>32648</v>
      </c>
      <c r="E185" s="11">
        <f>E186+E195+E198</f>
        <v>33780.400000000001</v>
      </c>
      <c r="F185" s="2"/>
    </row>
    <row r="186" spans="1:6" ht="38.25" hidden="1" outlineLevel="4" x14ac:dyDescent="0.25">
      <c r="A186" s="21" t="s">
        <v>91</v>
      </c>
      <c r="B186" s="23" t="s">
        <v>406</v>
      </c>
      <c r="C186" s="11">
        <f>C187+C189+C191+C193</f>
        <v>22848.7</v>
      </c>
      <c r="D186" s="11">
        <f t="shared" ref="D186:E186" si="68">D187+D189+D191+D193</f>
        <v>23262.6</v>
      </c>
      <c r="E186" s="11">
        <f t="shared" si="68"/>
        <v>23693.1</v>
      </c>
      <c r="F186" s="2"/>
    </row>
    <row r="187" spans="1:6" ht="63.75" hidden="1" outlineLevel="5" x14ac:dyDescent="0.25">
      <c r="A187" s="21" t="s">
        <v>91</v>
      </c>
      <c r="B187" s="23" t="s">
        <v>407</v>
      </c>
      <c r="C187" s="11">
        <f>C188</f>
        <v>10348.700000000001</v>
      </c>
      <c r="D187" s="11">
        <f t="shared" ref="D187:E187" si="69">D188</f>
        <v>10762.6</v>
      </c>
      <c r="E187" s="11">
        <f t="shared" si="69"/>
        <v>11193.1</v>
      </c>
      <c r="F187" s="2"/>
    </row>
    <row r="188" spans="1:6" ht="25.5" hidden="1" outlineLevel="6" x14ac:dyDescent="0.25">
      <c r="A188" s="21" t="s">
        <v>91</v>
      </c>
      <c r="B188" s="23" t="s">
        <v>338</v>
      </c>
      <c r="C188" s="11">
        <f>'№ 8 ведомственная'!F162</f>
        <v>10348.700000000001</v>
      </c>
      <c r="D188" s="11">
        <f>'№ 8 ведомственная'!G162</f>
        <v>10762.6</v>
      </c>
      <c r="E188" s="11">
        <f>'№ 8 ведомственная'!H162</f>
        <v>11193.1</v>
      </c>
      <c r="F188" s="2"/>
    </row>
    <row r="189" spans="1:6" ht="25.5" hidden="1" outlineLevel="5" x14ac:dyDescent="0.25">
      <c r="A189" s="21" t="s">
        <v>91</v>
      </c>
      <c r="B189" s="23" t="s">
        <v>408</v>
      </c>
      <c r="C189" s="11">
        <f>C190</f>
        <v>6500</v>
      </c>
      <c r="D189" s="11">
        <f t="shared" ref="D189:E189" si="70">D190</f>
        <v>6500</v>
      </c>
      <c r="E189" s="11">
        <f t="shared" si="70"/>
        <v>6500</v>
      </c>
      <c r="F189" s="2"/>
    </row>
    <row r="190" spans="1:6" ht="25.5" hidden="1" outlineLevel="6" x14ac:dyDescent="0.25">
      <c r="A190" s="21" t="s">
        <v>91</v>
      </c>
      <c r="B190" s="23" t="s">
        <v>364</v>
      </c>
      <c r="C190" s="11">
        <f>'№ 8 ведомственная'!F164</f>
        <v>6500</v>
      </c>
      <c r="D190" s="11">
        <f>'№ 8 ведомственная'!G164</f>
        <v>6500</v>
      </c>
      <c r="E190" s="11">
        <f>'№ 8 ведомственная'!H164</f>
        <v>6500</v>
      </c>
      <c r="F190" s="2"/>
    </row>
    <row r="191" spans="1:6" ht="25.5" hidden="1" outlineLevel="5" x14ac:dyDescent="0.25">
      <c r="A191" s="21" t="s">
        <v>91</v>
      </c>
      <c r="B191" s="23" t="s">
        <v>409</v>
      </c>
      <c r="C191" s="11">
        <f>C192</f>
        <v>2000</v>
      </c>
      <c r="D191" s="11">
        <f t="shared" ref="D191:E191" si="71">D192</f>
        <v>2000</v>
      </c>
      <c r="E191" s="11">
        <f t="shared" si="71"/>
        <v>2000</v>
      </c>
      <c r="F191" s="2"/>
    </row>
    <row r="192" spans="1:6" ht="25.5" hidden="1" outlineLevel="6" x14ac:dyDescent="0.25">
      <c r="A192" s="21" t="s">
        <v>91</v>
      </c>
      <c r="B192" s="23" t="s">
        <v>338</v>
      </c>
      <c r="C192" s="11">
        <f>'№ 8 ведомственная'!F166</f>
        <v>2000</v>
      </c>
      <c r="D192" s="11">
        <f>'№ 8 ведомственная'!G166</f>
        <v>2000</v>
      </c>
      <c r="E192" s="11">
        <f>'№ 8 ведомственная'!H166</f>
        <v>2000</v>
      </c>
      <c r="F192" s="2"/>
    </row>
    <row r="193" spans="1:6" ht="51" hidden="1" outlineLevel="5" x14ac:dyDescent="0.25">
      <c r="A193" s="21" t="s">
        <v>91</v>
      </c>
      <c r="B193" s="23" t="s">
        <v>410</v>
      </c>
      <c r="C193" s="11">
        <f>C194</f>
        <v>4000</v>
      </c>
      <c r="D193" s="11">
        <f t="shared" ref="D193:E193" si="72">D194</f>
        <v>4000</v>
      </c>
      <c r="E193" s="11">
        <f t="shared" si="72"/>
        <v>4000</v>
      </c>
      <c r="F193" s="2"/>
    </row>
    <row r="194" spans="1:6" ht="25.5" hidden="1" outlineLevel="6" x14ac:dyDescent="0.25">
      <c r="A194" s="21" t="s">
        <v>91</v>
      </c>
      <c r="B194" s="23" t="s">
        <v>338</v>
      </c>
      <c r="C194" s="11">
        <f>'№ 8 ведомственная'!F168</f>
        <v>4000</v>
      </c>
      <c r="D194" s="11">
        <f>'№ 8 ведомственная'!G168</f>
        <v>4000</v>
      </c>
      <c r="E194" s="11">
        <f>'№ 8 ведомственная'!H168</f>
        <v>4000</v>
      </c>
      <c r="F194" s="2"/>
    </row>
    <row r="195" spans="1:6" ht="38.25" hidden="1" outlineLevel="4" x14ac:dyDescent="0.25">
      <c r="A195" s="21" t="s">
        <v>91</v>
      </c>
      <c r="B195" s="23" t="s">
        <v>411</v>
      </c>
      <c r="C195" s="11">
        <f>C197</f>
        <v>8646</v>
      </c>
      <c r="D195" s="11">
        <f t="shared" ref="D195:E195" si="73">D197</f>
        <v>8446</v>
      </c>
      <c r="E195" s="11">
        <f t="shared" si="73"/>
        <v>9136.7000000000007</v>
      </c>
      <c r="F195" s="2"/>
    </row>
    <row r="196" spans="1:6" ht="25.5" hidden="1" outlineLevel="5" x14ac:dyDescent="0.25">
      <c r="A196" s="21" t="s">
        <v>91</v>
      </c>
      <c r="B196" s="23" t="s">
        <v>568</v>
      </c>
      <c r="C196" s="11">
        <f>C197</f>
        <v>8646</v>
      </c>
      <c r="D196" s="11">
        <f t="shared" ref="D196:E196" si="74">D197</f>
        <v>8446</v>
      </c>
      <c r="E196" s="11">
        <f t="shared" si="74"/>
        <v>9136.7000000000007</v>
      </c>
      <c r="F196" s="2"/>
    </row>
    <row r="197" spans="1:6" ht="25.5" hidden="1" outlineLevel="6" x14ac:dyDescent="0.25">
      <c r="A197" s="21" t="s">
        <v>91</v>
      </c>
      <c r="B197" s="23" t="s">
        <v>338</v>
      </c>
      <c r="C197" s="11">
        <f>'№ 8 ведомственная'!F173</f>
        <v>8646</v>
      </c>
      <c r="D197" s="11">
        <f>'№ 8 ведомственная'!G173</f>
        <v>8446</v>
      </c>
      <c r="E197" s="11">
        <f>'№ 8 ведомственная'!H173</f>
        <v>9136.7000000000007</v>
      </c>
      <c r="F197" s="2"/>
    </row>
    <row r="198" spans="1:6" ht="25.5" hidden="1" outlineLevel="4" x14ac:dyDescent="0.25">
      <c r="A198" s="21" t="s">
        <v>91</v>
      </c>
      <c r="B198" s="23" t="s">
        <v>412</v>
      </c>
      <c r="C198" s="11">
        <f>C199</f>
        <v>903.3</v>
      </c>
      <c r="D198" s="11">
        <f t="shared" ref="D198:E199" si="75">D199</f>
        <v>939.4</v>
      </c>
      <c r="E198" s="11">
        <f t="shared" si="75"/>
        <v>950.6</v>
      </c>
      <c r="F198" s="2"/>
    </row>
    <row r="199" spans="1:6" hidden="1" outlineLevel="5" x14ac:dyDescent="0.25">
      <c r="A199" s="21" t="s">
        <v>91</v>
      </c>
      <c r="B199" s="23" t="s">
        <v>413</v>
      </c>
      <c r="C199" s="11">
        <f>C200</f>
        <v>903.3</v>
      </c>
      <c r="D199" s="11">
        <f t="shared" si="75"/>
        <v>939.4</v>
      </c>
      <c r="E199" s="11">
        <f t="shared" si="75"/>
        <v>950.6</v>
      </c>
      <c r="F199" s="2"/>
    </row>
    <row r="200" spans="1:6" ht="25.5" hidden="1" outlineLevel="6" x14ac:dyDescent="0.25">
      <c r="A200" s="21" t="s">
        <v>91</v>
      </c>
      <c r="B200" s="23" t="s">
        <v>338</v>
      </c>
      <c r="C200" s="11">
        <f>'№ 8 ведомственная'!F178</f>
        <v>903.3</v>
      </c>
      <c r="D200" s="11">
        <f>'№ 8 ведомственная'!G178</f>
        <v>939.4</v>
      </c>
      <c r="E200" s="11">
        <f>'№ 8 ведомственная'!H178</f>
        <v>950.6</v>
      </c>
      <c r="F200" s="2"/>
    </row>
    <row r="201" spans="1:6" ht="25.5" hidden="1" outlineLevel="3" x14ac:dyDescent="0.25">
      <c r="A201" s="21" t="s">
        <v>91</v>
      </c>
      <c r="B201" s="23" t="s">
        <v>414</v>
      </c>
      <c r="C201" s="11" t="e">
        <f>C202+C207</f>
        <v>#REF!</v>
      </c>
      <c r="D201" s="11" t="e">
        <f>D202+D207</f>
        <v>#REF!</v>
      </c>
      <c r="E201" s="11" t="e">
        <f>E202+E207</f>
        <v>#REF!</v>
      </c>
      <c r="F201" s="2"/>
    </row>
    <row r="202" spans="1:6" ht="38.25" hidden="1" outlineLevel="4" x14ac:dyDescent="0.25">
      <c r="A202" s="21" t="s">
        <v>91</v>
      </c>
      <c r="B202" s="23" t="s">
        <v>415</v>
      </c>
      <c r="C202" s="11" t="e">
        <f>C203+C205</f>
        <v>#REF!</v>
      </c>
      <c r="D202" s="11" t="e">
        <f t="shared" ref="D202:E202" si="76">D203+D205</f>
        <v>#REF!</v>
      </c>
      <c r="E202" s="11" t="e">
        <f t="shared" si="76"/>
        <v>#REF!</v>
      </c>
      <c r="F202" s="2"/>
    </row>
    <row r="203" spans="1:6" ht="25.5" hidden="1" outlineLevel="5" x14ac:dyDescent="0.25">
      <c r="A203" s="21" t="s">
        <v>91</v>
      </c>
      <c r="B203" s="23" t="s">
        <v>416</v>
      </c>
      <c r="C203" s="11" t="e">
        <f>C204</f>
        <v>#REF!</v>
      </c>
      <c r="D203" s="11" t="e">
        <f t="shared" ref="D203:E203" si="77">D204</f>
        <v>#REF!</v>
      </c>
      <c r="E203" s="11" t="e">
        <f t="shared" si="77"/>
        <v>#REF!</v>
      </c>
      <c r="F203" s="2"/>
    </row>
    <row r="204" spans="1:6" ht="25.5" hidden="1" outlineLevel="6" x14ac:dyDescent="0.25">
      <c r="A204" s="21" t="s">
        <v>91</v>
      </c>
      <c r="B204" s="23" t="s">
        <v>338</v>
      </c>
      <c r="C204" s="11" t="e">
        <f>'№ 8 ведомственная'!#REF!</f>
        <v>#REF!</v>
      </c>
      <c r="D204" s="11" t="e">
        <f>'№ 8 ведомственная'!#REF!</f>
        <v>#REF!</v>
      </c>
      <c r="E204" s="11" t="e">
        <f>'№ 8 ведомственная'!#REF!</f>
        <v>#REF!</v>
      </c>
      <c r="F204" s="2"/>
    </row>
    <row r="205" spans="1:6" ht="38.25" hidden="1" outlineLevel="5" x14ac:dyDescent="0.25">
      <c r="A205" s="21" t="s">
        <v>91</v>
      </c>
      <c r="B205" s="23" t="s">
        <v>577</v>
      </c>
      <c r="C205" s="11" t="e">
        <f>C206</f>
        <v>#REF!</v>
      </c>
      <c r="D205" s="11" t="e">
        <f t="shared" ref="D205:E205" si="78">D206</f>
        <v>#REF!</v>
      </c>
      <c r="E205" s="11" t="e">
        <f t="shared" si="78"/>
        <v>#REF!</v>
      </c>
      <c r="F205" s="2"/>
    </row>
    <row r="206" spans="1:6" ht="25.5" hidden="1" outlineLevel="6" x14ac:dyDescent="0.25">
      <c r="A206" s="21" t="s">
        <v>91</v>
      </c>
      <c r="B206" s="23" t="s">
        <v>338</v>
      </c>
      <c r="C206" s="11" t="e">
        <f>'№ 8 ведомственная'!#REF!</f>
        <v>#REF!</v>
      </c>
      <c r="D206" s="11" t="e">
        <f>'№ 8 ведомственная'!#REF!</f>
        <v>#REF!</v>
      </c>
      <c r="E206" s="11" t="e">
        <f>'№ 8 ведомственная'!#REF!</f>
        <v>#REF!</v>
      </c>
      <c r="F206" s="2"/>
    </row>
    <row r="207" spans="1:6" ht="38.25" hidden="1" outlineLevel="4" x14ac:dyDescent="0.25">
      <c r="A207" s="21" t="s">
        <v>91</v>
      </c>
      <c r="B207" s="23" t="s">
        <v>418</v>
      </c>
      <c r="C207" s="11">
        <f>C208</f>
        <v>632.1</v>
      </c>
      <c r="D207" s="11">
        <f t="shared" ref="D207:E208" si="79">D208</f>
        <v>632.1</v>
      </c>
      <c r="E207" s="11">
        <f t="shared" si="79"/>
        <v>631.1</v>
      </c>
      <c r="F207" s="2"/>
    </row>
    <row r="208" spans="1:6" ht="38.25" hidden="1" outlineLevel="5" x14ac:dyDescent="0.25">
      <c r="A208" s="21" t="s">
        <v>91</v>
      </c>
      <c r="B208" s="23" t="s">
        <v>417</v>
      </c>
      <c r="C208" s="11">
        <f>C209</f>
        <v>632.1</v>
      </c>
      <c r="D208" s="11">
        <f t="shared" si="79"/>
        <v>632.1</v>
      </c>
      <c r="E208" s="11">
        <f t="shared" si="79"/>
        <v>631.1</v>
      </c>
      <c r="F208" s="2"/>
    </row>
    <row r="209" spans="1:6" ht="25.5" hidden="1" outlineLevel="6" x14ac:dyDescent="0.25">
      <c r="A209" s="21" t="s">
        <v>91</v>
      </c>
      <c r="B209" s="23" t="s">
        <v>338</v>
      </c>
      <c r="C209" s="11">
        <f>'№ 8 ведомственная'!F184</f>
        <v>632.1</v>
      </c>
      <c r="D209" s="11">
        <f>'№ 8 ведомственная'!G184</f>
        <v>632.1</v>
      </c>
      <c r="E209" s="11">
        <f>'№ 8 ведомственная'!H184</f>
        <v>631.1</v>
      </c>
      <c r="F209" s="2"/>
    </row>
    <row r="210" spans="1:6" ht="25.5" hidden="1" outlineLevel="3" x14ac:dyDescent="0.25">
      <c r="A210" s="21" t="s">
        <v>91</v>
      </c>
      <c r="B210" s="23" t="s">
        <v>400</v>
      </c>
      <c r="C210" s="11" t="e">
        <f>C211</f>
        <v>#REF!</v>
      </c>
      <c r="D210" s="11" t="e">
        <f t="shared" ref="D210:E212" si="80">D211</f>
        <v>#REF!</v>
      </c>
      <c r="E210" s="11" t="e">
        <f t="shared" si="80"/>
        <v>#REF!</v>
      </c>
      <c r="F210" s="2"/>
    </row>
    <row r="211" spans="1:6" ht="25.5" hidden="1" outlineLevel="4" x14ac:dyDescent="0.25">
      <c r="A211" s="21" t="s">
        <v>91</v>
      </c>
      <c r="B211" s="23" t="s">
        <v>419</v>
      </c>
      <c r="C211" s="11" t="e">
        <f>C212</f>
        <v>#REF!</v>
      </c>
      <c r="D211" s="11" t="e">
        <f t="shared" si="80"/>
        <v>#REF!</v>
      </c>
      <c r="E211" s="11" t="e">
        <f t="shared" si="80"/>
        <v>#REF!</v>
      </c>
      <c r="F211" s="2"/>
    </row>
    <row r="212" spans="1:6" ht="63.75" hidden="1" outlineLevel="5" x14ac:dyDescent="0.25">
      <c r="A212" s="21" t="s">
        <v>91</v>
      </c>
      <c r="B212" s="23" t="s">
        <v>420</v>
      </c>
      <c r="C212" s="11" t="e">
        <f>C213</f>
        <v>#REF!</v>
      </c>
      <c r="D212" s="11" t="e">
        <f t="shared" si="80"/>
        <v>#REF!</v>
      </c>
      <c r="E212" s="11" t="e">
        <f t="shared" si="80"/>
        <v>#REF!</v>
      </c>
      <c r="F212" s="2"/>
    </row>
    <row r="213" spans="1:6" ht="25.5" hidden="1" outlineLevel="6" x14ac:dyDescent="0.25">
      <c r="A213" s="21" t="s">
        <v>91</v>
      </c>
      <c r="B213" s="23" t="s">
        <v>338</v>
      </c>
      <c r="C213" s="11" t="e">
        <f>'№ 8 ведомственная'!#REF!</f>
        <v>#REF!</v>
      </c>
      <c r="D213" s="11" t="e">
        <f>'№ 8 ведомственная'!#REF!</f>
        <v>#REF!</v>
      </c>
      <c r="E213" s="11" t="e">
        <f>'№ 8 ведомственная'!#REF!</f>
        <v>#REF!</v>
      </c>
      <c r="F213" s="2"/>
    </row>
    <row r="214" spans="1:6" outlineLevel="1" collapsed="1" x14ac:dyDescent="0.25">
      <c r="A214" s="21" t="s">
        <v>105</v>
      </c>
      <c r="B214" s="23" t="s">
        <v>306</v>
      </c>
      <c r="C214" s="11">
        <f>'№ 8 ведомственная'!F185+'№ 8 ведомственная'!F465</f>
        <v>281</v>
      </c>
      <c r="D214" s="11">
        <f>'№ 8 ведомственная'!G185+'№ 8 ведомственная'!G465</f>
        <v>281</v>
      </c>
      <c r="E214" s="11">
        <f>'№ 8 ведомственная'!H185+'№ 8 ведомственная'!H465</f>
        <v>281</v>
      </c>
      <c r="F214" s="2"/>
    </row>
    <row r="215" spans="1:6" ht="51" hidden="1" outlineLevel="2" x14ac:dyDescent="0.25">
      <c r="A215" s="21" t="s">
        <v>105</v>
      </c>
      <c r="B215" s="23" t="s">
        <v>299</v>
      </c>
      <c r="C215" s="11" t="e">
        <f>C216</f>
        <v>#REF!</v>
      </c>
      <c r="D215" s="11" t="e">
        <f t="shared" ref="D215:E216" si="81">D216</f>
        <v>#REF!</v>
      </c>
      <c r="E215" s="11" t="e">
        <f t="shared" si="81"/>
        <v>#REF!</v>
      </c>
      <c r="F215" s="2"/>
    </row>
    <row r="216" spans="1:6" ht="25.5" hidden="1" outlineLevel="3" x14ac:dyDescent="0.25">
      <c r="A216" s="21" t="s">
        <v>105</v>
      </c>
      <c r="B216" s="23" t="s">
        <v>359</v>
      </c>
      <c r="C216" s="11" t="e">
        <f>C217</f>
        <v>#REF!</v>
      </c>
      <c r="D216" s="11" t="e">
        <f t="shared" si="81"/>
        <v>#REF!</v>
      </c>
      <c r="E216" s="11" t="e">
        <f t="shared" si="81"/>
        <v>#REF!</v>
      </c>
      <c r="F216" s="2"/>
    </row>
    <row r="217" spans="1:6" ht="51" hidden="1" outlineLevel="4" x14ac:dyDescent="0.25">
      <c r="A217" s="21" t="s">
        <v>105</v>
      </c>
      <c r="B217" s="23" t="s">
        <v>360</v>
      </c>
      <c r="C217" s="11" t="e">
        <f>C218+C220</f>
        <v>#REF!</v>
      </c>
      <c r="D217" s="11" t="e">
        <f t="shared" ref="D217:E217" si="82">D218+D220</f>
        <v>#REF!</v>
      </c>
      <c r="E217" s="11" t="e">
        <f t="shared" si="82"/>
        <v>#REF!</v>
      </c>
      <c r="F217" s="2"/>
    </row>
    <row r="218" spans="1:6" hidden="1" outlineLevel="5" x14ac:dyDescent="0.25">
      <c r="A218" s="21" t="s">
        <v>105</v>
      </c>
      <c r="B218" s="23" t="s">
        <v>421</v>
      </c>
      <c r="C218" s="11">
        <f>C219</f>
        <v>100</v>
      </c>
      <c r="D218" s="11">
        <f t="shared" ref="D218:E218" si="83">D219</f>
        <v>100</v>
      </c>
      <c r="E218" s="11">
        <f t="shared" si="83"/>
        <v>100</v>
      </c>
      <c r="F218" s="2"/>
    </row>
    <row r="219" spans="1:6" ht="25.5" hidden="1" outlineLevel="6" x14ac:dyDescent="0.25">
      <c r="A219" s="21" t="s">
        <v>105</v>
      </c>
      <c r="B219" s="23" t="s">
        <v>338</v>
      </c>
      <c r="C219" s="11">
        <f>'№ 8 ведомственная'!F190</f>
        <v>100</v>
      </c>
      <c r="D219" s="11">
        <f>'№ 8 ведомственная'!G190</f>
        <v>100</v>
      </c>
      <c r="E219" s="11">
        <f>'№ 8 ведомственная'!H190</f>
        <v>100</v>
      </c>
      <c r="F219" s="2"/>
    </row>
    <row r="220" spans="1:6" ht="25.5" hidden="1" outlineLevel="5" x14ac:dyDescent="0.25">
      <c r="A220" s="21" t="s">
        <v>105</v>
      </c>
      <c r="B220" s="23" t="s">
        <v>422</v>
      </c>
      <c r="C220" s="11" t="e">
        <f>C221</f>
        <v>#REF!</v>
      </c>
      <c r="D220" s="11" t="e">
        <f t="shared" ref="D220:E220" si="84">D221</f>
        <v>#REF!</v>
      </c>
      <c r="E220" s="11" t="e">
        <f t="shared" si="84"/>
        <v>#REF!</v>
      </c>
      <c r="F220" s="2"/>
    </row>
    <row r="221" spans="1:6" ht="25.5" hidden="1" outlineLevel="6" x14ac:dyDescent="0.25">
      <c r="A221" s="21" t="s">
        <v>105</v>
      </c>
      <c r="B221" s="23" t="s">
        <v>338</v>
      </c>
      <c r="C221" s="11" t="e">
        <f>'№ 8 ведомственная'!#REF!</f>
        <v>#REF!</v>
      </c>
      <c r="D221" s="11" t="e">
        <f>'№ 8 ведомственная'!#REF!</f>
        <v>#REF!</v>
      </c>
      <c r="E221" s="11" t="e">
        <f>'№ 8 ведомственная'!#REF!</f>
        <v>#REF!</v>
      </c>
      <c r="F221" s="2"/>
    </row>
    <row r="222" spans="1:6" ht="38.25" hidden="1" outlineLevel="2" x14ac:dyDescent="0.25">
      <c r="A222" s="21" t="s">
        <v>105</v>
      </c>
      <c r="B222" s="23" t="s">
        <v>330</v>
      </c>
      <c r="C222" s="11">
        <f>C223</f>
        <v>181</v>
      </c>
      <c r="D222" s="11">
        <f t="shared" ref="D222:E223" si="85">D223</f>
        <v>181</v>
      </c>
      <c r="E222" s="11">
        <f t="shared" si="85"/>
        <v>181</v>
      </c>
      <c r="F222" s="2"/>
    </row>
    <row r="223" spans="1:6" hidden="1" outlineLevel="3" x14ac:dyDescent="0.25">
      <c r="A223" s="21" t="s">
        <v>105</v>
      </c>
      <c r="B223" s="23" t="s">
        <v>517</v>
      </c>
      <c r="C223" s="11">
        <f>C224</f>
        <v>181</v>
      </c>
      <c r="D223" s="11">
        <f t="shared" si="85"/>
        <v>181</v>
      </c>
      <c r="E223" s="11">
        <f t="shared" si="85"/>
        <v>181</v>
      </c>
      <c r="F223" s="2"/>
    </row>
    <row r="224" spans="1:6" ht="38.25" hidden="1" outlineLevel="4" x14ac:dyDescent="0.25">
      <c r="A224" s="21" t="s">
        <v>105</v>
      </c>
      <c r="B224" s="23" t="s">
        <v>518</v>
      </c>
      <c r="C224" s="11">
        <f>C225+C227</f>
        <v>181</v>
      </c>
      <c r="D224" s="11">
        <f t="shared" ref="D224:E224" si="86">D225+D227</f>
        <v>181</v>
      </c>
      <c r="E224" s="11">
        <f t="shared" si="86"/>
        <v>181</v>
      </c>
      <c r="F224" s="2"/>
    </row>
    <row r="225" spans="1:6" ht="38.25" hidden="1" outlineLevel="5" x14ac:dyDescent="0.25">
      <c r="A225" s="21" t="s">
        <v>105</v>
      </c>
      <c r="B225" s="23" t="s">
        <v>519</v>
      </c>
      <c r="C225" s="11">
        <f>C226</f>
        <v>77</v>
      </c>
      <c r="D225" s="11">
        <f t="shared" ref="D225:E225" si="87">D226</f>
        <v>77</v>
      </c>
      <c r="E225" s="11">
        <f t="shared" si="87"/>
        <v>77</v>
      </c>
      <c r="F225" s="2"/>
    </row>
    <row r="226" spans="1:6" ht="25.5" hidden="1" outlineLevel="6" x14ac:dyDescent="0.25">
      <c r="A226" s="21" t="s">
        <v>105</v>
      </c>
      <c r="B226" s="23" t="s">
        <v>338</v>
      </c>
      <c r="C226" s="11">
        <f>'№ 8 ведомственная'!F470</f>
        <v>77</v>
      </c>
      <c r="D226" s="11">
        <f>'№ 8 ведомственная'!G470</f>
        <v>77</v>
      </c>
      <c r="E226" s="11">
        <f>'№ 8 ведомственная'!H470</f>
        <v>77</v>
      </c>
      <c r="F226" s="2"/>
    </row>
    <row r="227" spans="1:6" hidden="1" outlineLevel="5" x14ac:dyDescent="0.25">
      <c r="A227" s="21" t="s">
        <v>105</v>
      </c>
      <c r="B227" s="23" t="s">
        <v>520</v>
      </c>
      <c r="C227" s="11">
        <f>C228</f>
        <v>104</v>
      </c>
      <c r="D227" s="11">
        <f t="shared" ref="D227:E227" si="88">D228</f>
        <v>104</v>
      </c>
      <c r="E227" s="11">
        <f t="shared" si="88"/>
        <v>104</v>
      </c>
      <c r="F227" s="2"/>
    </row>
    <row r="228" spans="1:6" ht="25.5" hidden="1" outlineLevel="6" x14ac:dyDescent="0.25">
      <c r="A228" s="21" t="s">
        <v>105</v>
      </c>
      <c r="B228" s="23" t="s">
        <v>338</v>
      </c>
      <c r="C228" s="11">
        <f>'№ 8 ведомственная'!F472</f>
        <v>104</v>
      </c>
      <c r="D228" s="11">
        <f>'№ 8 ведомственная'!G472</f>
        <v>104</v>
      </c>
      <c r="E228" s="11">
        <f>'№ 8 ведомственная'!H472</f>
        <v>104</v>
      </c>
      <c r="F228" s="2"/>
    </row>
    <row r="229" spans="1:6" s="36" customFormat="1" collapsed="1" x14ac:dyDescent="0.25">
      <c r="A229" s="26" t="s">
        <v>107</v>
      </c>
      <c r="B229" s="27" t="s">
        <v>285</v>
      </c>
      <c r="C229" s="10">
        <f>C230+C247+C267+C307</f>
        <v>57493</v>
      </c>
      <c r="D229" s="10">
        <f>D230+D247+D267+D307</f>
        <v>41003</v>
      </c>
      <c r="E229" s="10">
        <f>E230+E247+E267+E307</f>
        <v>41003</v>
      </c>
      <c r="F229" s="4"/>
    </row>
    <row r="230" spans="1:6" outlineLevel="1" x14ac:dyDescent="0.25">
      <c r="A230" s="21" t="s">
        <v>108</v>
      </c>
      <c r="B230" s="23" t="s">
        <v>307</v>
      </c>
      <c r="C230" s="11">
        <f>'№ 8 ведомственная'!F192</f>
        <v>3200</v>
      </c>
      <c r="D230" s="11">
        <f>'№ 8 ведомственная'!G192</f>
        <v>1000</v>
      </c>
      <c r="E230" s="11">
        <f>'№ 8 ведомственная'!H192</f>
        <v>1000</v>
      </c>
      <c r="F230" s="2"/>
    </row>
    <row r="231" spans="1:6" ht="51" hidden="1" outlineLevel="2" x14ac:dyDescent="0.25">
      <c r="A231" s="21" t="s">
        <v>108</v>
      </c>
      <c r="B231" s="23" t="s">
        <v>303</v>
      </c>
      <c r="C231" s="11">
        <f>C232</f>
        <v>2000</v>
      </c>
      <c r="D231" s="11">
        <f t="shared" ref="D231:E232" si="89">D232</f>
        <v>1000</v>
      </c>
      <c r="E231" s="11">
        <f t="shared" si="89"/>
        <v>1000</v>
      </c>
      <c r="F231" s="2"/>
    </row>
    <row r="232" spans="1:6" ht="25.5" hidden="1" outlineLevel="3" x14ac:dyDescent="0.25">
      <c r="A232" s="21" t="s">
        <v>108</v>
      </c>
      <c r="B232" s="23" t="s">
        <v>423</v>
      </c>
      <c r="C232" s="11">
        <f>C233</f>
        <v>2000</v>
      </c>
      <c r="D232" s="11">
        <f t="shared" si="89"/>
        <v>1000</v>
      </c>
      <c r="E232" s="11">
        <f t="shared" si="89"/>
        <v>1000</v>
      </c>
      <c r="F232" s="2"/>
    </row>
    <row r="233" spans="1:6" ht="25.5" hidden="1" outlineLevel="4" x14ac:dyDescent="0.25">
      <c r="A233" s="21" t="s">
        <v>108</v>
      </c>
      <c r="B233" s="23" t="s">
        <v>424</v>
      </c>
      <c r="C233" s="11">
        <f>C234+C236</f>
        <v>2000</v>
      </c>
      <c r="D233" s="11">
        <f t="shared" ref="D233:E233" si="90">D234+D236</f>
        <v>1000</v>
      </c>
      <c r="E233" s="11">
        <f t="shared" si="90"/>
        <v>1000</v>
      </c>
      <c r="F233" s="2"/>
    </row>
    <row r="234" spans="1:6" ht="25.5" hidden="1" outlineLevel="5" x14ac:dyDescent="0.25">
      <c r="A234" s="21" t="s">
        <v>108</v>
      </c>
      <c r="B234" s="23" t="s">
        <v>425</v>
      </c>
      <c r="C234" s="11">
        <f>C235</f>
        <v>1000</v>
      </c>
      <c r="D234" s="11">
        <f t="shared" ref="D234:E234" si="91">D235</f>
        <v>500</v>
      </c>
      <c r="E234" s="11">
        <f t="shared" si="91"/>
        <v>500</v>
      </c>
      <c r="F234" s="2"/>
    </row>
    <row r="235" spans="1:6" hidden="1" outlineLevel="6" x14ac:dyDescent="0.25">
      <c r="A235" s="21" t="s">
        <v>108</v>
      </c>
      <c r="B235" s="23" t="s">
        <v>339</v>
      </c>
      <c r="C235" s="11">
        <f>'№ 8 ведомственная'!F197</f>
        <v>1000</v>
      </c>
      <c r="D235" s="11">
        <f>'№ 8 ведомственная'!G197</f>
        <v>500</v>
      </c>
      <c r="E235" s="11">
        <f>'№ 8 ведомственная'!H197</f>
        <v>500</v>
      </c>
      <c r="F235" s="2"/>
    </row>
    <row r="236" spans="1:6" ht="38.25" hidden="1" outlineLevel="5" x14ac:dyDescent="0.25">
      <c r="A236" s="21" t="s">
        <v>108</v>
      </c>
      <c r="B236" s="23" t="s">
        <v>426</v>
      </c>
      <c r="C236" s="11">
        <f>C237</f>
        <v>1000</v>
      </c>
      <c r="D236" s="11">
        <f t="shared" ref="D236:E236" si="92">D237</f>
        <v>500</v>
      </c>
      <c r="E236" s="11">
        <f t="shared" si="92"/>
        <v>500</v>
      </c>
      <c r="F236" s="2"/>
    </row>
    <row r="237" spans="1:6" ht="25.5" hidden="1" outlineLevel="6" x14ac:dyDescent="0.25">
      <c r="A237" s="21" t="s">
        <v>108</v>
      </c>
      <c r="B237" s="23" t="s">
        <v>338</v>
      </c>
      <c r="C237" s="11">
        <f>'№ 8 ведомственная'!F199</f>
        <v>1000</v>
      </c>
      <c r="D237" s="11">
        <f>'№ 8 ведомственная'!G199</f>
        <v>500</v>
      </c>
      <c r="E237" s="11">
        <f>'№ 8 ведомственная'!H199</f>
        <v>500</v>
      </c>
      <c r="F237" s="2"/>
    </row>
    <row r="238" spans="1:6" ht="51" hidden="1" outlineLevel="2" x14ac:dyDescent="0.25">
      <c r="A238" s="21" t="s">
        <v>108</v>
      </c>
      <c r="B238" s="23" t="s">
        <v>308</v>
      </c>
      <c r="C238" s="11" t="e">
        <f>C239</f>
        <v>#REF!</v>
      </c>
      <c r="D238" s="11" t="e">
        <f t="shared" ref="D238:E239" si="93">D239</f>
        <v>#REF!</v>
      </c>
      <c r="E238" s="11" t="e">
        <f t="shared" si="93"/>
        <v>#REF!</v>
      </c>
      <c r="F238" s="2"/>
    </row>
    <row r="239" spans="1:6" ht="25.5" hidden="1" outlineLevel="3" x14ac:dyDescent="0.25">
      <c r="A239" s="21" t="s">
        <v>108</v>
      </c>
      <c r="B239" s="23" t="s">
        <v>427</v>
      </c>
      <c r="C239" s="11" t="e">
        <f>C240</f>
        <v>#REF!</v>
      </c>
      <c r="D239" s="11" t="e">
        <f t="shared" si="93"/>
        <v>#REF!</v>
      </c>
      <c r="E239" s="11" t="e">
        <f t="shared" si="93"/>
        <v>#REF!</v>
      </c>
      <c r="F239" s="2"/>
    </row>
    <row r="240" spans="1:6" ht="25.5" hidden="1" outlineLevel="4" x14ac:dyDescent="0.25">
      <c r="A240" s="21" t="s">
        <v>108</v>
      </c>
      <c r="B240" s="23" t="s">
        <v>428</v>
      </c>
      <c r="C240" s="11" t="e">
        <f>C241+C243+C245</f>
        <v>#REF!</v>
      </c>
      <c r="D240" s="11" t="e">
        <f t="shared" ref="D240:E240" si="94">D241+D243+D245</f>
        <v>#REF!</v>
      </c>
      <c r="E240" s="11" t="e">
        <f t="shared" si="94"/>
        <v>#REF!</v>
      </c>
      <c r="F240" s="2"/>
    </row>
    <row r="241" spans="1:6" hidden="1" outlineLevel="5" x14ac:dyDescent="0.25">
      <c r="A241" s="21" t="s">
        <v>108</v>
      </c>
      <c r="B241" s="23" t="s">
        <v>569</v>
      </c>
      <c r="C241" s="11">
        <f>C242</f>
        <v>1200</v>
      </c>
      <c r="D241" s="11">
        <f t="shared" ref="D241:E241" si="95">D242</f>
        <v>0</v>
      </c>
      <c r="E241" s="11">
        <f t="shared" si="95"/>
        <v>0</v>
      </c>
      <c r="F241" s="2"/>
    </row>
    <row r="242" spans="1:6" ht="25.5" hidden="1" outlineLevel="6" x14ac:dyDescent="0.25">
      <c r="A242" s="21" t="s">
        <v>108</v>
      </c>
      <c r="B242" s="23" t="s">
        <v>338</v>
      </c>
      <c r="C242" s="11">
        <f>'№ 8 ведомственная'!F204</f>
        <v>1200</v>
      </c>
      <c r="D242" s="11">
        <f>'№ 8 ведомственная'!G204</f>
        <v>0</v>
      </c>
      <c r="E242" s="11">
        <f>'№ 8 ведомственная'!H204</f>
        <v>0</v>
      </c>
      <c r="F242" s="2"/>
    </row>
    <row r="243" spans="1:6" ht="38.25" hidden="1" outlineLevel="5" x14ac:dyDescent="0.25">
      <c r="A243" s="21" t="s">
        <v>108</v>
      </c>
      <c r="B243" s="23" t="s">
        <v>429</v>
      </c>
      <c r="C243" s="11" t="e">
        <f>C244</f>
        <v>#REF!</v>
      </c>
      <c r="D243" s="11" t="e">
        <f t="shared" ref="D243:E243" si="96">D244</f>
        <v>#REF!</v>
      </c>
      <c r="E243" s="11" t="e">
        <f t="shared" si="96"/>
        <v>#REF!</v>
      </c>
      <c r="F243" s="2"/>
    </row>
    <row r="244" spans="1:6" ht="25.5" hidden="1" outlineLevel="6" x14ac:dyDescent="0.25">
      <c r="A244" s="21" t="s">
        <v>108</v>
      </c>
      <c r="B244" s="23" t="s">
        <v>430</v>
      </c>
      <c r="C244" s="11" t="e">
        <f>'№ 8 ведомственная'!#REF!</f>
        <v>#REF!</v>
      </c>
      <c r="D244" s="11" t="e">
        <f>'№ 8 ведомственная'!#REF!</f>
        <v>#REF!</v>
      </c>
      <c r="E244" s="11" t="e">
        <f>'№ 8 ведомственная'!#REF!</f>
        <v>#REF!</v>
      </c>
      <c r="F244" s="2"/>
    </row>
    <row r="245" spans="1:6" ht="38.25" hidden="1" outlineLevel="5" x14ac:dyDescent="0.25">
      <c r="A245" s="21" t="s">
        <v>108</v>
      </c>
      <c r="B245" s="23" t="s">
        <v>431</v>
      </c>
      <c r="C245" s="11" t="e">
        <f>C246</f>
        <v>#REF!</v>
      </c>
      <c r="D245" s="11" t="e">
        <f t="shared" ref="D245:E245" si="97">D246</f>
        <v>#REF!</v>
      </c>
      <c r="E245" s="11" t="e">
        <f t="shared" si="97"/>
        <v>#REF!</v>
      </c>
      <c r="F245" s="2"/>
    </row>
    <row r="246" spans="1:6" ht="25.5" hidden="1" outlineLevel="6" x14ac:dyDescent="0.25">
      <c r="A246" s="21" t="s">
        <v>108</v>
      </c>
      <c r="B246" s="23" t="s">
        <v>430</v>
      </c>
      <c r="C246" s="11" t="e">
        <f>'№ 8 ведомственная'!#REF!</f>
        <v>#REF!</v>
      </c>
      <c r="D246" s="11" t="e">
        <f>'№ 8 ведомственная'!#REF!</f>
        <v>#REF!</v>
      </c>
      <c r="E246" s="11" t="e">
        <f>'№ 8 ведомственная'!#REF!</f>
        <v>#REF!</v>
      </c>
      <c r="F246" s="2"/>
    </row>
    <row r="247" spans="1:6" outlineLevel="1" collapsed="1" x14ac:dyDescent="0.25">
      <c r="A247" s="21" t="s">
        <v>118</v>
      </c>
      <c r="B247" s="23" t="s">
        <v>309</v>
      </c>
      <c r="C247" s="11">
        <f>'№ 8 ведомственная'!F205</f>
        <v>8850</v>
      </c>
      <c r="D247" s="11">
        <f>'№ 8 ведомственная'!G205</f>
        <v>2050</v>
      </c>
      <c r="E247" s="11">
        <f>'№ 8 ведомственная'!H205</f>
        <v>2050</v>
      </c>
      <c r="F247" s="2"/>
    </row>
    <row r="248" spans="1:6" ht="51" hidden="1" outlineLevel="2" x14ac:dyDescent="0.25">
      <c r="A248" s="21" t="s">
        <v>118</v>
      </c>
      <c r="B248" s="23" t="s">
        <v>303</v>
      </c>
      <c r="C248" s="11">
        <f>C249</f>
        <v>5300</v>
      </c>
      <c r="D248" s="11">
        <f t="shared" ref="D248:E248" si="98">D249</f>
        <v>1200</v>
      </c>
      <c r="E248" s="11">
        <f t="shared" si="98"/>
        <v>1200</v>
      </c>
      <c r="F248" s="2"/>
    </row>
    <row r="249" spans="1:6" ht="25.5" hidden="1" outlineLevel="3" x14ac:dyDescent="0.25">
      <c r="A249" s="21" t="s">
        <v>118</v>
      </c>
      <c r="B249" s="23" t="s">
        <v>423</v>
      </c>
      <c r="C249" s="11">
        <f>C250+C255+C264</f>
        <v>5300</v>
      </c>
      <c r="D249" s="11">
        <f>D250+D255+D264</f>
        <v>1200</v>
      </c>
      <c r="E249" s="11">
        <f>E250+E255+E264</f>
        <v>1200</v>
      </c>
      <c r="F249" s="2"/>
    </row>
    <row r="250" spans="1:6" ht="25.5" hidden="1" outlineLevel="4" x14ac:dyDescent="0.25">
      <c r="A250" s="21" t="s">
        <v>118</v>
      </c>
      <c r="B250" s="23" t="s">
        <v>432</v>
      </c>
      <c r="C250" s="11">
        <f>C251+C253</f>
        <v>600</v>
      </c>
      <c r="D250" s="11">
        <f t="shared" ref="D250:E250" si="99">D251+D253</f>
        <v>200</v>
      </c>
      <c r="E250" s="11">
        <f t="shared" si="99"/>
        <v>200</v>
      </c>
      <c r="F250" s="2"/>
    </row>
    <row r="251" spans="1:6" ht="25.5" hidden="1" outlineLevel="5" x14ac:dyDescent="0.25">
      <c r="A251" s="21" t="s">
        <v>118</v>
      </c>
      <c r="B251" s="23" t="s">
        <v>433</v>
      </c>
      <c r="C251" s="11">
        <f>C252</f>
        <v>100</v>
      </c>
      <c r="D251" s="11">
        <f t="shared" ref="D251:E251" si="100">D252</f>
        <v>100</v>
      </c>
      <c r="E251" s="11">
        <f t="shared" si="100"/>
        <v>100</v>
      </c>
      <c r="F251" s="2"/>
    </row>
    <row r="252" spans="1:6" ht="25.5" hidden="1" outlineLevel="6" x14ac:dyDescent="0.25">
      <c r="A252" s="21" t="s">
        <v>118</v>
      </c>
      <c r="B252" s="23" t="s">
        <v>338</v>
      </c>
      <c r="C252" s="11">
        <f>'№ 8 ведомственная'!F210</f>
        <v>100</v>
      </c>
      <c r="D252" s="11">
        <f>'№ 8 ведомственная'!G210</f>
        <v>100</v>
      </c>
      <c r="E252" s="11">
        <f>'№ 8 ведомственная'!H210</f>
        <v>100</v>
      </c>
      <c r="F252" s="2"/>
    </row>
    <row r="253" spans="1:6" hidden="1" outlineLevel="5" x14ac:dyDescent="0.25">
      <c r="A253" s="21" t="s">
        <v>118</v>
      </c>
      <c r="B253" s="23" t="s">
        <v>434</v>
      </c>
      <c r="C253" s="11">
        <f>C254</f>
        <v>500</v>
      </c>
      <c r="D253" s="11">
        <f t="shared" ref="D253:E253" si="101">D254</f>
        <v>100</v>
      </c>
      <c r="E253" s="11">
        <f t="shared" si="101"/>
        <v>100</v>
      </c>
      <c r="F253" s="2"/>
    </row>
    <row r="254" spans="1:6" ht="25.5" hidden="1" outlineLevel="6" x14ac:dyDescent="0.25">
      <c r="A254" s="21" t="s">
        <v>118</v>
      </c>
      <c r="B254" s="23" t="s">
        <v>338</v>
      </c>
      <c r="C254" s="11">
        <f>'№ 8 ведомственная'!F212</f>
        <v>500</v>
      </c>
      <c r="D254" s="11">
        <f>'№ 8 ведомственная'!G212</f>
        <v>100</v>
      </c>
      <c r="E254" s="11">
        <f>'№ 8 ведомственная'!H212</f>
        <v>100</v>
      </c>
      <c r="F254" s="2"/>
    </row>
    <row r="255" spans="1:6" ht="25.5" hidden="1" outlineLevel="4" x14ac:dyDescent="0.25">
      <c r="A255" s="21" t="s">
        <v>118</v>
      </c>
      <c r="B255" s="23" t="s">
        <v>435</v>
      </c>
      <c r="C255" s="11">
        <f>C256+C258+C260+C262</f>
        <v>3200</v>
      </c>
      <c r="D255" s="11">
        <f t="shared" ref="D255:E255" si="102">D256+D258+D260+D262</f>
        <v>500</v>
      </c>
      <c r="E255" s="11">
        <f t="shared" si="102"/>
        <v>500</v>
      </c>
      <c r="F255" s="2"/>
    </row>
    <row r="256" spans="1:6" hidden="1" outlineLevel="5" x14ac:dyDescent="0.25">
      <c r="A256" s="21" t="s">
        <v>118</v>
      </c>
      <c r="B256" s="23" t="s">
        <v>436</v>
      </c>
      <c r="C256" s="11">
        <f>C257</f>
        <v>1000</v>
      </c>
      <c r="D256" s="11">
        <f t="shared" ref="D256:E256" si="103">D257</f>
        <v>100</v>
      </c>
      <c r="E256" s="11">
        <f t="shared" si="103"/>
        <v>100</v>
      </c>
      <c r="F256" s="2"/>
    </row>
    <row r="257" spans="1:6" ht="25.5" hidden="1" outlineLevel="6" x14ac:dyDescent="0.25">
      <c r="A257" s="21" t="s">
        <v>118</v>
      </c>
      <c r="B257" s="23" t="s">
        <v>338</v>
      </c>
      <c r="C257" s="11">
        <f>'№ 8 ведомственная'!F215</f>
        <v>1000</v>
      </c>
      <c r="D257" s="11">
        <f>'№ 8 ведомственная'!G215</f>
        <v>100</v>
      </c>
      <c r="E257" s="11">
        <f>'№ 8 ведомственная'!H215</f>
        <v>100</v>
      </c>
      <c r="F257" s="2"/>
    </row>
    <row r="258" spans="1:6" ht="25.5" hidden="1" outlineLevel="5" x14ac:dyDescent="0.25">
      <c r="A258" s="21" t="s">
        <v>118</v>
      </c>
      <c r="B258" s="23" t="s">
        <v>590</v>
      </c>
      <c r="C258" s="11">
        <f>C259</f>
        <v>1000</v>
      </c>
      <c r="D258" s="11">
        <f t="shared" ref="D258:E258" si="104">D259</f>
        <v>100</v>
      </c>
      <c r="E258" s="11">
        <f t="shared" si="104"/>
        <v>100</v>
      </c>
      <c r="F258" s="2"/>
    </row>
    <row r="259" spans="1:6" ht="25.5" hidden="1" outlineLevel="6" x14ac:dyDescent="0.25">
      <c r="A259" s="21" t="s">
        <v>118</v>
      </c>
      <c r="B259" s="23" t="s">
        <v>338</v>
      </c>
      <c r="C259" s="11">
        <f>'№ 8 ведомственная'!F217</f>
        <v>1000</v>
      </c>
      <c r="D259" s="11">
        <f>'№ 8 ведомственная'!G217</f>
        <v>100</v>
      </c>
      <c r="E259" s="11">
        <f>'№ 8 ведомственная'!H217</f>
        <v>100</v>
      </c>
      <c r="F259" s="2"/>
    </row>
    <row r="260" spans="1:6" ht="38.25" hidden="1" outlineLevel="5" x14ac:dyDescent="0.25">
      <c r="A260" s="21" t="s">
        <v>118</v>
      </c>
      <c r="B260" s="23" t="s">
        <v>437</v>
      </c>
      <c r="C260" s="11">
        <f>C261</f>
        <v>200</v>
      </c>
      <c r="D260" s="11">
        <f t="shared" ref="D260:E260" si="105">D261</f>
        <v>200</v>
      </c>
      <c r="E260" s="11">
        <f t="shared" si="105"/>
        <v>200</v>
      </c>
      <c r="F260" s="2"/>
    </row>
    <row r="261" spans="1:6" ht="25.5" hidden="1" outlineLevel="6" x14ac:dyDescent="0.25">
      <c r="A261" s="21" t="s">
        <v>118</v>
      </c>
      <c r="B261" s="23" t="s">
        <v>338</v>
      </c>
      <c r="C261" s="11">
        <f>'№ 8 ведомственная'!F219</f>
        <v>200</v>
      </c>
      <c r="D261" s="11">
        <f>'№ 8 ведомственная'!G219</f>
        <v>200</v>
      </c>
      <c r="E261" s="11">
        <f>'№ 8 ведомственная'!H219</f>
        <v>200</v>
      </c>
      <c r="F261" s="2"/>
    </row>
    <row r="262" spans="1:6" ht="63.75" hidden="1" outlineLevel="5" x14ac:dyDescent="0.25">
      <c r="A262" s="21" t="s">
        <v>118</v>
      </c>
      <c r="B262" s="23" t="s">
        <v>591</v>
      </c>
      <c r="C262" s="11">
        <f>C263</f>
        <v>1000</v>
      </c>
      <c r="D262" s="11">
        <f t="shared" ref="D262:E262" si="106">D263</f>
        <v>100</v>
      </c>
      <c r="E262" s="11">
        <f t="shared" si="106"/>
        <v>100</v>
      </c>
      <c r="F262" s="2"/>
    </row>
    <row r="263" spans="1:6" hidden="1" outlineLevel="6" x14ac:dyDescent="0.25">
      <c r="A263" s="21" t="s">
        <v>118</v>
      </c>
      <c r="B263" s="23" t="s">
        <v>339</v>
      </c>
      <c r="C263" s="11">
        <f>'№ 8 ведомственная'!F221</f>
        <v>1000</v>
      </c>
      <c r="D263" s="11">
        <f>'№ 8 ведомственная'!G221</f>
        <v>100</v>
      </c>
      <c r="E263" s="11">
        <f>'№ 8 ведомственная'!H221</f>
        <v>100</v>
      </c>
      <c r="F263" s="2"/>
    </row>
    <row r="264" spans="1:6" ht="25.5" hidden="1" outlineLevel="4" x14ac:dyDescent="0.25">
      <c r="A264" s="21" t="s">
        <v>118</v>
      </c>
      <c r="B264" s="23" t="s">
        <v>438</v>
      </c>
      <c r="C264" s="11">
        <f>C265</f>
        <v>1500</v>
      </c>
      <c r="D264" s="11">
        <f t="shared" ref="D264:E265" si="107">D265</f>
        <v>500</v>
      </c>
      <c r="E264" s="11">
        <f t="shared" si="107"/>
        <v>500</v>
      </c>
      <c r="F264" s="2"/>
    </row>
    <row r="265" spans="1:6" hidden="1" outlineLevel="5" x14ac:dyDescent="0.25">
      <c r="A265" s="21" t="s">
        <v>118</v>
      </c>
      <c r="B265" s="23" t="s">
        <v>439</v>
      </c>
      <c r="C265" s="11">
        <f>C266</f>
        <v>1500</v>
      </c>
      <c r="D265" s="11">
        <f t="shared" si="107"/>
        <v>500</v>
      </c>
      <c r="E265" s="11">
        <f t="shared" si="107"/>
        <v>500</v>
      </c>
      <c r="F265" s="2"/>
    </row>
    <row r="266" spans="1:6" ht="25.5" hidden="1" outlineLevel="6" x14ac:dyDescent="0.25">
      <c r="A266" s="21" t="s">
        <v>118</v>
      </c>
      <c r="B266" s="23" t="s">
        <v>338</v>
      </c>
      <c r="C266" s="11">
        <f>'№ 8 ведомственная'!F232</f>
        <v>1500</v>
      </c>
      <c r="D266" s="11">
        <f>'№ 8 ведомственная'!G232</f>
        <v>500</v>
      </c>
      <c r="E266" s="11">
        <f>'№ 8 ведомственная'!H232</f>
        <v>500</v>
      </c>
      <c r="F266" s="2"/>
    </row>
    <row r="267" spans="1:6" outlineLevel="1" collapsed="1" x14ac:dyDescent="0.25">
      <c r="A267" s="21" t="s">
        <v>127</v>
      </c>
      <c r="B267" s="23" t="s">
        <v>310</v>
      </c>
      <c r="C267" s="11">
        <f>'№ 8 ведомственная'!F233+'№ 8 ведомственная'!F474</f>
        <v>21490</v>
      </c>
      <c r="D267" s="11">
        <f>'№ 8 ведомственная'!G233+'№ 8 ведомственная'!G474</f>
        <v>16000</v>
      </c>
      <c r="E267" s="11">
        <f>'№ 8 ведомственная'!H233+'№ 8 ведомственная'!H474</f>
        <v>16000</v>
      </c>
      <c r="F267" s="2"/>
    </row>
    <row r="268" spans="1:6" ht="51" hidden="1" outlineLevel="2" x14ac:dyDescent="0.25">
      <c r="A268" s="21" t="s">
        <v>127</v>
      </c>
      <c r="B268" s="23" t="s">
        <v>303</v>
      </c>
      <c r="C268" s="11" t="e">
        <f>C269</f>
        <v>#REF!</v>
      </c>
      <c r="D268" s="11" t="e">
        <f t="shared" ref="D268:E268" si="108">D269</f>
        <v>#REF!</v>
      </c>
      <c r="E268" s="11" t="e">
        <f t="shared" si="108"/>
        <v>#REF!</v>
      </c>
      <c r="F268" s="2"/>
    </row>
    <row r="269" spans="1:6" ht="25.5" hidden="1" outlineLevel="3" x14ac:dyDescent="0.25">
      <c r="A269" s="21" t="s">
        <v>127</v>
      </c>
      <c r="B269" s="23" t="s">
        <v>400</v>
      </c>
      <c r="C269" s="11" t="e">
        <f>C270+C279+C292</f>
        <v>#REF!</v>
      </c>
      <c r="D269" s="11" t="e">
        <f>D270+D279+D292</f>
        <v>#REF!</v>
      </c>
      <c r="E269" s="11" t="e">
        <f>E270+E279+E292</f>
        <v>#REF!</v>
      </c>
      <c r="F269" s="2"/>
    </row>
    <row r="270" spans="1:6" hidden="1" outlineLevel="4" x14ac:dyDescent="0.25">
      <c r="A270" s="21" t="s">
        <v>127</v>
      </c>
      <c r="B270" s="23" t="s">
        <v>440</v>
      </c>
      <c r="C270" s="11" t="e">
        <f>C271+C273+C275+C277</f>
        <v>#REF!</v>
      </c>
      <c r="D270" s="11" t="e">
        <f t="shared" ref="D270:E270" si="109">D271+D273+D275+D277</f>
        <v>#REF!</v>
      </c>
      <c r="E270" s="11" t="e">
        <f t="shared" si="109"/>
        <v>#REF!</v>
      </c>
      <c r="F270" s="2"/>
    </row>
    <row r="271" spans="1:6" ht="25.5" hidden="1" outlineLevel="5" x14ac:dyDescent="0.25">
      <c r="A271" s="21" t="s">
        <v>127</v>
      </c>
      <c r="B271" s="23" t="s">
        <v>441</v>
      </c>
      <c r="C271" s="11">
        <f>C272</f>
        <v>8500</v>
      </c>
      <c r="D271" s="11">
        <f t="shared" ref="D271:E271" si="110">D272</f>
        <v>4500</v>
      </c>
      <c r="E271" s="11">
        <f t="shared" si="110"/>
        <v>4500</v>
      </c>
      <c r="F271" s="2"/>
    </row>
    <row r="272" spans="1:6" ht="25.5" hidden="1" outlineLevel="6" x14ac:dyDescent="0.25">
      <c r="A272" s="21" t="s">
        <v>127</v>
      </c>
      <c r="B272" s="23" t="s">
        <v>338</v>
      </c>
      <c r="C272" s="11">
        <f>'№ 8 ведомственная'!F238</f>
        <v>8500</v>
      </c>
      <c r="D272" s="11">
        <f>'№ 8 ведомственная'!G238</f>
        <v>4500</v>
      </c>
      <c r="E272" s="11">
        <f>'№ 8 ведомственная'!H238</f>
        <v>4500</v>
      </c>
      <c r="F272" s="2"/>
    </row>
    <row r="273" spans="1:6" hidden="1" outlineLevel="5" x14ac:dyDescent="0.25">
      <c r="A273" s="21" t="s">
        <v>127</v>
      </c>
      <c r="B273" s="23" t="s">
        <v>442</v>
      </c>
      <c r="C273" s="11">
        <f>C274</f>
        <v>1500</v>
      </c>
      <c r="D273" s="11">
        <f t="shared" ref="D273:E273" si="111">D274</f>
        <v>1500</v>
      </c>
      <c r="E273" s="11">
        <f t="shared" si="111"/>
        <v>1500</v>
      </c>
      <c r="F273" s="2"/>
    </row>
    <row r="274" spans="1:6" ht="25.5" hidden="1" outlineLevel="6" x14ac:dyDescent="0.25">
      <c r="A274" s="21" t="s">
        <v>127</v>
      </c>
      <c r="B274" s="23" t="s">
        <v>364</v>
      </c>
      <c r="C274" s="11">
        <f>'№ 8 ведомственная'!F240</f>
        <v>1500</v>
      </c>
      <c r="D274" s="11">
        <f>'№ 8 ведомственная'!G240</f>
        <v>1500</v>
      </c>
      <c r="E274" s="11">
        <f>'№ 8 ведомственная'!H240</f>
        <v>1500</v>
      </c>
      <c r="F274" s="2"/>
    </row>
    <row r="275" spans="1:6" ht="38.25" hidden="1" outlineLevel="5" x14ac:dyDescent="0.25">
      <c r="A275" s="21" t="s">
        <v>127</v>
      </c>
      <c r="B275" s="23" t="s">
        <v>443</v>
      </c>
      <c r="C275" s="11">
        <f>C276</f>
        <v>1500</v>
      </c>
      <c r="D275" s="11">
        <f t="shared" ref="D275:E275" si="112">D276</f>
        <v>1500</v>
      </c>
      <c r="E275" s="11">
        <f t="shared" si="112"/>
        <v>1500</v>
      </c>
      <c r="F275" s="2"/>
    </row>
    <row r="276" spans="1:6" ht="25.5" hidden="1" outlineLevel="6" x14ac:dyDescent="0.25">
      <c r="A276" s="21" t="s">
        <v>127</v>
      </c>
      <c r="B276" s="23" t="s">
        <v>338</v>
      </c>
      <c r="C276" s="11">
        <f>'№ 8 ведомственная'!F242</f>
        <v>1500</v>
      </c>
      <c r="D276" s="11">
        <f>'№ 8 ведомственная'!G242</f>
        <v>1500</v>
      </c>
      <c r="E276" s="11">
        <f>'№ 8 ведомственная'!H242</f>
        <v>1500</v>
      </c>
      <c r="F276" s="2"/>
    </row>
    <row r="277" spans="1:6" ht="38.25" hidden="1" outlineLevel="5" x14ac:dyDescent="0.25">
      <c r="A277" s="21" t="s">
        <v>127</v>
      </c>
      <c r="B277" s="23" t="s">
        <v>444</v>
      </c>
      <c r="C277" s="11" t="e">
        <f>C278</f>
        <v>#REF!</v>
      </c>
      <c r="D277" s="11" t="e">
        <f t="shared" ref="D277:E277" si="113">D278</f>
        <v>#REF!</v>
      </c>
      <c r="E277" s="11" t="e">
        <f t="shared" si="113"/>
        <v>#REF!</v>
      </c>
      <c r="F277" s="2"/>
    </row>
    <row r="278" spans="1:6" ht="25.5" hidden="1" outlineLevel="6" x14ac:dyDescent="0.25">
      <c r="A278" s="21" t="s">
        <v>127</v>
      </c>
      <c r="B278" s="23" t="s">
        <v>338</v>
      </c>
      <c r="C278" s="11" t="e">
        <f>'№ 8 ведомственная'!#REF!</f>
        <v>#REF!</v>
      </c>
      <c r="D278" s="11" t="e">
        <f>'№ 8 ведомственная'!#REF!</f>
        <v>#REF!</v>
      </c>
      <c r="E278" s="11" t="e">
        <f>'№ 8 ведомственная'!#REF!</f>
        <v>#REF!</v>
      </c>
      <c r="F278" s="2"/>
    </row>
    <row r="279" spans="1:6" ht="25.5" hidden="1" outlineLevel="4" x14ac:dyDescent="0.25">
      <c r="A279" s="21" t="s">
        <v>127</v>
      </c>
      <c r="B279" s="23" t="s">
        <v>401</v>
      </c>
      <c r="C279" s="11">
        <f>C280+C282+C284+C286+C288+C290</f>
        <v>7100</v>
      </c>
      <c r="D279" s="11">
        <f t="shared" ref="D279:E279" si="114">D280+D282+D284+D286+D288+D290</f>
        <v>6400</v>
      </c>
      <c r="E279" s="11">
        <f t="shared" si="114"/>
        <v>6400</v>
      </c>
      <c r="F279" s="2"/>
    </row>
    <row r="280" spans="1:6" hidden="1" outlineLevel="5" x14ac:dyDescent="0.25">
      <c r="A280" s="21" t="s">
        <v>127</v>
      </c>
      <c r="B280" s="23" t="s">
        <v>445</v>
      </c>
      <c r="C280" s="11">
        <f>C281</f>
        <v>5000</v>
      </c>
      <c r="D280" s="11">
        <f t="shared" ref="D280:E280" si="115">D281</f>
        <v>5000</v>
      </c>
      <c r="E280" s="11">
        <f t="shared" si="115"/>
        <v>5000</v>
      </c>
      <c r="F280" s="2"/>
    </row>
    <row r="281" spans="1:6" ht="25.5" hidden="1" outlineLevel="6" x14ac:dyDescent="0.25">
      <c r="A281" s="21" t="s">
        <v>127</v>
      </c>
      <c r="B281" s="23" t="s">
        <v>364</v>
      </c>
      <c r="C281" s="11">
        <f>'№ 8 ведомственная'!F245</f>
        <v>5000</v>
      </c>
      <c r="D281" s="11">
        <f>'№ 8 ведомственная'!G245</f>
        <v>5000</v>
      </c>
      <c r="E281" s="11">
        <f>'№ 8 ведомственная'!H245</f>
        <v>5000</v>
      </c>
      <c r="F281" s="2"/>
    </row>
    <row r="282" spans="1:6" hidden="1" outlineLevel="5" x14ac:dyDescent="0.25">
      <c r="A282" s="21" t="s">
        <v>127</v>
      </c>
      <c r="B282" s="23" t="s">
        <v>446</v>
      </c>
      <c r="C282" s="11">
        <f>C283</f>
        <v>300</v>
      </c>
      <c r="D282" s="11">
        <f t="shared" ref="D282:E282" si="116">D283</f>
        <v>300</v>
      </c>
      <c r="E282" s="11">
        <f t="shared" si="116"/>
        <v>300</v>
      </c>
      <c r="F282" s="2"/>
    </row>
    <row r="283" spans="1:6" ht="25.5" hidden="1" outlineLevel="6" x14ac:dyDescent="0.25">
      <c r="A283" s="21" t="s">
        <v>127</v>
      </c>
      <c r="B283" s="23" t="s">
        <v>338</v>
      </c>
      <c r="C283" s="11">
        <f>'№ 8 ведомственная'!F247</f>
        <v>300</v>
      </c>
      <c r="D283" s="11">
        <f>'№ 8 ведомственная'!G247</f>
        <v>300</v>
      </c>
      <c r="E283" s="11">
        <f>'№ 8 ведомственная'!H247</f>
        <v>300</v>
      </c>
      <c r="F283" s="2"/>
    </row>
    <row r="284" spans="1:6" ht="51" hidden="1" outlineLevel="5" x14ac:dyDescent="0.25">
      <c r="A284" s="21" t="s">
        <v>127</v>
      </c>
      <c r="B284" s="23" t="s">
        <v>447</v>
      </c>
      <c r="C284" s="11">
        <f>C285</f>
        <v>250</v>
      </c>
      <c r="D284" s="11">
        <f t="shared" ref="D284:E284" si="117">D285</f>
        <v>250</v>
      </c>
      <c r="E284" s="11">
        <f t="shared" si="117"/>
        <v>250</v>
      </c>
      <c r="F284" s="2"/>
    </row>
    <row r="285" spans="1:6" hidden="1" outlineLevel="6" x14ac:dyDescent="0.25">
      <c r="A285" s="21" t="s">
        <v>127</v>
      </c>
      <c r="B285" s="23" t="s">
        <v>339</v>
      </c>
      <c r="C285" s="11">
        <f>'№ 8 ведомственная'!F249</f>
        <v>250</v>
      </c>
      <c r="D285" s="11">
        <f>'№ 8 ведомственная'!G249</f>
        <v>250</v>
      </c>
      <c r="E285" s="11">
        <f>'№ 8 ведомственная'!H249</f>
        <v>250</v>
      </c>
      <c r="F285" s="2"/>
    </row>
    <row r="286" spans="1:6" hidden="1" outlineLevel="5" x14ac:dyDescent="0.25">
      <c r="A286" s="21" t="s">
        <v>127</v>
      </c>
      <c r="B286" s="23" t="s">
        <v>448</v>
      </c>
      <c r="C286" s="11">
        <f>C287</f>
        <v>250</v>
      </c>
      <c r="D286" s="11">
        <f t="shared" ref="D286:E286" si="118">D287</f>
        <v>250</v>
      </c>
      <c r="E286" s="11">
        <f t="shared" si="118"/>
        <v>250</v>
      </c>
      <c r="F286" s="2"/>
    </row>
    <row r="287" spans="1:6" ht="25.5" hidden="1" outlineLevel="6" x14ac:dyDescent="0.25">
      <c r="A287" s="21" t="s">
        <v>127</v>
      </c>
      <c r="B287" s="23" t="s">
        <v>338</v>
      </c>
      <c r="C287" s="11">
        <f>'№ 8 ведомственная'!F251</f>
        <v>250</v>
      </c>
      <c r="D287" s="11">
        <f>'№ 8 ведомственная'!G251</f>
        <v>250</v>
      </c>
      <c r="E287" s="11">
        <f>'№ 8 ведомственная'!H251</f>
        <v>250</v>
      </c>
      <c r="F287" s="2"/>
    </row>
    <row r="288" spans="1:6" ht="38.25" hidden="1" outlineLevel="5" x14ac:dyDescent="0.25">
      <c r="A288" s="21" t="s">
        <v>127</v>
      </c>
      <c r="B288" s="23" t="s">
        <v>449</v>
      </c>
      <c r="C288" s="11">
        <f>C289</f>
        <v>1000</v>
      </c>
      <c r="D288" s="11">
        <f t="shared" ref="D288:E288" si="119">D289</f>
        <v>500</v>
      </c>
      <c r="E288" s="11">
        <f t="shared" si="119"/>
        <v>500</v>
      </c>
      <c r="F288" s="2"/>
    </row>
    <row r="289" spans="1:6" ht="25.5" hidden="1" outlineLevel="6" x14ac:dyDescent="0.25">
      <c r="A289" s="21" t="s">
        <v>127</v>
      </c>
      <c r="B289" s="23" t="s">
        <v>338</v>
      </c>
      <c r="C289" s="11">
        <f>'№ 8 ведомственная'!F253</f>
        <v>1000</v>
      </c>
      <c r="D289" s="11">
        <f>'№ 8 ведомственная'!G253</f>
        <v>500</v>
      </c>
      <c r="E289" s="11">
        <f>'№ 8 ведомственная'!H253</f>
        <v>500</v>
      </c>
      <c r="F289" s="2"/>
    </row>
    <row r="290" spans="1:6" hidden="1" outlineLevel="5" x14ac:dyDescent="0.25">
      <c r="A290" s="21" t="s">
        <v>127</v>
      </c>
      <c r="B290" s="23" t="s">
        <v>450</v>
      </c>
      <c r="C290" s="11">
        <f>C291</f>
        <v>300</v>
      </c>
      <c r="D290" s="11">
        <f t="shared" ref="D290:E290" si="120">D291</f>
        <v>100</v>
      </c>
      <c r="E290" s="11">
        <f t="shared" si="120"/>
        <v>100</v>
      </c>
      <c r="F290" s="2"/>
    </row>
    <row r="291" spans="1:6" ht="25.5" hidden="1" outlineLevel="6" x14ac:dyDescent="0.25">
      <c r="A291" s="21" t="s">
        <v>127</v>
      </c>
      <c r="B291" s="23" t="s">
        <v>338</v>
      </c>
      <c r="C291" s="11">
        <f>'№ 8 ведомственная'!F255</f>
        <v>300</v>
      </c>
      <c r="D291" s="11">
        <f>'№ 8 ведомственная'!G255</f>
        <v>100</v>
      </c>
      <c r="E291" s="11">
        <f>'№ 8 ведомственная'!H255</f>
        <v>100</v>
      </c>
      <c r="F291" s="2"/>
    </row>
    <row r="292" spans="1:6" ht="25.5" hidden="1" outlineLevel="4" x14ac:dyDescent="0.25">
      <c r="A292" s="21" t="s">
        <v>127</v>
      </c>
      <c r="B292" s="23" t="s">
        <v>419</v>
      </c>
      <c r="C292" s="11" t="e">
        <f>C293+C295+C297</f>
        <v>#REF!</v>
      </c>
      <c r="D292" s="11" t="e">
        <f t="shared" ref="D292:E292" si="121">D293+D295+D297</f>
        <v>#REF!</v>
      </c>
      <c r="E292" s="11" t="e">
        <f t="shared" si="121"/>
        <v>#REF!</v>
      </c>
      <c r="F292" s="2"/>
    </row>
    <row r="293" spans="1:6" ht="76.5" hidden="1" outlineLevel="5" x14ac:dyDescent="0.25">
      <c r="A293" s="21" t="s">
        <v>127</v>
      </c>
      <c r="B293" s="23" t="s">
        <v>451</v>
      </c>
      <c r="C293" s="11">
        <f>C294</f>
        <v>1900</v>
      </c>
      <c r="D293" s="11">
        <f t="shared" ref="D293:E293" si="122">D294</f>
        <v>1500</v>
      </c>
      <c r="E293" s="11">
        <f t="shared" si="122"/>
        <v>1500</v>
      </c>
      <c r="F293" s="2"/>
    </row>
    <row r="294" spans="1:6" ht="25.5" hidden="1" outlineLevel="6" x14ac:dyDescent="0.25">
      <c r="A294" s="21" t="s">
        <v>127</v>
      </c>
      <c r="B294" s="23" t="s">
        <v>338</v>
      </c>
      <c r="C294" s="11">
        <f>'№ 8 ведомственная'!F258</f>
        <v>1900</v>
      </c>
      <c r="D294" s="11">
        <f>'№ 8 ведомственная'!G258</f>
        <v>1500</v>
      </c>
      <c r="E294" s="11">
        <f>'№ 8 ведомственная'!H258</f>
        <v>1500</v>
      </c>
      <c r="F294" s="2"/>
    </row>
    <row r="295" spans="1:6" ht="63.75" hidden="1" outlineLevel="5" x14ac:dyDescent="0.25">
      <c r="A295" s="21" t="s">
        <v>127</v>
      </c>
      <c r="B295" s="23" t="s">
        <v>565</v>
      </c>
      <c r="C295" s="11" t="e">
        <f>C296</f>
        <v>#REF!</v>
      </c>
      <c r="D295" s="11" t="e">
        <f t="shared" ref="D295:E295" si="123">D296</f>
        <v>#REF!</v>
      </c>
      <c r="E295" s="11" t="e">
        <f t="shared" si="123"/>
        <v>#REF!</v>
      </c>
      <c r="F295" s="2"/>
    </row>
    <row r="296" spans="1:6" ht="25.5" hidden="1" outlineLevel="6" x14ac:dyDescent="0.25">
      <c r="A296" s="21" t="s">
        <v>127</v>
      </c>
      <c r="B296" s="23" t="s">
        <v>338</v>
      </c>
      <c r="C296" s="11" t="e">
        <f>'№ 8 ведомственная'!#REF!</f>
        <v>#REF!</v>
      </c>
      <c r="D296" s="11" t="e">
        <f>'№ 8 ведомственная'!#REF!</f>
        <v>#REF!</v>
      </c>
      <c r="E296" s="11" t="e">
        <f>'№ 8 ведомственная'!#REF!</f>
        <v>#REF!</v>
      </c>
      <c r="F296" s="2"/>
    </row>
    <row r="297" spans="1:6" ht="63.75" hidden="1" outlineLevel="5" x14ac:dyDescent="0.25">
      <c r="A297" s="21" t="s">
        <v>127</v>
      </c>
      <c r="B297" s="23" t="s">
        <v>452</v>
      </c>
      <c r="C297" s="11" t="e">
        <f>C298</f>
        <v>#REF!</v>
      </c>
      <c r="D297" s="11" t="e">
        <f t="shared" ref="D297:E297" si="124">D298</f>
        <v>#REF!</v>
      </c>
      <c r="E297" s="11" t="e">
        <f t="shared" si="124"/>
        <v>#REF!</v>
      </c>
      <c r="F297" s="2"/>
    </row>
    <row r="298" spans="1:6" ht="25.5" hidden="1" outlineLevel="6" x14ac:dyDescent="0.25">
      <c r="A298" s="21" t="s">
        <v>127</v>
      </c>
      <c r="B298" s="23" t="s">
        <v>338</v>
      </c>
      <c r="C298" s="11" t="e">
        <f>'№ 8 ведомственная'!#REF!</f>
        <v>#REF!</v>
      </c>
      <c r="D298" s="11" t="e">
        <f>'№ 8 ведомственная'!#REF!</f>
        <v>#REF!</v>
      </c>
      <c r="E298" s="11" t="e">
        <f>'№ 8 ведомственная'!#REF!</f>
        <v>#REF!</v>
      </c>
      <c r="F298" s="2"/>
    </row>
    <row r="299" spans="1:6" ht="38.25" hidden="1" outlineLevel="2" x14ac:dyDescent="0.25">
      <c r="A299" s="21" t="s">
        <v>127</v>
      </c>
      <c r="B299" s="23" t="s">
        <v>311</v>
      </c>
      <c r="C299" s="11">
        <f>C300</f>
        <v>750</v>
      </c>
      <c r="D299" s="11">
        <f t="shared" ref="D299:E299" si="125">D300</f>
        <v>600</v>
      </c>
      <c r="E299" s="11">
        <f t="shared" si="125"/>
        <v>600</v>
      </c>
      <c r="F299" s="2"/>
    </row>
    <row r="300" spans="1:6" ht="25.5" hidden="1" outlineLevel="3" x14ac:dyDescent="0.25">
      <c r="A300" s="21" t="s">
        <v>127</v>
      </c>
      <c r="B300" s="23" t="s">
        <v>453</v>
      </c>
      <c r="C300" s="11">
        <f>C301+C304</f>
        <v>750</v>
      </c>
      <c r="D300" s="11">
        <f t="shared" ref="D300:E300" si="126">D301+D304</f>
        <v>600</v>
      </c>
      <c r="E300" s="11">
        <f t="shared" si="126"/>
        <v>600</v>
      </c>
      <c r="F300" s="2"/>
    </row>
    <row r="301" spans="1:6" ht="25.5" hidden="1" outlineLevel="4" x14ac:dyDescent="0.25">
      <c r="A301" s="21" t="s">
        <v>127</v>
      </c>
      <c r="B301" s="23" t="s">
        <v>578</v>
      </c>
      <c r="C301" s="11">
        <f>C302</f>
        <v>500</v>
      </c>
      <c r="D301" s="11">
        <f t="shared" ref="D301:E302" si="127">D302</f>
        <v>500</v>
      </c>
      <c r="E301" s="11">
        <f t="shared" si="127"/>
        <v>500</v>
      </c>
      <c r="F301" s="2"/>
    </row>
    <row r="302" spans="1:6" ht="51" hidden="1" outlineLevel="5" x14ac:dyDescent="0.25">
      <c r="A302" s="21" t="s">
        <v>127</v>
      </c>
      <c r="B302" s="23" t="s">
        <v>454</v>
      </c>
      <c r="C302" s="11">
        <f>C303</f>
        <v>500</v>
      </c>
      <c r="D302" s="11">
        <f t="shared" si="127"/>
        <v>500</v>
      </c>
      <c r="E302" s="11">
        <f t="shared" si="127"/>
        <v>500</v>
      </c>
      <c r="F302" s="2"/>
    </row>
    <row r="303" spans="1:6" ht="25.5" hidden="1" outlineLevel="6" x14ac:dyDescent="0.25">
      <c r="A303" s="21" t="s">
        <v>127</v>
      </c>
      <c r="B303" s="23" t="s">
        <v>338</v>
      </c>
      <c r="C303" s="11">
        <f>'№ 8 ведомственная'!F263</f>
        <v>500</v>
      </c>
      <c r="D303" s="11">
        <f>'№ 8 ведомственная'!G263</f>
        <v>500</v>
      </c>
      <c r="E303" s="11">
        <f>'№ 8 ведомственная'!H263</f>
        <v>500</v>
      </c>
      <c r="F303" s="2"/>
    </row>
    <row r="304" spans="1:6" ht="38.25" hidden="1" outlineLevel="4" x14ac:dyDescent="0.25">
      <c r="A304" s="21" t="s">
        <v>127</v>
      </c>
      <c r="B304" s="23" t="s">
        <v>455</v>
      </c>
      <c r="C304" s="11">
        <f>C305</f>
        <v>250</v>
      </c>
      <c r="D304" s="11">
        <f t="shared" ref="D304:E305" si="128">D305</f>
        <v>100</v>
      </c>
      <c r="E304" s="11">
        <f t="shared" si="128"/>
        <v>100</v>
      </c>
      <c r="F304" s="2"/>
    </row>
    <row r="305" spans="1:6" ht="38.25" hidden="1" outlineLevel="5" x14ac:dyDescent="0.25">
      <c r="A305" s="21" t="s">
        <v>127</v>
      </c>
      <c r="B305" s="23" t="s">
        <v>456</v>
      </c>
      <c r="C305" s="11">
        <f>C306</f>
        <v>250</v>
      </c>
      <c r="D305" s="11">
        <f t="shared" si="128"/>
        <v>100</v>
      </c>
      <c r="E305" s="11">
        <f t="shared" si="128"/>
        <v>100</v>
      </c>
      <c r="F305" s="2"/>
    </row>
    <row r="306" spans="1:6" ht="25.5" hidden="1" outlineLevel="6" x14ac:dyDescent="0.25">
      <c r="A306" s="21" t="s">
        <v>127</v>
      </c>
      <c r="B306" s="23" t="s">
        <v>338</v>
      </c>
      <c r="C306" s="11">
        <f>'№ 8 ведомственная'!F266</f>
        <v>250</v>
      </c>
      <c r="D306" s="11">
        <f>'№ 8 ведомственная'!G266</f>
        <v>100</v>
      </c>
      <c r="E306" s="11">
        <f>'№ 8 ведомственная'!H266</f>
        <v>100</v>
      </c>
      <c r="F306" s="2"/>
    </row>
    <row r="307" spans="1:6" outlineLevel="1" collapsed="1" x14ac:dyDescent="0.25">
      <c r="A307" s="21" t="s">
        <v>144</v>
      </c>
      <c r="B307" s="23" t="s">
        <v>312</v>
      </c>
      <c r="C307" s="11">
        <f>'№ 8 ведомственная'!F267</f>
        <v>23953</v>
      </c>
      <c r="D307" s="11">
        <f>'№ 8 ведомственная'!G267</f>
        <v>21953</v>
      </c>
      <c r="E307" s="11">
        <f>'№ 8 ведомственная'!H267</f>
        <v>21953</v>
      </c>
      <c r="F307" s="2"/>
    </row>
    <row r="308" spans="1:6" ht="51" hidden="1" outlineLevel="2" x14ac:dyDescent="0.25">
      <c r="A308" s="21" t="s">
        <v>144</v>
      </c>
      <c r="B308" s="23" t="s">
        <v>303</v>
      </c>
      <c r="C308" s="11">
        <f>C309</f>
        <v>16374.1</v>
      </c>
      <c r="D308" s="11">
        <f t="shared" ref="D308:E311" si="129">D309</f>
        <v>14374.1</v>
      </c>
      <c r="E308" s="11">
        <f t="shared" si="129"/>
        <v>14374.1</v>
      </c>
      <c r="F308" s="2"/>
    </row>
    <row r="309" spans="1:6" ht="25.5" hidden="1" outlineLevel="3" x14ac:dyDescent="0.25">
      <c r="A309" s="21" t="s">
        <v>144</v>
      </c>
      <c r="B309" s="23" t="s">
        <v>423</v>
      </c>
      <c r="C309" s="11">
        <f>C310</f>
        <v>16374.1</v>
      </c>
      <c r="D309" s="11">
        <f t="shared" si="129"/>
        <v>14374.1</v>
      </c>
      <c r="E309" s="11">
        <f t="shared" si="129"/>
        <v>14374.1</v>
      </c>
      <c r="F309" s="2"/>
    </row>
    <row r="310" spans="1:6" ht="25.5" hidden="1" outlineLevel="4" x14ac:dyDescent="0.25">
      <c r="A310" s="21" t="s">
        <v>144</v>
      </c>
      <c r="B310" s="23" t="s">
        <v>435</v>
      </c>
      <c r="C310" s="11">
        <f>C311</f>
        <v>16374.1</v>
      </c>
      <c r="D310" s="11">
        <f t="shared" si="129"/>
        <v>14374.1</v>
      </c>
      <c r="E310" s="11">
        <f t="shared" si="129"/>
        <v>14374.1</v>
      </c>
      <c r="F310" s="2"/>
    </row>
    <row r="311" spans="1:6" ht="25.5" hidden="1" outlineLevel="5" x14ac:dyDescent="0.25">
      <c r="A311" s="21" t="s">
        <v>144</v>
      </c>
      <c r="B311" s="23" t="s">
        <v>457</v>
      </c>
      <c r="C311" s="11">
        <f>C312</f>
        <v>16374.1</v>
      </c>
      <c r="D311" s="11">
        <f t="shared" si="129"/>
        <v>14374.1</v>
      </c>
      <c r="E311" s="11">
        <f t="shared" si="129"/>
        <v>14374.1</v>
      </c>
      <c r="F311" s="2"/>
    </row>
    <row r="312" spans="1:6" ht="25.5" hidden="1" outlineLevel="6" x14ac:dyDescent="0.25">
      <c r="A312" s="21" t="s">
        <v>144</v>
      </c>
      <c r="B312" s="23" t="s">
        <v>364</v>
      </c>
      <c r="C312" s="11">
        <f>'№ 8 ведомственная'!F272</f>
        <v>16374.1</v>
      </c>
      <c r="D312" s="11">
        <f>'№ 8 ведомственная'!G272</f>
        <v>14374.1</v>
      </c>
      <c r="E312" s="11">
        <f>'№ 8 ведомственная'!H272</f>
        <v>14374.1</v>
      </c>
      <c r="F312" s="2"/>
    </row>
    <row r="313" spans="1:6" s="36" customFormat="1" collapsed="1" x14ac:dyDescent="0.25">
      <c r="A313" s="26" t="s">
        <v>181</v>
      </c>
      <c r="B313" s="27" t="s">
        <v>289</v>
      </c>
      <c r="C313" s="10">
        <f>C314+C326+C352+C363+C373+C403</f>
        <v>330309.3</v>
      </c>
      <c r="D313" s="10">
        <f>D314+D326+D352+D363+D373+D403</f>
        <v>318503.40000000002</v>
      </c>
      <c r="E313" s="10">
        <f>E314+E326+E352+E363+E373+E403</f>
        <v>312397</v>
      </c>
      <c r="F313" s="4"/>
    </row>
    <row r="314" spans="1:6" outlineLevel="1" x14ac:dyDescent="0.25">
      <c r="A314" s="21" t="s">
        <v>182</v>
      </c>
      <c r="B314" s="23" t="s">
        <v>322</v>
      </c>
      <c r="C314" s="11">
        <f>'№ 8 ведомственная'!F339</f>
        <v>104158.9</v>
      </c>
      <c r="D314" s="11">
        <f>'№ 8 ведомственная'!G339</f>
        <v>100234.2</v>
      </c>
      <c r="E314" s="11">
        <f>'№ 8 ведомственная'!H339</f>
        <v>98437.2</v>
      </c>
      <c r="F314" s="2"/>
    </row>
    <row r="315" spans="1:6" ht="38.25" hidden="1" outlineLevel="2" x14ac:dyDescent="0.25">
      <c r="A315" s="21" t="s">
        <v>182</v>
      </c>
      <c r="B315" s="23" t="s">
        <v>323</v>
      </c>
      <c r="C315" s="11">
        <f>C316</f>
        <v>104158.9</v>
      </c>
      <c r="D315" s="11">
        <f t="shared" ref="D315:E316" si="130">D316</f>
        <v>100234.2</v>
      </c>
      <c r="E315" s="11">
        <f t="shared" si="130"/>
        <v>98437.2</v>
      </c>
      <c r="F315" s="2"/>
    </row>
    <row r="316" spans="1:6" ht="25.5" hidden="1" outlineLevel="3" x14ac:dyDescent="0.25">
      <c r="A316" s="21" t="s">
        <v>182</v>
      </c>
      <c r="B316" s="23" t="s">
        <v>478</v>
      </c>
      <c r="C316" s="11">
        <f>C317</f>
        <v>104158.9</v>
      </c>
      <c r="D316" s="11">
        <f t="shared" si="130"/>
        <v>100234.2</v>
      </c>
      <c r="E316" s="11">
        <f t="shared" si="130"/>
        <v>98437.2</v>
      </c>
      <c r="F316" s="2"/>
    </row>
    <row r="317" spans="1:6" ht="25.5" hidden="1" outlineLevel="4" x14ac:dyDescent="0.25">
      <c r="A317" s="21" t="s">
        <v>182</v>
      </c>
      <c r="B317" s="23" t="s">
        <v>479</v>
      </c>
      <c r="C317" s="11">
        <f>C318+C320+C322+C324</f>
        <v>104158.9</v>
      </c>
      <c r="D317" s="11">
        <f t="shared" ref="D317:E317" si="131">D318+D320+D322+D324</f>
        <v>100234.2</v>
      </c>
      <c r="E317" s="11">
        <f t="shared" si="131"/>
        <v>98437.2</v>
      </c>
      <c r="F317" s="2"/>
    </row>
    <row r="318" spans="1:6" ht="51" hidden="1" outlineLevel="5" x14ac:dyDescent="0.25">
      <c r="A318" s="21" t="s">
        <v>182</v>
      </c>
      <c r="B318" s="23" t="s">
        <v>480</v>
      </c>
      <c r="C318" s="11">
        <f>C319</f>
        <v>49892.5</v>
      </c>
      <c r="D318" s="11">
        <f t="shared" ref="D318:E318" si="132">D319</f>
        <v>49892.5</v>
      </c>
      <c r="E318" s="11">
        <f t="shared" si="132"/>
        <v>49892.5</v>
      </c>
      <c r="F318" s="2"/>
    </row>
    <row r="319" spans="1:6" ht="25.5" hidden="1" outlineLevel="6" x14ac:dyDescent="0.25">
      <c r="A319" s="21" t="s">
        <v>182</v>
      </c>
      <c r="B319" s="23" t="s">
        <v>364</v>
      </c>
      <c r="C319" s="11">
        <f>'№ 8 ведомственная'!F344</f>
        <v>49892.5</v>
      </c>
      <c r="D319" s="11">
        <f>'№ 8 ведомственная'!G344</f>
        <v>49892.5</v>
      </c>
      <c r="E319" s="11">
        <f>'№ 8 ведомственная'!H344</f>
        <v>49892.5</v>
      </c>
      <c r="F319" s="2"/>
    </row>
    <row r="320" spans="1:6" ht="51" hidden="1" outlineLevel="5" x14ac:dyDescent="0.25">
      <c r="A320" s="41" t="s">
        <v>182</v>
      </c>
      <c r="B320" s="42" t="s">
        <v>481</v>
      </c>
      <c r="C320" s="43">
        <f>C321</f>
        <v>51500</v>
      </c>
      <c r="D320" s="43">
        <f t="shared" ref="D320:E320" si="133">D321</f>
        <v>48000</v>
      </c>
      <c r="E320" s="43">
        <f t="shared" si="133"/>
        <v>47000</v>
      </c>
      <c r="F320" s="2"/>
    </row>
    <row r="321" spans="1:6" ht="25.5" hidden="1" outlineLevel="6" x14ac:dyDescent="0.25">
      <c r="A321" s="21" t="s">
        <v>182</v>
      </c>
      <c r="B321" s="23" t="s">
        <v>364</v>
      </c>
      <c r="C321" s="11">
        <f>'№ 8 ведомственная'!F346</f>
        <v>51500</v>
      </c>
      <c r="D321" s="11">
        <f>'№ 8 ведомственная'!G346</f>
        <v>48000</v>
      </c>
      <c r="E321" s="11">
        <f>'№ 8 ведомственная'!H346</f>
        <v>47000</v>
      </c>
      <c r="F321" s="2"/>
    </row>
    <row r="322" spans="1:6" ht="25.5" hidden="1" outlineLevel="5" x14ac:dyDescent="0.25">
      <c r="A322" s="21" t="s">
        <v>182</v>
      </c>
      <c r="B322" s="23" t="s">
        <v>482</v>
      </c>
      <c r="C322" s="11">
        <f>C323</f>
        <v>1544.7</v>
      </c>
      <c r="D322" s="11">
        <f t="shared" ref="D322:E322" si="134">D323</f>
        <v>1544.7</v>
      </c>
      <c r="E322" s="11">
        <f t="shared" si="134"/>
        <v>1544.7</v>
      </c>
      <c r="F322" s="2"/>
    </row>
    <row r="323" spans="1:6" ht="25.5" hidden="1" outlineLevel="6" x14ac:dyDescent="0.25">
      <c r="A323" s="21" t="s">
        <v>182</v>
      </c>
      <c r="B323" s="23" t="s">
        <v>364</v>
      </c>
      <c r="C323" s="11">
        <f>'№ 8 ведомственная'!F348</f>
        <v>1544.7</v>
      </c>
      <c r="D323" s="11">
        <f>'№ 8 ведомственная'!G348</f>
        <v>1544.7</v>
      </c>
      <c r="E323" s="11">
        <f>'№ 8 ведомственная'!H348</f>
        <v>1544.7</v>
      </c>
      <c r="F323" s="2"/>
    </row>
    <row r="324" spans="1:6" ht="25.5" hidden="1" outlineLevel="5" x14ac:dyDescent="0.25">
      <c r="A324" s="21" t="s">
        <v>182</v>
      </c>
      <c r="B324" s="23" t="s">
        <v>483</v>
      </c>
      <c r="C324" s="40">
        <f>C325</f>
        <v>1221.7</v>
      </c>
      <c r="D324" s="40">
        <f t="shared" ref="D324:E324" si="135">D325</f>
        <v>797</v>
      </c>
      <c r="E324" s="40">
        <f t="shared" si="135"/>
        <v>0</v>
      </c>
      <c r="F324" s="2"/>
    </row>
    <row r="325" spans="1:6" ht="25.5" hidden="1" outlineLevel="6" x14ac:dyDescent="0.25">
      <c r="A325" s="38" t="s">
        <v>182</v>
      </c>
      <c r="B325" s="39" t="s">
        <v>364</v>
      </c>
      <c r="C325" s="40">
        <f>'№ 8 ведомственная'!F350</f>
        <v>1221.7</v>
      </c>
      <c r="D325" s="40">
        <f>'№ 8 ведомственная'!G350</f>
        <v>797</v>
      </c>
      <c r="E325" s="40">
        <f>'№ 8 ведомственная'!H350</f>
        <v>0</v>
      </c>
      <c r="F325" s="2"/>
    </row>
    <row r="326" spans="1:6" outlineLevel="1" collapsed="1" x14ac:dyDescent="0.25">
      <c r="A326" s="49" t="s">
        <v>190</v>
      </c>
      <c r="B326" s="50" t="s">
        <v>324</v>
      </c>
      <c r="C326" s="24">
        <f>'№ 8 ведомственная'!F351</f>
        <v>182935.1</v>
      </c>
      <c r="D326" s="24">
        <f>'№ 8 ведомственная'!G351</f>
        <v>176435</v>
      </c>
      <c r="E326" s="24">
        <f>'№ 8 ведомственная'!H351</f>
        <v>173115.6</v>
      </c>
      <c r="F326" s="2"/>
    </row>
    <row r="327" spans="1:6" ht="38.25" hidden="1" outlineLevel="2" x14ac:dyDescent="0.25">
      <c r="A327" s="41" t="s">
        <v>190</v>
      </c>
      <c r="B327" s="42" t="s">
        <v>323</v>
      </c>
      <c r="C327" s="43" t="e">
        <f>C328</f>
        <v>#REF!</v>
      </c>
      <c r="D327" s="43" t="e">
        <f t="shared" ref="D327:E327" si="136">D328</f>
        <v>#REF!</v>
      </c>
      <c r="E327" s="43" t="e">
        <f t="shared" si="136"/>
        <v>#REF!</v>
      </c>
      <c r="F327" s="2"/>
    </row>
    <row r="328" spans="1:6" ht="25.5" hidden="1" outlineLevel="3" x14ac:dyDescent="0.25">
      <c r="A328" s="21" t="s">
        <v>190</v>
      </c>
      <c r="B328" s="23" t="s">
        <v>484</v>
      </c>
      <c r="C328" s="11" t="e">
        <f>C329+C338</f>
        <v>#REF!</v>
      </c>
      <c r="D328" s="11" t="e">
        <f>D329+D338</f>
        <v>#REF!</v>
      </c>
      <c r="E328" s="11" t="e">
        <f>E329+E338</f>
        <v>#REF!</v>
      </c>
      <c r="F328" s="2"/>
    </row>
    <row r="329" spans="1:6" ht="38.25" hidden="1" outlineLevel="4" x14ac:dyDescent="0.25">
      <c r="A329" s="21" t="s">
        <v>190</v>
      </c>
      <c r="B329" s="23" t="s">
        <v>485</v>
      </c>
      <c r="C329" s="11" t="e">
        <f>C330+C332+C334+C336</f>
        <v>#REF!</v>
      </c>
      <c r="D329" s="11" t="e">
        <f t="shared" ref="D329:E329" si="137">D330+D332+D334+D336</f>
        <v>#REF!</v>
      </c>
      <c r="E329" s="11" t="e">
        <f t="shared" si="137"/>
        <v>#REF!</v>
      </c>
      <c r="F329" s="2"/>
    </row>
    <row r="330" spans="1:6" ht="51" hidden="1" outlineLevel="5" x14ac:dyDescent="0.25">
      <c r="A330" s="21" t="s">
        <v>190</v>
      </c>
      <c r="B330" s="23" t="s">
        <v>486</v>
      </c>
      <c r="C330" s="11">
        <f>C331</f>
        <v>107693.7</v>
      </c>
      <c r="D330" s="11">
        <f t="shared" ref="D330:E330" si="138">D331</f>
        <v>107693.7</v>
      </c>
      <c r="E330" s="11">
        <f t="shared" si="138"/>
        <v>107693.7</v>
      </c>
      <c r="F330" s="2"/>
    </row>
    <row r="331" spans="1:6" ht="25.5" hidden="1" outlineLevel="6" x14ac:dyDescent="0.25">
      <c r="A331" s="21" t="s">
        <v>190</v>
      </c>
      <c r="B331" s="23" t="s">
        <v>364</v>
      </c>
      <c r="C331" s="11">
        <f>'№ 8 ведомственная'!F356</f>
        <v>107693.7</v>
      </c>
      <c r="D331" s="11">
        <f>'№ 8 ведомственная'!G356</f>
        <v>107693.7</v>
      </c>
      <c r="E331" s="11">
        <f>'№ 8 ведомственная'!H356</f>
        <v>107693.7</v>
      </c>
      <c r="F331" s="2"/>
    </row>
    <row r="332" spans="1:6" ht="51" hidden="1" outlineLevel="5" x14ac:dyDescent="0.25">
      <c r="A332" s="41" t="s">
        <v>190</v>
      </c>
      <c r="B332" s="42" t="s">
        <v>487</v>
      </c>
      <c r="C332" s="43">
        <f>C333</f>
        <v>38200</v>
      </c>
      <c r="D332" s="43">
        <f t="shared" ref="D332:E332" si="139">D333</f>
        <v>35200</v>
      </c>
      <c r="E332" s="43">
        <f t="shared" si="139"/>
        <v>34200</v>
      </c>
      <c r="F332" s="2"/>
    </row>
    <row r="333" spans="1:6" ht="25.5" hidden="1" outlineLevel="6" x14ac:dyDescent="0.25">
      <c r="A333" s="21" t="s">
        <v>190</v>
      </c>
      <c r="B333" s="23" t="s">
        <v>364</v>
      </c>
      <c r="C333" s="11">
        <f>'№ 8 ведомственная'!F360</f>
        <v>38200</v>
      </c>
      <c r="D333" s="11">
        <f>'№ 8 ведомственная'!G360</f>
        <v>35200</v>
      </c>
      <c r="E333" s="11">
        <f>'№ 8 ведомственная'!H360</f>
        <v>34200</v>
      </c>
      <c r="F333" s="2"/>
    </row>
    <row r="334" spans="1:6" ht="25.5" hidden="1" outlineLevel="5" x14ac:dyDescent="0.25">
      <c r="A334" s="21" t="s">
        <v>190</v>
      </c>
      <c r="B334" s="23" t="s">
        <v>488</v>
      </c>
      <c r="C334" s="11" t="e">
        <f>C335</f>
        <v>#REF!</v>
      </c>
      <c r="D334" s="11" t="e">
        <f t="shared" ref="D334:E334" si="140">D335</f>
        <v>#REF!</v>
      </c>
      <c r="E334" s="11" t="e">
        <f t="shared" si="140"/>
        <v>#REF!</v>
      </c>
      <c r="F334" s="2"/>
    </row>
    <row r="335" spans="1:6" ht="25.5" hidden="1" outlineLevel="6" x14ac:dyDescent="0.25">
      <c r="A335" s="21" t="s">
        <v>190</v>
      </c>
      <c r="B335" s="23" t="s">
        <v>364</v>
      </c>
      <c r="C335" s="11" t="e">
        <f>'№ 8 ведомственная'!#REF!</f>
        <v>#REF!</v>
      </c>
      <c r="D335" s="11" t="e">
        <f>'№ 8 ведомственная'!#REF!</f>
        <v>#REF!</v>
      </c>
      <c r="E335" s="11" t="e">
        <f>'№ 8 ведомственная'!#REF!</f>
        <v>#REF!</v>
      </c>
      <c r="F335" s="2"/>
    </row>
    <row r="336" spans="1:6" ht="25.5" hidden="1" outlineLevel="5" x14ac:dyDescent="0.25">
      <c r="A336" s="21" t="s">
        <v>190</v>
      </c>
      <c r="B336" s="23" t="s">
        <v>489</v>
      </c>
      <c r="C336" s="11">
        <f>C337</f>
        <v>5690.2</v>
      </c>
      <c r="D336" s="11">
        <f t="shared" ref="D336:E336" si="141">D337</f>
        <v>1729.6</v>
      </c>
      <c r="E336" s="11">
        <f t="shared" si="141"/>
        <v>0</v>
      </c>
      <c r="F336" s="2"/>
    </row>
    <row r="337" spans="1:6" ht="25.5" hidden="1" outlineLevel="6" x14ac:dyDescent="0.25">
      <c r="A337" s="21" t="s">
        <v>190</v>
      </c>
      <c r="B337" s="23" t="s">
        <v>364</v>
      </c>
      <c r="C337" s="11">
        <f>'№ 8 ведомственная'!F368</f>
        <v>5690.2</v>
      </c>
      <c r="D337" s="11">
        <f>'№ 8 ведомственная'!G368</f>
        <v>1729.6</v>
      </c>
      <c r="E337" s="11">
        <f>'№ 8 ведомственная'!H368</f>
        <v>0</v>
      </c>
      <c r="F337" s="2"/>
    </row>
    <row r="338" spans="1:6" hidden="1" outlineLevel="4" x14ac:dyDescent="0.25">
      <c r="A338" s="41" t="s">
        <v>190</v>
      </c>
      <c r="B338" s="42" t="s">
        <v>490</v>
      </c>
      <c r="C338" s="43">
        <f>C339+C341</f>
        <v>8900</v>
      </c>
      <c r="D338" s="43">
        <f t="shared" ref="D338:E338" si="142">D339+D341</f>
        <v>8900</v>
      </c>
      <c r="E338" s="43">
        <f t="shared" si="142"/>
        <v>8402.6</v>
      </c>
      <c r="F338" s="2"/>
    </row>
    <row r="339" spans="1:6" ht="25.5" hidden="1" outlineLevel="5" x14ac:dyDescent="0.25">
      <c r="A339" s="21" t="s">
        <v>190</v>
      </c>
      <c r="B339" s="23" t="s">
        <v>491</v>
      </c>
      <c r="C339" s="11">
        <f>C340</f>
        <v>4100</v>
      </c>
      <c r="D339" s="11">
        <f t="shared" ref="D339:E339" si="143">D340</f>
        <v>4100</v>
      </c>
      <c r="E339" s="11">
        <f t="shared" si="143"/>
        <v>3602.6</v>
      </c>
      <c r="F339" s="2"/>
    </row>
    <row r="340" spans="1:6" ht="25.5" hidden="1" outlineLevel="6" x14ac:dyDescent="0.25">
      <c r="A340" s="21" t="s">
        <v>190</v>
      </c>
      <c r="B340" s="23" t="s">
        <v>364</v>
      </c>
      <c r="C340" s="11">
        <f>'№ 8 ведомственная'!F373</f>
        <v>4100</v>
      </c>
      <c r="D340" s="11">
        <f>'№ 8 ведомственная'!G373</f>
        <v>4100</v>
      </c>
      <c r="E340" s="11">
        <f>'№ 8 ведомственная'!H373</f>
        <v>3602.6</v>
      </c>
      <c r="F340" s="2"/>
    </row>
    <row r="341" spans="1:6" ht="25.5" hidden="1" outlineLevel="5" x14ac:dyDescent="0.25">
      <c r="A341" s="21" t="s">
        <v>190</v>
      </c>
      <c r="B341" s="23" t="s">
        <v>492</v>
      </c>
      <c r="C341" s="11">
        <f>C342</f>
        <v>4800</v>
      </c>
      <c r="D341" s="11">
        <f t="shared" ref="D341:E341" si="144">D342</f>
        <v>4800</v>
      </c>
      <c r="E341" s="11">
        <f t="shared" si="144"/>
        <v>4800</v>
      </c>
      <c r="F341" s="2"/>
    </row>
    <row r="342" spans="1:6" ht="25.5" hidden="1" outlineLevel="6" x14ac:dyDescent="0.25">
      <c r="A342" s="21" t="s">
        <v>190</v>
      </c>
      <c r="B342" s="23" t="s">
        <v>364</v>
      </c>
      <c r="C342" s="11">
        <f>'№ 8 ведомственная'!F375</f>
        <v>4800</v>
      </c>
      <c r="D342" s="11">
        <f>'№ 8 ведомственная'!G375</f>
        <v>4800</v>
      </c>
      <c r="E342" s="11">
        <f>'№ 8 ведомственная'!H375</f>
        <v>4800</v>
      </c>
      <c r="F342" s="2"/>
    </row>
    <row r="343" spans="1:6" ht="38.25" hidden="1" outlineLevel="2" x14ac:dyDescent="0.25">
      <c r="A343" s="21" t="s">
        <v>190</v>
      </c>
      <c r="B343" s="23" t="s">
        <v>300</v>
      </c>
      <c r="C343" s="11">
        <f>C344+C348</f>
        <v>200</v>
      </c>
      <c r="D343" s="11">
        <f t="shared" ref="D343:E343" si="145">D344+D348</f>
        <v>200</v>
      </c>
      <c r="E343" s="11">
        <f t="shared" si="145"/>
        <v>200</v>
      </c>
      <c r="F343" s="2"/>
    </row>
    <row r="344" spans="1:6" ht="25.5" hidden="1" outlineLevel="3" x14ac:dyDescent="0.25">
      <c r="A344" s="21" t="s">
        <v>190</v>
      </c>
      <c r="B344" s="23" t="s">
        <v>493</v>
      </c>
      <c r="C344" s="11">
        <f>C345</f>
        <v>150</v>
      </c>
      <c r="D344" s="11">
        <f t="shared" ref="D344:E346" si="146">D345</f>
        <v>150</v>
      </c>
      <c r="E344" s="11">
        <f t="shared" si="146"/>
        <v>150</v>
      </c>
      <c r="F344" s="2"/>
    </row>
    <row r="345" spans="1:6" ht="51" hidden="1" outlineLevel="4" x14ac:dyDescent="0.25">
      <c r="A345" s="21" t="s">
        <v>190</v>
      </c>
      <c r="B345" s="23" t="s">
        <v>494</v>
      </c>
      <c r="C345" s="11">
        <f>C346</f>
        <v>150</v>
      </c>
      <c r="D345" s="11">
        <f t="shared" si="146"/>
        <v>150</v>
      </c>
      <c r="E345" s="11">
        <f t="shared" si="146"/>
        <v>150</v>
      </c>
      <c r="F345" s="2"/>
    </row>
    <row r="346" spans="1:6" hidden="1" outlineLevel="5" x14ac:dyDescent="0.25">
      <c r="A346" s="21" t="s">
        <v>190</v>
      </c>
      <c r="B346" s="23" t="s">
        <v>495</v>
      </c>
      <c r="C346" s="11">
        <f>C347</f>
        <v>150</v>
      </c>
      <c r="D346" s="11">
        <f t="shared" si="146"/>
        <v>150</v>
      </c>
      <c r="E346" s="11">
        <f t="shared" si="146"/>
        <v>150</v>
      </c>
      <c r="F346" s="2"/>
    </row>
    <row r="347" spans="1:6" ht="25.5" hidden="1" outlineLevel="6" x14ac:dyDescent="0.25">
      <c r="A347" s="21" t="s">
        <v>190</v>
      </c>
      <c r="B347" s="23" t="s">
        <v>364</v>
      </c>
      <c r="C347" s="11">
        <f>'№ 8 ведомственная'!F380</f>
        <v>150</v>
      </c>
      <c r="D347" s="11">
        <f>'№ 8 ведомственная'!G380</f>
        <v>150</v>
      </c>
      <c r="E347" s="11">
        <f>'№ 8 ведомственная'!H380</f>
        <v>150</v>
      </c>
      <c r="F347" s="2"/>
    </row>
    <row r="348" spans="1:6" ht="51" hidden="1" outlineLevel="3" x14ac:dyDescent="0.25">
      <c r="A348" s="21" t="s">
        <v>190</v>
      </c>
      <c r="B348" s="23" t="s">
        <v>496</v>
      </c>
      <c r="C348" s="11">
        <f>C349</f>
        <v>50</v>
      </c>
      <c r="D348" s="11">
        <f t="shared" ref="D348:E350" si="147">D349</f>
        <v>50</v>
      </c>
      <c r="E348" s="11">
        <f t="shared" si="147"/>
        <v>50</v>
      </c>
      <c r="F348" s="2"/>
    </row>
    <row r="349" spans="1:6" ht="25.5" hidden="1" outlineLevel="4" x14ac:dyDescent="0.25">
      <c r="A349" s="21" t="s">
        <v>190</v>
      </c>
      <c r="B349" s="23" t="s">
        <v>497</v>
      </c>
      <c r="C349" s="11">
        <f>C350</f>
        <v>50</v>
      </c>
      <c r="D349" s="11">
        <f t="shared" si="147"/>
        <v>50</v>
      </c>
      <c r="E349" s="11">
        <f t="shared" si="147"/>
        <v>50</v>
      </c>
      <c r="F349" s="2"/>
    </row>
    <row r="350" spans="1:6" ht="25.5" hidden="1" outlineLevel="5" x14ac:dyDescent="0.25">
      <c r="A350" s="21" t="s">
        <v>190</v>
      </c>
      <c r="B350" s="23" t="s">
        <v>498</v>
      </c>
      <c r="C350" s="11">
        <f>C351</f>
        <v>50</v>
      </c>
      <c r="D350" s="11">
        <f t="shared" si="147"/>
        <v>50</v>
      </c>
      <c r="E350" s="11">
        <f t="shared" si="147"/>
        <v>50</v>
      </c>
      <c r="F350" s="2"/>
    </row>
    <row r="351" spans="1:6" ht="25.5" hidden="1" outlineLevel="6" x14ac:dyDescent="0.25">
      <c r="A351" s="21" t="s">
        <v>190</v>
      </c>
      <c r="B351" s="23" t="s">
        <v>364</v>
      </c>
      <c r="C351" s="11">
        <f>'№ 8 ведомственная'!F384</f>
        <v>50</v>
      </c>
      <c r="D351" s="11">
        <f>'№ 8 ведомственная'!G384</f>
        <v>50</v>
      </c>
      <c r="E351" s="11">
        <f>'№ 8 ведомственная'!H384</f>
        <v>50</v>
      </c>
      <c r="F351" s="2"/>
    </row>
    <row r="352" spans="1:6" outlineLevel="1" collapsed="1" x14ac:dyDescent="0.25">
      <c r="A352" s="21" t="s">
        <v>205</v>
      </c>
      <c r="B352" s="23" t="s">
        <v>325</v>
      </c>
      <c r="C352" s="11">
        <f>'№ 8 ведомственная'!F385+'№ 8 ведомственная'!F481</f>
        <v>21771.1</v>
      </c>
      <c r="D352" s="11">
        <f>'№ 8 ведомственная'!G385+'№ 8 ведомственная'!G481</f>
        <v>21010.3</v>
      </c>
      <c r="E352" s="11">
        <f>'№ 8 ведомственная'!H385+'№ 8 ведомственная'!H481</f>
        <v>20020.3</v>
      </c>
      <c r="F352" s="2"/>
    </row>
    <row r="353" spans="1:6" ht="38.25" hidden="1" outlineLevel="2" x14ac:dyDescent="0.25">
      <c r="A353" s="21" t="s">
        <v>205</v>
      </c>
      <c r="B353" s="23" t="s">
        <v>323</v>
      </c>
      <c r="C353" s="11">
        <f>C354</f>
        <v>13700</v>
      </c>
      <c r="D353" s="11">
        <f t="shared" ref="D353:E356" si="148">D354</f>
        <v>13000</v>
      </c>
      <c r="E353" s="11">
        <f t="shared" si="148"/>
        <v>13000</v>
      </c>
      <c r="F353" s="2"/>
    </row>
    <row r="354" spans="1:6" ht="25.5" hidden="1" outlineLevel="3" x14ac:dyDescent="0.25">
      <c r="A354" s="21" t="s">
        <v>205</v>
      </c>
      <c r="B354" s="23" t="s">
        <v>499</v>
      </c>
      <c r="C354" s="11">
        <f>C355</f>
        <v>13700</v>
      </c>
      <c r="D354" s="11">
        <f t="shared" si="148"/>
        <v>13000</v>
      </c>
      <c r="E354" s="11">
        <f t="shared" si="148"/>
        <v>13000</v>
      </c>
      <c r="F354" s="2"/>
    </row>
    <row r="355" spans="1:6" ht="25.5" hidden="1" outlineLevel="4" x14ac:dyDescent="0.25">
      <c r="A355" s="21" t="s">
        <v>205</v>
      </c>
      <c r="B355" s="23" t="s">
        <v>500</v>
      </c>
      <c r="C355" s="11">
        <f>C356</f>
        <v>13700</v>
      </c>
      <c r="D355" s="11">
        <f t="shared" si="148"/>
        <v>13000</v>
      </c>
      <c r="E355" s="11">
        <f t="shared" si="148"/>
        <v>13000</v>
      </c>
      <c r="F355" s="2"/>
    </row>
    <row r="356" spans="1:6" ht="38.25" hidden="1" outlineLevel="5" x14ac:dyDescent="0.25">
      <c r="A356" s="41" t="s">
        <v>205</v>
      </c>
      <c r="B356" s="42" t="s">
        <v>501</v>
      </c>
      <c r="C356" s="43">
        <f>C357</f>
        <v>13700</v>
      </c>
      <c r="D356" s="43">
        <f t="shared" si="148"/>
        <v>13000</v>
      </c>
      <c r="E356" s="43">
        <f t="shared" si="148"/>
        <v>13000</v>
      </c>
      <c r="F356" s="2"/>
    </row>
    <row r="357" spans="1:6" ht="25.5" hidden="1" outlineLevel="6" x14ac:dyDescent="0.25">
      <c r="A357" s="21" t="s">
        <v>205</v>
      </c>
      <c r="B357" s="23" t="s">
        <v>364</v>
      </c>
      <c r="C357" s="11">
        <f>'№ 8 ведомственная'!F392</f>
        <v>13700</v>
      </c>
      <c r="D357" s="11">
        <f>'№ 8 ведомственная'!G392</f>
        <v>13000</v>
      </c>
      <c r="E357" s="11">
        <f>'№ 8 ведомственная'!H392</f>
        <v>13000</v>
      </c>
      <c r="F357" s="2"/>
    </row>
    <row r="358" spans="1:6" ht="38.25" hidden="1" outlineLevel="2" x14ac:dyDescent="0.25">
      <c r="A358" s="41" t="s">
        <v>205</v>
      </c>
      <c r="B358" s="42" t="s">
        <v>331</v>
      </c>
      <c r="C358" s="43">
        <f>C359</f>
        <v>5353.4</v>
      </c>
      <c r="D358" s="43">
        <f t="shared" ref="D358:E361" si="149">D359</f>
        <v>5353.4</v>
      </c>
      <c r="E358" s="43">
        <f t="shared" si="149"/>
        <v>4353.3999999999996</v>
      </c>
      <c r="F358" s="2"/>
    </row>
    <row r="359" spans="1:6" ht="38.25" hidden="1" outlineLevel="3" x14ac:dyDescent="0.25">
      <c r="A359" s="21" t="s">
        <v>205</v>
      </c>
      <c r="B359" s="23" t="s">
        <v>522</v>
      </c>
      <c r="C359" s="11">
        <f>C360</f>
        <v>5353.4</v>
      </c>
      <c r="D359" s="11">
        <f t="shared" si="149"/>
        <v>5353.4</v>
      </c>
      <c r="E359" s="11">
        <f t="shared" si="149"/>
        <v>4353.3999999999996</v>
      </c>
      <c r="F359" s="2"/>
    </row>
    <row r="360" spans="1:6" ht="25.5" hidden="1" outlineLevel="4" x14ac:dyDescent="0.25">
      <c r="A360" s="21" t="s">
        <v>205</v>
      </c>
      <c r="B360" s="23" t="s">
        <v>523</v>
      </c>
      <c r="C360" s="11">
        <f>C361</f>
        <v>5353.4</v>
      </c>
      <c r="D360" s="11">
        <f t="shared" si="149"/>
        <v>5353.4</v>
      </c>
      <c r="E360" s="11">
        <f t="shared" si="149"/>
        <v>4353.3999999999996</v>
      </c>
      <c r="F360" s="2"/>
    </row>
    <row r="361" spans="1:6" ht="51" hidden="1" outlineLevel="5" x14ac:dyDescent="0.25">
      <c r="A361" s="41" t="s">
        <v>205</v>
      </c>
      <c r="B361" s="42" t="s">
        <v>524</v>
      </c>
      <c r="C361" s="43">
        <f>C362</f>
        <v>5353.4</v>
      </c>
      <c r="D361" s="43">
        <f t="shared" si="149"/>
        <v>5353.4</v>
      </c>
      <c r="E361" s="43">
        <f t="shared" si="149"/>
        <v>4353.3999999999996</v>
      </c>
      <c r="F361" s="2"/>
    </row>
    <row r="362" spans="1:6" ht="25.5" hidden="1" outlineLevel="6" x14ac:dyDescent="0.25">
      <c r="A362" s="21" t="s">
        <v>205</v>
      </c>
      <c r="B362" s="23" t="s">
        <v>364</v>
      </c>
      <c r="C362" s="11">
        <f>'№ 8 ведомственная'!F488</f>
        <v>5353.4</v>
      </c>
      <c r="D362" s="11">
        <f>'№ 8 ведомственная'!G488</f>
        <v>5353.4</v>
      </c>
      <c r="E362" s="11">
        <f>'№ 8 ведомственная'!H488</f>
        <v>4353.3999999999996</v>
      </c>
      <c r="F362" s="2"/>
    </row>
    <row r="363" spans="1:6" ht="25.5" outlineLevel="1" collapsed="1" x14ac:dyDescent="0.25">
      <c r="A363" s="41" t="s">
        <v>209</v>
      </c>
      <c r="B363" s="42" t="s">
        <v>326</v>
      </c>
      <c r="C363" s="43">
        <f>'№ 8 ведомственная'!F395</f>
        <v>100</v>
      </c>
      <c r="D363" s="43">
        <f>'№ 8 ведомственная'!G395</f>
        <v>100</v>
      </c>
      <c r="E363" s="43">
        <f>'№ 8 ведомственная'!H395</f>
        <v>100</v>
      </c>
      <c r="F363" s="2"/>
    </row>
    <row r="364" spans="1:6" ht="38.25" hidden="1" outlineLevel="2" x14ac:dyDescent="0.25">
      <c r="A364" s="21" t="s">
        <v>209</v>
      </c>
      <c r="B364" s="23" t="s">
        <v>323</v>
      </c>
      <c r="C364" s="11">
        <f>C365+C369</f>
        <v>100</v>
      </c>
      <c r="D364" s="11">
        <f t="shared" ref="D364:E364" si="150">D365+D369</f>
        <v>100</v>
      </c>
      <c r="E364" s="11">
        <f t="shared" si="150"/>
        <v>100</v>
      </c>
      <c r="F364" s="2"/>
    </row>
    <row r="365" spans="1:6" ht="25.5" hidden="1" outlineLevel="3" x14ac:dyDescent="0.25">
      <c r="A365" s="21" t="s">
        <v>209</v>
      </c>
      <c r="B365" s="23" t="s">
        <v>478</v>
      </c>
      <c r="C365" s="11">
        <f>C366</f>
        <v>50</v>
      </c>
      <c r="D365" s="11">
        <f t="shared" ref="D365:E367" si="151">D366</f>
        <v>50</v>
      </c>
      <c r="E365" s="11">
        <f t="shared" si="151"/>
        <v>50</v>
      </c>
      <c r="F365" s="2"/>
    </row>
    <row r="366" spans="1:6" ht="25.5" hidden="1" outlineLevel="4" x14ac:dyDescent="0.25">
      <c r="A366" s="21" t="s">
        <v>209</v>
      </c>
      <c r="B366" s="23" t="s">
        <v>502</v>
      </c>
      <c r="C366" s="11">
        <f>C367</f>
        <v>50</v>
      </c>
      <c r="D366" s="11">
        <f t="shared" si="151"/>
        <v>50</v>
      </c>
      <c r="E366" s="11">
        <f t="shared" si="151"/>
        <v>50</v>
      </c>
      <c r="F366" s="2"/>
    </row>
    <row r="367" spans="1:6" hidden="1" outlineLevel="5" x14ac:dyDescent="0.25">
      <c r="A367" s="21" t="s">
        <v>209</v>
      </c>
      <c r="B367" s="23" t="s">
        <v>503</v>
      </c>
      <c r="C367" s="11">
        <f>C368</f>
        <v>50</v>
      </c>
      <c r="D367" s="11">
        <f t="shared" si="151"/>
        <v>50</v>
      </c>
      <c r="E367" s="11">
        <f t="shared" si="151"/>
        <v>50</v>
      </c>
      <c r="F367" s="2"/>
    </row>
    <row r="368" spans="1:6" ht="25.5" hidden="1" outlineLevel="6" x14ac:dyDescent="0.25">
      <c r="A368" s="21" t="s">
        <v>209</v>
      </c>
      <c r="B368" s="23" t="s">
        <v>364</v>
      </c>
      <c r="C368" s="11">
        <f>'№ 8 ведомственная'!F400</f>
        <v>50</v>
      </c>
      <c r="D368" s="11">
        <f>'№ 8 ведомственная'!G400</f>
        <v>50</v>
      </c>
      <c r="E368" s="11">
        <f>'№ 8 ведомственная'!H400</f>
        <v>50</v>
      </c>
      <c r="F368" s="2"/>
    </row>
    <row r="369" spans="1:6" ht="25.5" hidden="1" outlineLevel="3" x14ac:dyDescent="0.25">
      <c r="A369" s="21" t="s">
        <v>209</v>
      </c>
      <c r="B369" s="23" t="s">
        <v>484</v>
      </c>
      <c r="C369" s="11">
        <f>C370</f>
        <v>50</v>
      </c>
      <c r="D369" s="11">
        <f t="shared" ref="D369:E371" si="152">D370</f>
        <v>50</v>
      </c>
      <c r="E369" s="11">
        <f t="shared" si="152"/>
        <v>50</v>
      </c>
      <c r="F369" s="2"/>
    </row>
    <row r="370" spans="1:6" ht="38.25" hidden="1" outlineLevel="4" x14ac:dyDescent="0.25">
      <c r="A370" s="21" t="s">
        <v>209</v>
      </c>
      <c r="B370" s="23" t="s">
        <v>485</v>
      </c>
      <c r="C370" s="11">
        <f>C371</f>
        <v>50</v>
      </c>
      <c r="D370" s="11">
        <f t="shared" si="152"/>
        <v>50</v>
      </c>
      <c r="E370" s="11">
        <f t="shared" si="152"/>
        <v>50</v>
      </c>
      <c r="F370" s="2"/>
    </row>
    <row r="371" spans="1:6" hidden="1" outlineLevel="5" x14ac:dyDescent="0.25">
      <c r="A371" s="21" t="s">
        <v>209</v>
      </c>
      <c r="B371" s="23" t="s">
        <v>504</v>
      </c>
      <c r="C371" s="11">
        <f>C372</f>
        <v>50</v>
      </c>
      <c r="D371" s="11">
        <f t="shared" si="152"/>
        <v>50</v>
      </c>
      <c r="E371" s="11">
        <f t="shared" si="152"/>
        <v>50</v>
      </c>
      <c r="F371" s="2"/>
    </row>
    <row r="372" spans="1:6" ht="25.5" hidden="1" outlineLevel="6" x14ac:dyDescent="0.25">
      <c r="A372" s="21" t="s">
        <v>209</v>
      </c>
      <c r="B372" s="23" t="s">
        <v>364</v>
      </c>
      <c r="C372" s="11">
        <f>'№ 8 ведомственная'!F404</f>
        <v>50</v>
      </c>
      <c r="D372" s="11">
        <f>'№ 8 ведомственная'!G404</f>
        <v>50</v>
      </c>
      <c r="E372" s="11">
        <f>'№ 8 ведомственная'!H404</f>
        <v>50</v>
      </c>
      <c r="F372" s="2"/>
    </row>
    <row r="373" spans="1:6" outlineLevel="1" collapsed="1" x14ac:dyDescent="0.25">
      <c r="A373" s="21" t="s">
        <v>213</v>
      </c>
      <c r="B373" s="23" t="s">
        <v>327</v>
      </c>
      <c r="C373" s="11">
        <f>'№ 8 ведомственная'!F405+'№ 8 ведомственная'!F496</f>
        <v>5688.8</v>
      </c>
      <c r="D373" s="11">
        <f>'№ 8 ведомственная'!G405+'№ 8 ведомственная'!G496</f>
        <v>5068.5</v>
      </c>
      <c r="E373" s="11">
        <f>'№ 8 ведомственная'!H405+'№ 8 ведомственная'!H496</f>
        <v>5068.5</v>
      </c>
      <c r="F373" s="2"/>
    </row>
    <row r="374" spans="1:6" ht="38.25" hidden="1" outlineLevel="2" x14ac:dyDescent="0.25">
      <c r="A374" s="21" t="s">
        <v>213</v>
      </c>
      <c r="B374" s="23" t="s">
        <v>323</v>
      </c>
      <c r="C374" s="11">
        <f>C375</f>
        <v>3820.3</v>
      </c>
      <c r="D374" s="11">
        <f t="shared" ref="D374:E375" si="153">D375</f>
        <v>3200</v>
      </c>
      <c r="E374" s="11">
        <f t="shared" si="153"/>
        <v>3200</v>
      </c>
      <c r="F374" s="2"/>
    </row>
    <row r="375" spans="1:6" ht="25.5" hidden="1" outlineLevel="3" x14ac:dyDescent="0.25">
      <c r="A375" s="21" t="s">
        <v>213</v>
      </c>
      <c r="B375" s="23" t="s">
        <v>505</v>
      </c>
      <c r="C375" s="11">
        <f>C376</f>
        <v>3820.3</v>
      </c>
      <c r="D375" s="11">
        <f t="shared" si="153"/>
        <v>3200</v>
      </c>
      <c r="E375" s="11">
        <f t="shared" si="153"/>
        <v>3200</v>
      </c>
      <c r="F375" s="2"/>
    </row>
    <row r="376" spans="1:6" ht="25.5" hidden="1" outlineLevel="4" x14ac:dyDescent="0.25">
      <c r="A376" s="21" t="s">
        <v>213</v>
      </c>
      <c r="B376" s="23" t="s">
        <v>506</v>
      </c>
      <c r="C376" s="11">
        <f>C377+C379</f>
        <v>3820.3</v>
      </c>
      <c r="D376" s="11">
        <f t="shared" ref="D376:E376" si="154">D377+D379</f>
        <v>3200</v>
      </c>
      <c r="E376" s="11">
        <f t="shared" si="154"/>
        <v>3200</v>
      </c>
      <c r="F376" s="2"/>
    </row>
    <row r="377" spans="1:6" ht="38.25" hidden="1" outlineLevel="5" x14ac:dyDescent="0.25">
      <c r="A377" s="41" t="s">
        <v>213</v>
      </c>
      <c r="B377" s="42" t="s">
        <v>507</v>
      </c>
      <c r="C377" s="43">
        <f>C378</f>
        <v>3200</v>
      </c>
      <c r="D377" s="43">
        <f t="shared" ref="D377:E377" si="155">D378</f>
        <v>3200</v>
      </c>
      <c r="E377" s="43">
        <f t="shared" si="155"/>
        <v>3200</v>
      </c>
      <c r="F377" s="2"/>
    </row>
    <row r="378" spans="1:6" ht="25.5" hidden="1" outlineLevel="6" x14ac:dyDescent="0.25">
      <c r="A378" s="21" t="s">
        <v>213</v>
      </c>
      <c r="B378" s="23" t="s">
        <v>364</v>
      </c>
      <c r="C378" s="11">
        <f>'№ 8 ведомственная'!F410</f>
        <v>3200</v>
      </c>
      <c r="D378" s="11">
        <f>'№ 8 ведомственная'!G410</f>
        <v>3200</v>
      </c>
      <c r="E378" s="11">
        <f>'№ 8 ведомственная'!H410</f>
        <v>3200</v>
      </c>
      <c r="F378" s="2"/>
    </row>
    <row r="379" spans="1:6" ht="25.5" hidden="1" outlineLevel="5" x14ac:dyDescent="0.25">
      <c r="A379" s="38" t="s">
        <v>213</v>
      </c>
      <c r="B379" s="39" t="s">
        <v>580</v>
      </c>
      <c r="C379" s="40">
        <f>C380</f>
        <v>620.29999999999995</v>
      </c>
      <c r="D379" s="40">
        <f t="shared" ref="D379:E379" si="156">D380</f>
        <v>0</v>
      </c>
      <c r="E379" s="40">
        <f t="shared" si="156"/>
        <v>0</v>
      </c>
      <c r="F379" s="2"/>
    </row>
    <row r="380" spans="1:6" ht="25.5" hidden="1" outlineLevel="6" x14ac:dyDescent="0.25">
      <c r="A380" s="49" t="s">
        <v>213</v>
      </c>
      <c r="B380" s="50" t="s">
        <v>364</v>
      </c>
      <c r="C380" s="24">
        <f>'№ 8 ведомственная'!F412</f>
        <v>620.29999999999995</v>
      </c>
      <c r="D380" s="24">
        <f>'№ 8 ведомственная'!G412</f>
        <v>0</v>
      </c>
      <c r="E380" s="24">
        <f>'№ 8 ведомственная'!H412</f>
        <v>0</v>
      </c>
      <c r="F380" s="2"/>
    </row>
    <row r="381" spans="1:6" ht="38.25" hidden="1" outlineLevel="2" x14ac:dyDescent="0.25">
      <c r="A381" s="21" t="s">
        <v>213</v>
      </c>
      <c r="B381" s="23" t="s">
        <v>317</v>
      </c>
      <c r="C381" s="11">
        <f>C382</f>
        <v>158</v>
      </c>
      <c r="D381" s="11">
        <f t="shared" ref="D381:E381" si="157">D382</f>
        <v>158</v>
      </c>
      <c r="E381" s="11">
        <f t="shared" si="157"/>
        <v>158</v>
      </c>
      <c r="F381" s="2"/>
    </row>
    <row r="382" spans="1:6" ht="25.5" hidden="1" outlineLevel="3" x14ac:dyDescent="0.25">
      <c r="A382" s="21" t="s">
        <v>213</v>
      </c>
      <c r="B382" s="23" t="s">
        <v>521</v>
      </c>
      <c r="C382" s="11">
        <f>C383+C386+C391+C394+C397+C400</f>
        <v>158</v>
      </c>
      <c r="D382" s="11">
        <f t="shared" ref="D382:E382" si="158">D383+D386+D391+D394+D397+D400</f>
        <v>158</v>
      </c>
      <c r="E382" s="11">
        <f t="shared" si="158"/>
        <v>158</v>
      </c>
      <c r="F382" s="2"/>
    </row>
    <row r="383" spans="1:6" hidden="1" outlineLevel="4" x14ac:dyDescent="0.25">
      <c r="A383" s="21" t="s">
        <v>213</v>
      </c>
      <c r="B383" s="23" t="s">
        <v>525</v>
      </c>
      <c r="C383" s="11">
        <f>C384</f>
        <v>32</v>
      </c>
      <c r="D383" s="11">
        <f t="shared" ref="D383:E384" si="159">D384</f>
        <v>32</v>
      </c>
      <c r="E383" s="11">
        <f t="shared" si="159"/>
        <v>32</v>
      </c>
      <c r="F383" s="2"/>
    </row>
    <row r="384" spans="1:6" ht="38.25" hidden="1" outlineLevel="5" x14ac:dyDescent="0.25">
      <c r="A384" s="21" t="s">
        <v>213</v>
      </c>
      <c r="B384" s="23" t="s">
        <v>526</v>
      </c>
      <c r="C384" s="11">
        <f>C385</f>
        <v>32</v>
      </c>
      <c r="D384" s="11">
        <f t="shared" si="159"/>
        <v>32</v>
      </c>
      <c r="E384" s="11">
        <f t="shared" si="159"/>
        <v>32</v>
      </c>
      <c r="F384" s="2"/>
    </row>
    <row r="385" spans="1:6" ht="25.5" hidden="1" outlineLevel="6" x14ac:dyDescent="0.25">
      <c r="A385" s="21" t="s">
        <v>213</v>
      </c>
      <c r="B385" s="23" t="s">
        <v>338</v>
      </c>
      <c r="C385" s="11">
        <f>'№ 8 ведомственная'!F501</f>
        <v>32</v>
      </c>
      <c r="D385" s="11">
        <f>'№ 8 ведомственная'!G501</f>
        <v>32</v>
      </c>
      <c r="E385" s="11">
        <f>'№ 8 ведомственная'!H501</f>
        <v>32</v>
      </c>
      <c r="F385" s="2"/>
    </row>
    <row r="386" spans="1:6" ht="25.5" hidden="1" outlineLevel="4" x14ac:dyDescent="0.25">
      <c r="A386" s="21" t="s">
        <v>213</v>
      </c>
      <c r="B386" s="23" t="s">
        <v>527</v>
      </c>
      <c r="C386" s="11">
        <f>C387+C389</f>
        <v>26</v>
      </c>
      <c r="D386" s="11">
        <f t="shared" ref="D386:E386" si="160">D387+D389</f>
        <v>26</v>
      </c>
      <c r="E386" s="11">
        <f t="shared" si="160"/>
        <v>26</v>
      </c>
      <c r="F386" s="2"/>
    </row>
    <row r="387" spans="1:6" ht="38.25" hidden="1" outlineLevel="5" x14ac:dyDescent="0.25">
      <c r="A387" s="21" t="s">
        <v>213</v>
      </c>
      <c r="B387" s="23" t="s">
        <v>528</v>
      </c>
      <c r="C387" s="11">
        <f>C388</f>
        <v>22</v>
      </c>
      <c r="D387" s="11">
        <f t="shared" ref="D387:E387" si="161">D388</f>
        <v>22</v>
      </c>
      <c r="E387" s="11">
        <f t="shared" si="161"/>
        <v>22</v>
      </c>
      <c r="F387" s="2"/>
    </row>
    <row r="388" spans="1:6" ht="25.5" hidden="1" outlineLevel="6" x14ac:dyDescent="0.25">
      <c r="A388" s="21" t="s">
        <v>213</v>
      </c>
      <c r="B388" s="23" t="s">
        <v>338</v>
      </c>
      <c r="C388" s="11">
        <f>'№ 8 ведомственная'!F504</f>
        <v>22</v>
      </c>
      <c r="D388" s="11">
        <f>'№ 8 ведомственная'!G504</f>
        <v>22</v>
      </c>
      <c r="E388" s="11">
        <f>'№ 8 ведомственная'!H504</f>
        <v>22</v>
      </c>
      <c r="F388" s="2"/>
    </row>
    <row r="389" spans="1:6" ht="25.5" hidden="1" outlineLevel="5" x14ac:dyDescent="0.25">
      <c r="A389" s="21" t="s">
        <v>213</v>
      </c>
      <c r="B389" s="23" t="s">
        <v>529</v>
      </c>
      <c r="C389" s="11">
        <f>C390</f>
        <v>4</v>
      </c>
      <c r="D389" s="11">
        <f t="shared" ref="D389:E389" si="162">D390</f>
        <v>4</v>
      </c>
      <c r="E389" s="11">
        <f t="shared" si="162"/>
        <v>4</v>
      </c>
      <c r="F389" s="2"/>
    </row>
    <row r="390" spans="1:6" ht="25.5" hidden="1" outlineLevel="6" x14ac:dyDescent="0.25">
      <c r="A390" s="21" t="s">
        <v>213</v>
      </c>
      <c r="B390" s="23" t="s">
        <v>338</v>
      </c>
      <c r="C390" s="11">
        <f>'№ 8 ведомственная'!F506</f>
        <v>4</v>
      </c>
      <c r="D390" s="11">
        <f>'№ 8 ведомственная'!G506</f>
        <v>4</v>
      </c>
      <c r="E390" s="11">
        <f>'№ 8 ведомственная'!H506</f>
        <v>4</v>
      </c>
      <c r="F390" s="2"/>
    </row>
    <row r="391" spans="1:6" ht="25.5" hidden="1" outlineLevel="4" x14ac:dyDescent="0.25">
      <c r="A391" s="21" t="s">
        <v>213</v>
      </c>
      <c r="B391" s="23" t="s">
        <v>530</v>
      </c>
      <c r="C391" s="11">
        <f>C392</f>
        <v>40</v>
      </c>
      <c r="D391" s="11">
        <f t="shared" ref="D391:E392" si="163">D392</f>
        <v>40</v>
      </c>
      <c r="E391" s="11">
        <f t="shared" si="163"/>
        <v>40</v>
      </c>
      <c r="F391" s="2"/>
    </row>
    <row r="392" spans="1:6" ht="25.5" hidden="1" outlineLevel="5" x14ac:dyDescent="0.25">
      <c r="A392" s="21" t="s">
        <v>213</v>
      </c>
      <c r="B392" s="23" t="s">
        <v>531</v>
      </c>
      <c r="C392" s="11">
        <f>C393</f>
        <v>40</v>
      </c>
      <c r="D392" s="11">
        <f t="shared" si="163"/>
        <v>40</v>
      </c>
      <c r="E392" s="11">
        <f t="shared" si="163"/>
        <v>40</v>
      </c>
      <c r="F392" s="2"/>
    </row>
    <row r="393" spans="1:6" ht="25.5" hidden="1" outlineLevel="6" x14ac:dyDescent="0.25">
      <c r="A393" s="21" t="s">
        <v>213</v>
      </c>
      <c r="B393" s="23" t="s">
        <v>338</v>
      </c>
      <c r="C393" s="11">
        <f>'№ 8 ведомственная'!F509</f>
        <v>40</v>
      </c>
      <c r="D393" s="11">
        <f>'№ 8 ведомственная'!G509</f>
        <v>40</v>
      </c>
      <c r="E393" s="11">
        <f>'№ 8 ведомственная'!H509</f>
        <v>40</v>
      </c>
      <c r="F393" s="2"/>
    </row>
    <row r="394" spans="1:6" ht="38.25" hidden="1" outlineLevel="4" x14ac:dyDescent="0.25">
      <c r="A394" s="21" t="s">
        <v>213</v>
      </c>
      <c r="B394" s="23" t="s">
        <v>532</v>
      </c>
      <c r="C394" s="11">
        <f>C395</f>
        <v>30</v>
      </c>
      <c r="D394" s="11">
        <f t="shared" ref="D394:E395" si="164">D395</f>
        <v>30</v>
      </c>
      <c r="E394" s="11">
        <f t="shared" si="164"/>
        <v>30</v>
      </c>
      <c r="F394" s="2"/>
    </row>
    <row r="395" spans="1:6" ht="38.25" hidden="1" outlineLevel="5" x14ac:dyDescent="0.25">
      <c r="A395" s="21" t="s">
        <v>213</v>
      </c>
      <c r="B395" s="23" t="s">
        <v>533</v>
      </c>
      <c r="C395" s="11">
        <f>C396</f>
        <v>30</v>
      </c>
      <c r="D395" s="11">
        <f t="shared" si="164"/>
        <v>30</v>
      </c>
      <c r="E395" s="11">
        <f t="shared" si="164"/>
        <v>30</v>
      </c>
      <c r="F395" s="2"/>
    </row>
    <row r="396" spans="1:6" ht="25.5" hidden="1" outlineLevel="6" x14ac:dyDescent="0.25">
      <c r="A396" s="21" t="s">
        <v>213</v>
      </c>
      <c r="B396" s="23" t="s">
        <v>338</v>
      </c>
      <c r="C396" s="11">
        <f>'№ 8 ведомственная'!F512</f>
        <v>30</v>
      </c>
      <c r="D396" s="11">
        <f>'№ 8 ведомственная'!G512</f>
        <v>30</v>
      </c>
      <c r="E396" s="11">
        <f>'№ 8 ведомственная'!H512</f>
        <v>30</v>
      </c>
      <c r="F396" s="2"/>
    </row>
    <row r="397" spans="1:6" ht="25.5" hidden="1" outlineLevel="4" x14ac:dyDescent="0.25">
      <c r="A397" s="21" t="s">
        <v>213</v>
      </c>
      <c r="B397" s="23" t="s">
        <v>534</v>
      </c>
      <c r="C397" s="11">
        <f>C398</f>
        <v>29</v>
      </c>
      <c r="D397" s="11">
        <f t="shared" ref="D397:E398" si="165">D398</f>
        <v>29</v>
      </c>
      <c r="E397" s="11">
        <f t="shared" si="165"/>
        <v>29</v>
      </c>
      <c r="F397" s="2"/>
    </row>
    <row r="398" spans="1:6" ht="25.5" hidden="1" outlineLevel="5" x14ac:dyDescent="0.25">
      <c r="A398" s="21" t="s">
        <v>213</v>
      </c>
      <c r="B398" s="23" t="s">
        <v>535</v>
      </c>
      <c r="C398" s="11">
        <f>C399</f>
        <v>29</v>
      </c>
      <c r="D398" s="11">
        <f t="shared" si="165"/>
        <v>29</v>
      </c>
      <c r="E398" s="11">
        <f t="shared" si="165"/>
        <v>29</v>
      </c>
      <c r="F398" s="2"/>
    </row>
    <row r="399" spans="1:6" ht="25.5" hidden="1" outlineLevel="6" x14ac:dyDescent="0.25">
      <c r="A399" s="21" t="s">
        <v>213</v>
      </c>
      <c r="B399" s="23" t="s">
        <v>338</v>
      </c>
      <c r="C399" s="11">
        <f>'№ 8 ведомственная'!F515</f>
        <v>29</v>
      </c>
      <c r="D399" s="11">
        <f>'№ 8 ведомственная'!G515</f>
        <v>29</v>
      </c>
      <c r="E399" s="11">
        <f>'№ 8 ведомственная'!H515</f>
        <v>29</v>
      </c>
      <c r="F399" s="2"/>
    </row>
    <row r="400" spans="1:6" ht="25.5" hidden="1" outlineLevel="4" x14ac:dyDescent="0.25">
      <c r="A400" s="21" t="s">
        <v>213</v>
      </c>
      <c r="B400" s="23" t="s">
        <v>536</v>
      </c>
      <c r="C400" s="11">
        <f>C401</f>
        <v>1</v>
      </c>
      <c r="D400" s="11">
        <f t="shared" ref="D400:E401" si="166">D401</f>
        <v>1</v>
      </c>
      <c r="E400" s="11">
        <f t="shared" si="166"/>
        <v>1</v>
      </c>
      <c r="F400" s="2"/>
    </row>
    <row r="401" spans="1:6" ht="25.5" hidden="1" outlineLevel="5" x14ac:dyDescent="0.25">
      <c r="A401" s="21" t="s">
        <v>213</v>
      </c>
      <c r="B401" s="23" t="s">
        <v>537</v>
      </c>
      <c r="C401" s="11">
        <f>C402</f>
        <v>1</v>
      </c>
      <c r="D401" s="11">
        <f t="shared" si="166"/>
        <v>1</v>
      </c>
      <c r="E401" s="11">
        <f t="shared" si="166"/>
        <v>1</v>
      </c>
      <c r="F401" s="2"/>
    </row>
    <row r="402" spans="1:6" ht="25.5" hidden="1" outlineLevel="6" x14ac:dyDescent="0.25">
      <c r="A402" s="21" t="s">
        <v>213</v>
      </c>
      <c r="B402" s="23" t="s">
        <v>338</v>
      </c>
      <c r="C402" s="11">
        <f>'№ 8 ведомственная'!F518</f>
        <v>1</v>
      </c>
      <c r="D402" s="11">
        <f>'№ 8 ведомственная'!G518</f>
        <v>1</v>
      </c>
      <c r="E402" s="11">
        <f>'№ 8 ведомственная'!H518</f>
        <v>1</v>
      </c>
      <c r="F402" s="2"/>
    </row>
    <row r="403" spans="1:6" outlineLevel="1" collapsed="1" x14ac:dyDescent="0.25">
      <c r="A403" s="21" t="s">
        <v>217</v>
      </c>
      <c r="B403" s="23" t="s">
        <v>328</v>
      </c>
      <c r="C403" s="11">
        <f>'№ 8 ведомственная'!F418</f>
        <v>15655.400000000001</v>
      </c>
      <c r="D403" s="11">
        <f>'№ 8 ведомственная'!G418</f>
        <v>15655.400000000001</v>
      </c>
      <c r="E403" s="11">
        <f>'№ 8 ведомственная'!H418</f>
        <v>15655.400000000001</v>
      </c>
      <c r="F403" s="2"/>
    </row>
    <row r="404" spans="1:6" ht="38.25" hidden="1" outlineLevel="2" x14ac:dyDescent="0.25">
      <c r="A404" s="21" t="s">
        <v>217</v>
      </c>
      <c r="B404" s="23" t="s">
        <v>323</v>
      </c>
      <c r="C404" s="11">
        <f>C405</f>
        <v>15655.400000000001</v>
      </c>
      <c r="D404" s="11">
        <f t="shared" ref="D404:E405" si="167">D405</f>
        <v>15655.400000000001</v>
      </c>
      <c r="E404" s="11">
        <f t="shared" si="167"/>
        <v>15655.400000000001</v>
      </c>
      <c r="F404" s="2"/>
    </row>
    <row r="405" spans="1:6" ht="38.25" hidden="1" outlineLevel="3" x14ac:dyDescent="0.25">
      <c r="A405" s="38" t="s">
        <v>217</v>
      </c>
      <c r="B405" s="39" t="s">
        <v>508</v>
      </c>
      <c r="C405" s="40">
        <f>C406</f>
        <v>15655.400000000001</v>
      </c>
      <c r="D405" s="40">
        <f t="shared" si="167"/>
        <v>15655.400000000001</v>
      </c>
      <c r="E405" s="40">
        <f t="shared" si="167"/>
        <v>15655.400000000001</v>
      </c>
      <c r="F405" s="2"/>
    </row>
    <row r="406" spans="1:6" ht="25.5" hidden="1" outlineLevel="4" x14ac:dyDescent="0.25">
      <c r="A406" s="49" t="s">
        <v>217</v>
      </c>
      <c r="B406" s="50" t="s">
        <v>509</v>
      </c>
      <c r="C406" s="24">
        <f>C407+C411</f>
        <v>15655.400000000001</v>
      </c>
      <c r="D406" s="24">
        <f t="shared" ref="D406:E406" si="168">D407+D411</f>
        <v>15655.400000000001</v>
      </c>
      <c r="E406" s="24">
        <f t="shared" si="168"/>
        <v>15655.400000000001</v>
      </c>
      <c r="F406" s="2"/>
    </row>
    <row r="407" spans="1:6" ht="25.5" hidden="1" outlineLevel="5" x14ac:dyDescent="0.25">
      <c r="A407" s="41" t="s">
        <v>217</v>
      </c>
      <c r="B407" s="42" t="s">
        <v>510</v>
      </c>
      <c r="C407" s="43">
        <f>C408+C409+C410</f>
        <v>11134.2</v>
      </c>
      <c r="D407" s="43">
        <f t="shared" ref="D407:E407" si="169">D408+D409+D410</f>
        <v>11134.2</v>
      </c>
      <c r="E407" s="43">
        <f t="shared" si="169"/>
        <v>11134.2</v>
      </c>
      <c r="F407" s="2"/>
    </row>
    <row r="408" spans="1:6" ht="51" hidden="1" outlineLevel="6" x14ac:dyDescent="0.25">
      <c r="A408" s="21" t="s">
        <v>217</v>
      </c>
      <c r="B408" s="23" t="s">
        <v>337</v>
      </c>
      <c r="C408" s="11">
        <f>'№ 8 ведомственная'!F423</f>
        <v>9465</v>
      </c>
      <c r="D408" s="11">
        <f>'№ 8 ведомственная'!G423</f>
        <v>9465</v>
      </c>
      <c r="E408" s="11">
        <f>'№ 8 ведомственная'!H423</f>
        <v>9465</v>
      </c>
      <c r="F408" s="2"/>
    </row>
    <row r="409" spans="1:6" ht="25.5" hidden="1" outlineLevel="6" x14ac:dyDescent="0.25">
      <c r="A409" s="21" t="s">
        <v>217</v>
      </c>
      <c r="B409" s="23" t="s">
        <v>338</v>
      </c>
      <c r="C409" s="11">
        <f>'№ 8 ведомственная'!F424</f>
        <v>1663.1</v>
      </c>
      <c r="D409" s="11">
        <f>'№ 8 ведомственная'!G424</f>
        <v>1663.1</v>
      </c>
      <c r="E409" s="11">
        <f>'№ 8 ведомственная'!H424</f>
        <v>1663.1</v>
      </c>
      <c r="F409" s="2"/>
    </row>
    <row r="410" spans="1:6" hidden="1" outlineLevel="6" x14ac:dyDescent="0.25">
      <c r="A410" s="21" t="s">
        <v>217</v>
      </c>
      <c r="B410" s="23" t="s">
        <v>339</v>
      </c>
      <c r="C410" s="11">
        <f>'№ 8 ведомственная'!F425</f>
        <v>6.1</v>
      </c>
      <c r="D410" s="11">
        <f>'№ 8 ведомственная'!G425</f>
        <v>6.1</v>
      </c>
      <c r="E410" s="11">
        <f>'№ 8 ведомственная'!H425</f>
        <v>6.1</v>
      </c>
      <c r="F410" s="2"/>
    </row>
    <row r="411" spans="1:6" ht="25.5" hidden="1" outlineLevel="5" x14ac:dyDescent="0.25">
      <c r="A411" s="21" t="s">
        <v>217</v>
      </c>
      <c r="B411" s="23" t="s">
        <v>511</v>
      </c>
      <c r="C411" s="11">
        <f>C412+C413</f>
        <v>4521.2</v>
      </c>
      <c r="D411" s="11">
        <f t="shared" ref="D411:E411" si="170">D412+D413</f>
        <v>4521.2</v>
      </c>
      <c r="E411" s="11">
        <f t="shared" si="170"/>
        <v>4521.2</v>
      </c>
      <c r="F411" s="2"/>
    </row>
    <row r="412" spans="1:6" ht="51" hidden="1" outlineLevel="6" x14ac:dyDescent="0.25">
      <c r="A412" s="21" t="s">
        <v>217</v>
      </c>
      <c r="B412" s="23" t="s">
        <v>337</v>
      </c>
      <c r="C412" s="11">
        <f>'№ 8 ведомственная'!F427</f>
        <v>4351.7</v>
      </c>
      <c r="D412" s="11">
        <f>'№ 8 ведомственная'!G427</f>
        <v>4351.7</v>
      </c>
      <c r="E412" s="11">
        <f>'№ 8 ведомственная'!H427</f>
        <v>4351.7</v>
      </c>
      <c r="F412" s="2"/>
    </row>
    <row r="413" spans="1:6" ht="25.5" hidden="1" outlineLevel="6" x14ac:dyDescent="0.25">
      <c r="A413" s="38" t="s">
        <v>217</v>
      </c>
      <c r="B413" s="39" t="s">
        <v>338</v>
      </c>
      <c r="C413" s="40">
        <f>'№ 8 ведомственная'!F428</f>
        <v>169.5</v>
      </c>
      <c r="D413" s="40">
        <f>'№ 8 ведомственная'!G428</f>
        <v>169.5</v>
      </c>
      <c r="E413" s="40">
        <f>'№ 8 ведомственная'!H428</f>
        <v>169.5</v>
      </c>
      <c r="F413" s="2"/>
    </row>
    <row r="414" spans="1:6" s="36" customFormat="1" collapsed="1" x14ac:dyDescent="0.25">
      <c r="A414" s="51" t="s">
        <v>146</v>
      </c>
      <c r="B414" s="53" t="s">
        <v>286</v>
      </c>
      <c r="C414" s="54">
        <f>C415+C428</f>
        <v>41147</v>
      </c>
      <c r="D414" s="54">
        <f>D415+D428</f>
        <v>43619.8</v>
      </c>
      <c r="E414" s="54">
        <f>E415+E428</f>
        <v>39708.299999999996</v>
      </c>
      <c r="F414" s="4"/>
    </row>
    <row r="415" spans="1:6" outlineLevel="1" x14ac:dyDescent="0.25">
      <c r="A415" s="41" t="s">
        <v>147</v>
      </c>
      <c r="B415" s="42" t="s">
        <v>313</v>
      </c>
      <c r="C415" s="43">
        <f>'№ 8 ведомственная'!F520</f>
        <v>37320.1</v>
      </c>
      <c r="D415" s="43">
        <f>'№ 8 ведомственная'!G520</f>
        <v>39792.9</v>
      </c>
      <c r="E415" s="43">
        <f>'№ 8 ведомственная'!H520</f>
        <v>35881.399999999994</v>
      </c>
      <c r="F415" s="2"/>
    </row>
    <row r="416" spans="1:6" ht="38.25" hidden="1" outlineLevel="2" x14ac:dyDescent="0.25">
      <c r="A416" s="21" t="s">
        <v>147</v>
      </c>
      <c r="B416" s="23" t="s">
        <v>331</v>
      </c>
      <c r="C416" s="11" t="e">
        <f>C417</f>
        <v>#REF!</v>
      </c>
      <c r="D416" s="11" t="e">
        <f t="shared" ref="D416:E416" si="171">D417</f>
        <v>#REF!</v>
      </c>
      <c r="E416" s="11" t="e">
        <f t="shared" si="171"/>
        <v>#REF!</v>
      </c>
      <c r="F416" s="2"/>
    </row>
    <row r="417" spans="1:6" ht="25.5" hidden="1" outlineLevel="3" x14ac:dyDescent="0.25">
      <c r="A417" s="21" t="s">
        <v>147</v>
      </c>
      <c r="B417" s="23" t="s">
        <v>538</v>
      </c>
      <c r="C417" s="11" t="e">
        <f>C418+C425</f>
        <v>#REF!</v>
      </c>
      <c r="D417" s="11" t="e">
        <f>D418+D425</f>
        <v>#REF!</v>
      </c>
      <c r="E417" s="11" t="e">
        <f>E418+E425</f>
        <v>#REF!</v>
      </c>
      <c r="F417" s="2"/>
    </row>
    <row r="418" spans="1:6" hidden="1" outlineLevel="4" x14ac:dyDescent="0.25">
      <c r="A418" s="21" t="s">
        <v>147</v>
      </c>
      <c r="B418" s="23" t="s">
        <v>539</v>
      </c>
      <c r="C418" s="11" t="e">
        <f>C419+C423</f>
        <v>#REF!</v>
      </c>
      <c r="D418" s="11" t="e">
        <f t="shared" ref="D418:E418" si="172">D419+D423</f>
        <v>#REF!</v>
      </c>
      <c r="E418" s="11" t="e">
        <f t="shared" si="172"/>
        <v>#REF!</v>
      </c>
      <c r="F418" s="2"/>
    </row>
    <row r="419" spans="1:6" hidden="1" outlineLevel="5" x14ac:dyDescent="0.25">
      <c r="A419" s="21" t="s">
        <v>147</v>
      </c>
      <c r="B419" s="23" t="s">
        <v>540</v>
      </c>
      <c r="C419" s="11">
        <f>C420+C421+C422</f>
        <v>8616.1</v>
      </c>
      <c r="D419" s="11">
        <f t="shared" ref="D419:E419" si="173">D420+D421+D422</f>
        <v>8616.1</v>
      </c>
      <c r="E419" s="11">
        <f t="shared" si="173"/>
        <v>7616.1</v>
      </c>
      <c r="F419" s="2"/>
    </row>
    <row r="420" spans="1:6" ht="51" hidden="1" outlineLevel="6" x14ac:dyDescent="0.25">
      <c r="A420" s="21" t="s">
        <v>147</v>
      </c>
      <c r="B420" s="23" t="s">
        <v>337</v>
      </c>
      <c r="C420" s="11">
        <f>'№ 8 ведомственная'!F527</f>
        <v>5880</v>
      </c>
      <c r="D420" s="11">
        <f>'№ 8 ведомственная'!G527</f>
        <v>5880</v>
      </c>
      <c r="E420" s="11">
        <f>'№ 8 ведомственная'!H527</f>
        <v>5880</v>
      </c>
      <c r="F420" s="2"/>
    </row>
    <row r="421" spans="1:6" ht="25.5" hidden="1" outlineLevel="6" x14ac:dyDescent="0.25">
      <c r="A421" s="21" t="s">
        <v>147</v>
      </c>
      <c r="B421" s="23" t="s">
        <v>338</v>
      </c>
      <c r="C421" s="11">
        <f>'№ 8 ведомственная'!F528</f>
        <v>2699.1</v>
      </c>
      <c r="D421" s="11">
        <f>'№ 8 ведомственная'!G528</f>
        <v>2699.1</v>
      </c>
      <c r="E421" s="11">
        <f>'№ 8 ведомственная'!H528</f>
        <v>1699.1</v>
      </c>
      <c r="F421" s="2"/>
    </row>
    <row r="422" spans="1:6" hidden="1" outlineLevel="6" x14ac:dyDescent="0.25">
      <c r="A422" s="21" t="s">
        <v>147</v>
      </c>
      <c r="B422" s="23" t="s">
        <v>339</v>
      </c>
      <c r="C422" s="11">
        <f>'№ 8 ведомственная'!F529</f>
        <v>37</v>
      </c>
      <c r="D422" s="11">
        <f>'№ 8 ведомственная'!G529</f>
        <v>37</v>
      </c>
      <c r="E422" s="11">
        <f>'№ 8 ведомственная'!H529</f>
        <v>37</v>
      </c>
      <c r="F422" s="2"/>
    </row>
    <row r="423" spans="1:6" ht="38.25" hidden="1" outlineLevel="5" x14ac:dyDescent="0.25">
      <c r="A423" s="21" t="s">
        <v>147</v>
      </c>
      <c r="B423" s="23" t="s">
        <v>566</v>
      </c>
      <c r="C423" s="11" t="e">
        <f>C424</f>
        <v>#REF!</v>
      </c>
      <c r="D423" s="11" t="e">
        <f t="shared" ref="D423:E423" si="174">D424</f>
        <v>#REF!</v>
      </c>
      <c r="E423" s="11" t="e">
        <f t="shared" si="174"/>
        <v>#REF!</v>
      </c>
      <c r="F423" s="2"/>
    </row>
    <row r="424" spans="1:6" ht="25.5" hidden="1" outlineLevel="6" x14ac:dyDescent="0.25">
      <c r="A424" s="21" t="s">
        <v>147</v>
      </c>
      <c r="B424" s="23" t="s">
        <v>338</v>
      </c>
      <c r="C424" s="11" t="e">
        <f>'№ 8 ведомственная'!#REF!</f>
        <v>#REF!</v>
      </c>
      <c r="D424" s="11" t="e">
        <f>'№ 8 ведомственная'!#REF!</f>
        <v>#REF!</v>
      </c>
      <c r="E424" s="11" t="e">
        <f>'№ 8 ведомственная'!#REF!</f>
        <v>#REF!</v>
      </c>
      <c r="F424" s="2"/>
    </row>
    <row r="425" spans="1:6" ht="25.5" hidden="1" outlineLevel="4" x14ac:dyDescent="0.25">
      <c r="A425" s="21" t="s">
        <v>147</v>
      </c>
      <c r="B425" s="23" t="s">
        <v>541</v>
      </c>
      <c r="C425" s="11">
        <f>C426</f>
        <v>18545.099999999999</v>
      </c>
      <c r="D425" s="11">
        <f t="shared" ref="D425:E426" si="175">D426</f>
        <v>16416.3</v>
      </c>
      <c r="E425" s="11">
        <f t="shared" si="175"/>
        <v>16045.099999999999</v>
      </c>
      <c r="F425" s="2"/>
    </row>
    <row r="426" spans="1:6" ht="25.5" hidden="1" outlineLevel="5" x14ac:dyDescent="0.25">
      <c r="A426" s="21" t="s">
        <v>147</v>
      </c>
      <c r="B426" s="23" t="s">
        <v>542</v>
      </c>
      <c r="C426" s="11">
        <f>C427</f>
        <v>18545.099999999999</v>
      </c>
      <c r="D426" s="11">
        <f t="shared" si="175"/>
        <v>16416.3</v>
      </c>
      <c r="E426" s="11">
        <f t="shared" si="175"/>
        <v>16045.099999999999</v>
      </c>
      <c r="F426" s="2"/>
    </row>
    <row r="427" spans="1:6" ht="25.5" hidden="1" outlineLevel="6" x14ac:dyDescent="0.25">
      <c r="A427" s="21" t="s">
        <v>147</v>
      </c>
      <c r="B427" s="23" t="s">
        <v>364</v>
      </c>
      <c r="C427" s="11">
        <f>'№ 8 ведомственная'!F540</f>
        <v>18545.099999999999</v>
      </c>
      <c r="D427" s="11">
        <f>'№ 8 ведомственная'!G540</f>
        <v>16416.3</v>
      </c>
      <c r="E427" s="11">
        <f>'№ 8 ведомственная'!H540</f>
        <v>16045.099999999999</v>
      </c>
      <c r="F427" s="2"/>
    </row>
    <row r="428" spans="1:6" outlineLevel="1" collapsed="1" x14ac:dyDescent="0.25">
      <c r="A428" s="21" t="s">
        <v>259</v>
      </c>
      <c r="B428" s="23" t="s">
        <v>332</v>
      </c>
      <c r="C428" s="11">
        <f>'№ 8 ведомственная'!F550</f>
        <v>3826.8999999999996</v>
      </c>
      <c r="D428" s="11">
        <f>'№ 8 ведомственная'!G550</f>
        <v>3826.8999999999996</v>
      </c>
      <c r="E428" s="11">
        <f>'№ 8 ведомственная'!H550</f>
        <v>3826.8999999999996</v>
      </c>
      <c r="F428" s="2"/>
    </row>
    <row r="429" spans="1:6" ht="38.25" hidden="1" outlineLevel="2" x14ac:dyDescent="0.25">
      <c r="A429" s="21" t="s">
        <v>259</v>
      </c>
      <c r="B429" s="23" t="s">
        <v>331</v>
      </c>
      <c r="C429" s="11" t="e">
        <f>C430</f>
        <v>#REF!</v>
      </c>
      <c r="D429" s="11" t="e">
        <f t="shared" ref="D429:E430" si="176">D430</f>
        <v>#REF!</v>
      </c>
      <c r="E429" s="11" t="e">
        <f t="shared" si="176"/>
        <v>#REF!</v>
      </c>
      <c r="F429" s="2"/>
    </row>
    <row r="430" spans="1:6" ht="38.25" hidden="1" outlineLevel="3" x14ac:dyDescent="0.25">
      <c r="A430" s="21" t="s">
        <v>259</v>
      </c>
      <c r="B430" s="23" t="s">
        <v>581</v>
      </c>
      <c r="C430" s="11" t="e">
        <f>C431</f>
        <v>#REF!</v>
      </c>
      <c r="D430" s="11" t="e">
        <f t="shared" si="176"/>
        <v>#REF!</v>
      </c>
      <c r="E430" s="11" t="e">
        <f t="shared" si="176"/>
        <v>#REF!</v>
      </c>
      <c r="F430" s="2"/>
    </row>
    <row r="431" spans="1:6" ht="38.25" hidden="1" outlineLevel="5" x14ac:dyDescent="0.25">
      <c r="A431" s="21" t="s">
        <v>259</v>
      </c>
      <c r="B431" s="23" t="s">
        <v>543</v>
      </c>
      <c r="C431" s="11" t="e">
        <f>C432+C433+C434</f>
        <v>#REF!</v>
      </c>
      <c r="D431" s="11" t="e">
        <f t="shared" ref="D431:E431" si="177">D432+D433+D434</f>
        <v>#REF!</v>
      </c>
      <c r="E431" s="11" t="e">
        <f t="shared" si="177"/>
        <v>#REF!</v>
      </c>
      <c r="F431" s="2"/>
    </row>
    <row r="432" spans="1:6" ht="51" hidden="1" outlineLevel="6" x14ac:dyDescent="0.25">
      <c r="A432" s="21" t="s">
        <v>259</v>
      </c>
      <c r="B432" s="23" t="s">
        <v>337</v>
      </c>
      <c r="C432" s="11">
        <f>'№ 8 ведомственная'!F554</f>
        <v>3593.2</v>
      </c>
      <c r="D432" s="11">
        <f>'№ 8 ведомственная'!G554</f>
        <v>3593.2</v>
      </c>
      <c r="E432" s="11">
        <f>'№ 8 ведомственная'!H554</f>
        <v>3593.2</v>
      </c>
      <c r="F432" s="2"/>
    </row>
    <row r="433" spans="1:6" ht="25.5" hidden="1" outlineLevel="6" x14ac:dyDescent="0.25">
      <c r="A433" s="21" t="s">
        <v>259</v>
      </c>
      <c r="B433" s="23" t="s">
        <v>338</v>
      </c>
      <c r="C433" s="11">
        <f>'№ 8 ведомственная'!F555</f>
        <v>233.7</v>
      </c>
      <c r="D433" s="11">
        <f>'№ 8 ведомственная'!G555</f>
        <v>233.7</v>
      </c>
      <c r="E433" s="11">
        <f>'№ 8 ведомственная'!H555</f>
        <v>233.7</v>
      </c>
      <c r="F433" s="2"/>
    </row>
    <row r="434" spans="1:6" hidden="1" outlineLevel="6" x14ac:dyDescent="0.25">
      <c r="A434" s="21" t="s">
        <v>259</v>
      </c>
      <c r="B434" s="23" t="s">
        <v>339</v>
      </c>
      <c r="C434" s="11" t="e">
        <f>'№ 8 ведомственная'!#REF!</f>
        <v>#REF!</v>
      </c>
      <c r="D434" s="11" t="e">
        <f>'№ 8 ведомственная'!#REF!</f>
        <v>#REF!</v>
      </c>
      <c r="E434" s="11" t="e">
        <f>'№ 8 ведомственная'!#REF!</f>
        <v>#REF!</v>
      </c>
      <c r="F434" s="2"/>
    </row>
    <row r="435" spans="1:6" s="36" customFormat="1" collapsed="1" x14ac:dyDescent="0.25">
      <c r="A435" s="26" t="s">
        <v>148</v>
      </c>
      <c r="B435" s="27" t="s">
        <v>287</v>
      </c>
      <c r="C435" s="10">
        <f>C436+C442+C473</f>
        <v>15004.3</v>
      </c>
      <c r="D435" s="10">
        <f>D436+D442+D473</f>
        <v>12739.5</v>
      </c>
      <c r="E435" s="10">
        <f>E436+E442+E473</f>
        <v>13870.400000000001</v>
      </c>
      <c r="F435" s="4"/>
    </row>
    <row r="436" spans="1:6" outlineLevel="1" x14ac:dyDescent="0.25">
      <c r="A436" s="21" t="s">
        <v>149</v>
      </c>
      <c r="B436" s="23" t="s">
        <v>314</v>
      </c>
      <c r="C436" s="11">
        <f>'№ 8 ведомственная'!F281</f>
        <v>1300</v>
      </c>
      <c r="D436" s="11">
        <f>'№ 8 ведомственная'!G281</f>
        <v>1300</v>
      </c>
      <c r="E436" s="11">
        <f>'№ 8 ведомственная'!H281</f>
        <v>1300</v>
      </c>
      <c r="F436" s="2"/>
    </row>
    <row r="437" spans="1:6" ht="51" hidden="1" outlineLevel="2" x14ac:dyDescent="0.25">
      <c r="A437" s="21" t="s">
        <v>149</v>
      </c>
      <c r="B437" s="23" t="s">
        <v>294</v>
      </c>
      <c r="C437" s="11">
        <f>C438</f>
        <v>0</v>
      </c>
      <c r="D437" s="11">
        <f t="shared" ref="D437:E440" si="178">D438</f>
        <v>0</v>
      </c>
      <c r="E437" s="11">
        <f t="shared" si="178"/>
        <v>0</v>
      </c>
      <c r="F437" s="2"/>
    </row>
    <row r="438" spans="1:6" ht="25.5" hidden="1" outlineLevel="3" x14ac:dyDescent="0.25">
      <c r="A438" s="21" t="s">
        <v>149</v>
      </c>
      <c r="B438" s="23" t="s">
        <v>366</v>
      </c>
      <c r="C438" s="11">
        <f>C439</f>
        <v>0</v>
      </c>
      <c r="D438" s="11">
        <f t="shared" si="178"/>
        <v>0</v>
      </c>
      <c r="E438" s="11">
        <f t="shared" si="178"/>
        <v>0</v>
      </c>
      <c r="F438" s="2"/>
    </row>
    <row r="439" spans="1:6" ht="38.25" hidden="1" outlineLevel="4" x14ac:dyDescent="0.25">
      <c r="A439" s="21" t="s">
        <v>149</v>
      </c>
      <c r="B439" s="23" t="s">
        <v>458</v>
      </c>
      <c r="C439" s="11">
        <f>C440</f>
        <v>0</v>
      </c>
      <c r="D439" s="11">
        <f t="shared" si="178"/>
        <v>0</v>
      </c>
      <c r="E439" s="11">
        <f t="shared" si="178"/>
        <v>0</v>
      </c>
      <c r="F439" s="2"/>
    </row>
    <row r="440" spans="1:6" ht="25.5" hidden="1" outlineLevel="5" x14ac:dyDescent="0.25">
      <c r="A440" s="21" t="s">
        <v>149</v>
      </c>
      <c r="B440" s="23" t="s">
        <v>459</v>
      </c>
      <c r="C440" s="11">
        <f>C441</f>
        <v>0</v>
      </c>
      <c r="D440" s="11">
        <f t="shared" si="178"/>
        <v>0</v>
      </c>
      <c r="E440" s="11">
        <f t="shared" si="178"/>
        <v>0</v>
      </c>
      <c r="F440" s="2"/>
    </row>
    <row r="441" spans="1:6" hidden="1" outlineLevel="6" x14ac:dyDescent="0.25">
      <c r="A441" s="21" t="s">
        <v>149</v>
      </c>
      <c r="B441" s="23" t="s">
        <v>349</v>
      </c>
      <c r="C441" s="11"/>
      <c r="D441" s="11"/>
      <c r="E441" s="11"/>
      <c r="F441" s="2"/>
    </row>
    <row r="442" spans="1:6" outlineLevel="1" collapsed="1" x14ac:dyDescent="0.25">
      <c r="A442" s="21" t="s">
        <v>152</v>
      </c>
      <c r="B442" s="23" t="s">
        <v>315</v>
      </c>
      <c r="C442" s="11">
        <f>'№ 8 ведомственная'!F287+'№ 8 ведомственная'!F430</f>
        <v>2461</v>
      </c>
      <c r="D442" s="11">
        <f>'№ 8 ведомственная'!G287+'№ 8 ведомственная'!G430</f>
        <v>2461</v>
      </c>
      <c r="E442" s="11">
        <f>'№ 8 ведомственная'!H287+'№ 8 ведомственная'!H430</f>
        <v>2461</v>
      </c>
      <c r="F442" s="2"/>
    </row>
    <row r="443" spans="1:6" ht="38.25" hidden="1" outlineLevel="2" x14ac:dyDescent="0.25">
      <c r="A443" s="21" t="s">
        <v>152</v>
      </c>
      <c r="B443" s="23" t="s">
        <v>323</v>
      </c>
      <c r="C443" s="11">
        <f>C444+C448</f>
        <v>1368</v>
      </c>
      <c r="D443" s="11">
        <f t="shared" ref="D443:E443" si="179">D444+D448</f>
        <v>1368</v>
      </c>
      <c r="E443" s="11">
        <f t="shared" si="179"/>
        <v>1368</v>
      </c>
      <c r="F443" s="2"/>
    </row>
    <row r="444" spans="1:6" ht="25.5" hidden="1" outlineLevel="3" x14ac:dyDescent="0.25">
      <c r="A444" s="21" t="s">
        <v>152</v>
      </c>
      <c r="B444" s="23" t="s">
        <v>478</v>
      </c>
      <c r="C444" s="11">
        <f>C445</f>
        <v>306</v>
      </c>
      <c r="D444" s="11">
        <f t="shared" ref="D444:E446" si="180">D445</f>
        <v>306</v>
      </c>
      <c r="E444" s="11">
        <f t="shared" si="180"/>
        <v>306</v>
      </c>
      <c r="F444" s="2"/>
    </row>
    <row r="445" spans="1:6" ht="25.5" hidden="1" outlineLevel="4" x14ac:dyDescent="0.25">
      <c r="A445" s="21" t="s">
        <v>152</v>
      </c>
      <c r="B445" s="23" t="s">
        <v>502</v>
      </c>
      <c r="C445" s="11">
        <f>C446</f>
        <v>306</v>
      </c>
      <c r="D445" s="11">
        <f t="shared" si="180"/>
        <v>306</v>
      </c>
      <c r="E445" s="11">
        <f t="shared" si="180"/>
        <v>306</v>
      </c>
      <c r="F445" s="2"/>
    </row>
    <row r="446" spans="1:6" ht="63.75" hidden="1" outlineLevel="5" x14ac:dyDescent="0.25">
      <c r="A446" s="21" t="s">
        <v>152</v>
      </c>
      <c r="B446" s="23" t="s">
        <v>512</v>
      </c>
      <c r="C446" s="11">
        <f>C447</f>
        <v>306</v>
      </c>
      <c r="D446" s="11">
        <f t="shared" si="180"/>
        <v>306</v>
      </c>
      <c r="E446" s="11">
        <f t="shared" si="180"/>
        <v>306</v>
      </c>
      <c r="F446" s="2"/>
    </row>
    <row r="447" spans="1:6" hidden="1" outlineLevel="6" x14ac:dyDescent="0.25">
      <c r="A447" s="21" t="s">
        <v>152</v>
      </c>
      <c r="B447" s="23" t="s">
        <v>349</v>
      </c>
      <c r="C447" s="11">
        <f>'№ 8 ведомственная'!F435</f>
        <v>306</v>
      </c>
      <c r="D447" s="11">
        <f>'№ 8 ведомственная'!G435</f>
        <v>306</v>
      </c>
      <c r="E447" s="11">
        <f>'№ 8 ведомственная'!H435</f>
        <v>306</v>
      </c>
      <c r="F447" s="2"/>
    </row>
    <row r="448" spans="1:6" ht="25.5" hidden="1" outlineLevel="3" x14ac:dyDescent="0.25">
      <c r="A448" s="21" t="s">
        <v>152</v>
      </c>
      <c r="B448" s="23" t="s">
        <v>484</v>
      </c>
      <c r="C448" s="11">
        <f>C449</f>
        <v>1062</v>
      </c>
      <c r="D448" s="11">
        <f t="shared" ref="D448:E450" si="181">D449</f>
        <v>1062</v>
      </c>
      <c r="E448" s="11">
        <f t="shared" si="181"/>
        <v>1062</v>
      </c>
      <c r="F448" s="2"/>
    </row>
    <row r="449" spans="1:6" ht="38.25" hidden="1" outlineLevel="4" x14ac:dyDescent="0.25">
      <c r="A449" s="21" t="s">
        <v>152</v>
      </c>
      <c r="B449" s="23" t="s">
        <v>485</v>
      </c>
      <c r="C449" s="11">
        <f>C450</f>
        <v>1062</v>
      </c>
      <c r="D449" s="11">
        <f t="shared" si="181"/>
        <v>1062</v>
      </c>
      <c r="E449" s="11">
        <f t="shared" si="181"/>
        <v>1062</v>
      </c>
      <c r="F449" s="2"/>
    </row>
    <row r="450" spans="1:6" ht="63.75" hidden="1" outlineLevel="5" x14ac:dyDescent="0.25">
      <c r="A450" s="21" t="s">
        <v>152</v>
      </c>
      <c r="B450" s="23" t="s">
        <v>512</v>
      </c>
      <c r="C450" s="11">
        <f>C451</f>
        <v>1062</v>
      </c>
      <c r="D450" s="11">
        <f t="shared" si="181"/>
        <v>1062</v>
      </c>
      <c r="E450" s="11">
        <f t="shared" si="181"/>
        <v>1062</v>
      </c>
      <c r="F450" s="2"/>
    </row>
    <row r="451" spans="1:6" hidden="1" outlineLevel="6" x14ac:dyDescent="0.25">
      <c r="A451" s="21" t="s">
        <v>152</v>
      </c>
      <c r="B451" s="23" t="s">
        <v>349</v>
      </c>
      <c r="C451" s="11">
        <f>'№ 8 ведомственная'!F439</f>
        <v>1062</v>
      </c>
      <c r="D451" s="11">
        <f>'№ 8 ведомственная'!G439</f>
        <v>1062</v>
      </c>
      <c r="E451" s="11">
        <f>'№ 8 ведомственная'!H439</f>
        <v>1062</v>
      </c>
      <c r="F451" s="2"/>
    </row>
    <row r="452" spans="1:6" ht="38.25" hidden="1" outlineLevel="2" x14ac:dyDescent="0.25">
      <c r="A452" s="21" t="s">
        <v>152</v>
      </c>
      <c r="B452" s="23" t="s">
        <v>316</v>
      </c>
      <c r="C452" s="11">
        <f>C453</f>
        <v>100</v>
      </c>
      <c r="D452" s="11">
        <f t="shared" ref="D452:E455" si="182">D453</f>
        <v>100</v>
      </c>
      <c r="E452" s="11">
        <f t="shared" si="182"/>
        <v>100</v>
      </c>
      <c r="F452" s="2"/>
    </row>
    <row r="453" spans="1:6" ht="25.5" hidden="1" outlineLevel="3" x14ac:dyDescent="0.25">
      <c r="A453" s="21" t="s">
        <v>152</v>
      </c>
      <c r="B453" s="23" t="s">
        <v>460</v>
      </c>
      <c r="C453" s="11">
        <f>C454</f>
        <v>100</v>
      </c>
      <c r="D453" s="11">
        <f t="shared" si="182"/>
        <v>100</v>
      </c>
      <c r="E453" s="11">
        <f t="shared" si="182"/>
        <v>100</v>
      </c>
      <c r="F453" s="2"/>
    </row>
    <row r="454" spans="1:6" ht="25.5" hidden="1" outlineLevel="4" x14ac:dyDescent="0.25">
      <c r="A454" s="21" t="s">
        <v>152</v>
      </c>
      <c r="B454" s="23" t="s">
        <v>461</v>
      </c>
      <c r="C454" s="11">
        <f>C455</f>
        <v>100</v>
      </c>
      <c r="D454" s="11">
        <f t="shared" si="182"/>
        <v>100</v>
      </c>
      <c r="E454" s="11">
        <f t="shared" si="182"/>
        <v>100</v>
      </c>
      <c r="F454" s="2"/>
    </row>
    <row r="455" spans="1:6" ht="38.25" hidden="1" outlineLevel="5" x14ac:dyDescent="0.25">
      <c r="A455" s="21" t="s">
        <v>152</v>
      </c>
      <c r="B455" s="23" t="s">
        <v>462</v>
      </c>
      <c r="C455" s="11">
        <f>C456</f>
        <v>100</v>
      </c>
      <c r="D455" s="11">
        <f t="shared" si="182"/>
        <v>100</v>
      </c>
      <c r="E455" s="11">
        <f t="shared" si="182"/>
        <v>100</v>
      </c>
      <c r="F455" s="2"/>
    </row>
    <row r="456" spans="1:6" hidden="1" outlineLevel="6" x14ac:dyDescent="0.25">
      <c r="A456" s="21" t="s">
        <v>152</v>
      </c>
      <c r="B456" s="23" t="s">
        <v>349</v>
      </c>
      <c r="C456" s="11">
        <f>'№ 8 ведомственная'!F292</f>
        <v>100</v>
      </c>
      <c r="D456" s="11">
        <f>'№ 8 ведомственная'!G292</f>
        <v>100</v>
      </c>
      <c r="E456" s="11">
        <f>'№ 8 ведомственная'!H292</f>
        <v>100</v>
      </c>
      <c r="F456" s="2"/>
    </row>
    <row r="457" spans="1:6" ht="51" hidden="1" outlineLevel="2" x14ac:dyDescent="0.25">
      <c r="A457" s="21" t="s">
        <v>152</v>
      </c>
      <c r="B457" s="23" t="s">
        <v>294</v>
      </c>
      <c r="C457" s="11">
        <f>C458</f>
        <v>693</v>
      </c>
      <c r="D457" s="11">
        <f t="shared" ref="D457:E458" si="183">D458</f>
        <v>693</v>
      </c>
      <c r="E457" s="11">
        <f t="shared" si="183"/>
        <v>693</v>
      </c>
      <c r="F457" s="2"/>
    </row>
    <row r="458" spans="1:6" ht="25.5" hidden="1" outlineLevel="3" x14ac:dyDescent="0.25">
      <c r="A458" s="21" t="s">
        <v>152</v>
      </c>
      <c r="B458" s="23" t="s">
        <v>366</v>
      </c>
      <c r="C458" s="11">
        <f>C459</f>
        <v>693</v>
      </c>
      <c r="D458" s="11">
        <f t="shared" si="183"/>
        <v>693</v>
      </c>
      <c r="E458" s="11">
        <f t="shared" si="183"/>
        <v>693</v>
      </c>
      <c r="F458" s="2"/>
    </row>
    <row r="459" spans="1:6" ht="38.25" hidden="1" outlineLevel="4" x14ac:dyDescent="0.25">
      <c r="A459" s="21" t="s">
        <v>152</v>
      </c>
      <c r="B459" s="23" t="s">
        <v>458</v>
      </c>
      <c r="C459" s="11">
        <f>C460+C462</f>
        <v>693</v>
      </c>
      <c r="D459" s="11">
        <f t="shared" ref="D459:E459" si="184">D460+D462</f>
        <v>693</v>
      </c>
      <c r="E459" s="11">
        <f t="shared" si="184"/>
        <v>693</v>
      </c>
      <c r="F459" s="2"/>
    </row>
    <row r="460" spans="1:6" ht="25.5" hidden="1" outlineLevel="5" x14ac:dyDescent="0.25">
      <c r="A460" s="21" t="s">
        <v>152</v>
      </c>
      <c r="B460" s="23" t="s">
        <v>463</v>
      </c>
      <c r="C460" s="11">
        <f>C461</f>
        <v>205</v>
      </c>
      <c r="D460" s="11">
        <f t="shared" ref="D460:E460" si="185">D461</f>
        <v>205</v>
      </c>
      <c r="E460" s="11">
        <f t="shared" si="185"/>
        <v>205</v>
      </c>
      <c r="F460" s="2"/>
    </row>
    <row r="461" spans="1:6" hidden="1" outlineLevel="6" x14ac:dyDescent="0.25">
      <c r="A461" s="21" t="s">
        <v>152</v>
      </c>
      <c r="B461" s="23" t="s">
        <v>349</v>
      </c>
      <c r="C461" s="11">
        <f>'№ 8 ведомственная'!F297</f>
        <v>205</v>
      </c>
      <c r="D461" s="11">
        <f>'№ 8 ведомственная'!G297</f>
        <v>205</v>
      </c>
      <c r="E461" s="11">
        <f>'№ 8 ведомственная'!H297</f>
        <v>205</v>
      </c>
      <c r="F461" s="2"/>
    </row>
    <row r="462" spans="1:6" ht="25.5" hidden="1" outlineLevel="5" x14ac:dyDescent="0.25">
      <c r="A462" s="21" t="s">
        <v>152</v>
      </c>
      <c r="B462" s="23" t="s">
        <v>570</v>
      </c>
      <c r="C462" s="11">
        <f>C463</f>
        <v>488</v>
      </c>
      <c r="D462" s="11">
        <f t="shared" ref="D462:E462" si="186">D463</f>
        <v>488</v>
      </c>
      <c r="E462" s="11">
        <f t="shared" si="186"/>
        <v>488</v>
      </c>
      <c r="F462" s="2"/>
    </row>
    <row r="463" spans="1:6" hidden="1" outlineLevel="6" x14ac:dyDescent="0.25">
      <c r="A463" s="21" t="s">
        <v>152</v>
      </c>
      <c r="B463" s="23" t="s">
        <v>349</v>
      </c>
      <c r="C463" s="11">
        <f>'№ 8 ведомственная'!F299</f>
        <v>488</v>
      </c>
      <c r="D463" s="11">
        <f>'№ 8 ведомственная'!G299</f>
        <v>488</v>
      </c>
      <c r="E463" s="11">
        <f>'№ 8 ведомственная'!H299</f>
        <v>488</v>
      </c>
      <c r="F463" s="2"/>
    </row>
    <row r="464" spans="1:6" ht="38.25" hidden="1" outlineLevel="2" x14ac:dyDescent="0.25">
      <c r="A464" s="21" t="s">
        <v>152</v>
      </c>
      <c r="B464" s="23" t="s">
        <v>317</v>
      </c>
      <c r="C464" s="11" t="e">
        <f>C465+C469</f>
        <v>#REF!</v>
      </c>
      <c r="D464" s="11" t="e">
        <f t="shared" ref="D464:E464" si="187">D465+D469</f>
        <v>#REF!</v>
      </c>
      <c r="E464" s="11" t="e">
        <f t="shared" si="187"/>
        <v>#REF!</v>
      </c>
      <c r="F464" s="2"/>
    </row>
    <row r="465" spans="1:6" ht="38.25" hidden="1" outlineLevel="3" x14ac:dyDescent="0.25">
      <c r="A465" s="21" t="s">
        <v>152</v>
      </c>
      <c r="B465" s="23" t="s">
        <v>464</v>
      </c>
      <c r="C465" s="11">
        <f>C466</f>
        <v>300</v>
      </c>
      <c r="D465" s="11">
        <f t="shared" ref="D465:E467" si="188">D466</f>
        <v>300</v>
      </c>
      <c r="E465" s="11">
        <f t="shared" si="188"/>
        <v>300</v>
      </c>
      <c r="F465" s="2"/>
    </row>
    <row r="466" spans="1:6" ht="38.25" hidden="1" outlineLevel="4" x14ac:dyDescent="0.25">
      <c r="A466" s="21" t="s">
        <v>152</v>
      </c>
      <c r="B466" s="23" t="s">
        <v>465</v>
      </c>
      <c r="C466" s="11">
        <f>C467</f>
        <v>300</v>
      </c>
      <c r="D466" s="11">
        <f t="shared" si="188"/>
        <v>300</v>
      </c>
      <c r="E466" s="11">
        <f t="shared" si="188"/>
        <v>300</v>
      </c>
      <c r="F466" s="2"/>
    </row>
    <row r="467" spans="1:6" ht="38.25" hidden="1" outlineLevel="5" x14ac:dyDescent="0.25">
      <c r="A467" s="21" t="s">
        <v>152</v>
      </c>
      <c r="B467" s="23" t="s">
        <v>466</v>
      </c>
      <c r="C467" s="11">
        <f>C468</f>
        <v>300</v>
      </c>
      <c r="D467" s="11">
        <f t="shared" si="188"/>
        <v>300</v>
      </c>
      <c r="E467" s="11">
        <f t="shared" si="188"/>
        <v>300</v>
      </c>
      <c r="F467" s="2"/>
    </row>
    <row r="468" spans="1:6" hidden="1" outlineLevel="6" x14ac:dyDescent="0.25">
      <c r="A468" s="21" t="s">
        <v>152</v>
      </c>
      <c r="B468" s="23" t="s">
        <v>349</v>
      </c>
      <c r="C468" s="11">
        <f>'№ 8 ведомственная'!F304</f>
        <v>300</v>
      </c>
      <c r="D468" s="11">
        <f>'№ 8 ведомственная'!G304</f>
        <v>300</v>
      </c>
      <c r="E468" s="11">
        <f>'№ 8 ведомственная'!H304</f>
        <v>300</v>
      </c>
      <c r="F468" s="2"/>
    </row>
    <row r="469" spans="1:6" ht="25.5" hidden="1" outlineLevel="3" x14ac:dyDescent="0.25">
      <c r="A469" s="21" t="s">
        <v>152</v>
      </c>
      <c r="B469" s="23" t="s">
        <v>467</v>
      </c>
      <c r="C469" s="11" t="e">
        <f>C470</f>
        <v>#REF!</v>
      </c>
      <c r="D469" s="11" t="e">
        <f t="shared" ref="D469:E471" si="189">D470</f>
        <v>#REF!</v>
      </c>
      <c r="E469" s="11" t="e">
        <f t="shared" si="189"/>
        <v>#REF!</v>
      </c>
      <c r="F469" s="2"/>
    </row>
    <row r="470" spans="1:6" ht="25.5" hidden="1" outlineLevel="4" x14ac:dyDescent="0.25">
      <c r="A470" s="21" t="s">
        <v>152</v>
      </c>
      <c r="B470" s="23" t="s">
        <v>468</v>
      </c>
      <c r="C470" s="11" t="e">
        <f>C471</f>
        <v>#REF!</v>
      </c>
      <c r="D470" s="11" t="e">
        <f t="shared" si="189"/>
        <v>#REF!</v>
      </c>
      <c r="E470" s="11" t="e">
        <f t="shared" si="189"/>
        <v>#REF!</v>
      </c>
      <c r="F470" s="2"/>
    </row>
    <row r="471" spans="1:6" ht="38.25" hidden="1" outlineLevel="5" x14ac:dyDescent="0.25">
      <c r="A471" s="21" t="s">
        <v>152</v>
      </c>
      <c r="B471" s="23" t="s">
        <v>469</v>
      </c>
      <c r="C471" s="11" t="e">
        <f>C472</f>
        <v>#REF!</v>
      </c>
      <c r="D471" s="11" t="e">
        <f t="shared" si="189"/>
        <v>#REF!</v>
      </c>
      <c r="E471" s="11" t="e">
        <f t="shared" si="189"/>
        <v>#REF!</v>
      </c>
      <c r="F471" s="2"/>
    </row>
    <row r="472" spans="1:6" hidden="1" outlineLevel="6" x14ac:dyDescent="0.25">
      <c r="A472" s="21" t="s">
        <v>152</v>
      </c>
      <c r="B472" s="23" t="s">
        <v>349</v>
      </c>
      <c r="C472" s="11" t="e">
        <f>'№ 8 ведомственная'!#REF!</f>
        <v>#REF!</v>
      </c>
      <c r="D472" s="11" t="e">
        <f>'№ 8 ведомственная'!#REF!</f>
        <v>#REF!</v>
      </c>
      <c r="E472" s="11" t="e">
        <f>'№ 8 ведомственная'!#REF!</f>
        <v>#REF!</v>
      </c>
      <c r="F472" s="2"/>
    </row>
    <row r="473" spans="1:6" outlineLevel="1" collapsed="1" x14ac:dyDescent="0.25">
      <c r="A473" s="21" t="s">
        <v>166</v>
      </c>
      <c r="B473" s="23" t="s">
        <v>318</v>
      </c>
      <c r="C473" s="11">
        <f>'№ 8 ведомственная'!F305+'№ 8 ведомственная'!F440</f>
        <v>11243.3</v>
      </c>
      <c r="D473" s="11">
        <f>'№ 8 ведомственная'!G305+'№ 8 ведомственная'!G440</f>
        <v>8978.5</v>
      </c>
      <c r="E473" s="11">
        <f>'№ 8 ведомственная'!H305+'№ 8 ведомственная'!H440</f>
        <v>10109.400000000001</v>
      </c>
      <c r="F473" s="2"/>
    </row>
    <row r="474" spans="1:6" ht="38.25" hidden="1" outlineLevel="2" x14ac:dyDescent="0.25">
      <c r="A474" s="21" t="s">
        <v>166</v>
      </c>
      <c r="B474" s="23" t="s">
        <v>323</v>
      </c>
      <c r="C474" s="11">
        <f>C475</f>
        <v>4980.8</v>
      </c>
      <c r="D474" s="11">
        <f t="shared" ref="D474:E476" si="190">D475</f>
        <v>4980.8</v>
      </c>
      <c r="E474" s="11">
        <f t="shared" si="190"/>
        <v>4980.8</v>
      </c>
      <c r="F474" s="2"/>
    </row>
    <row r="475" spans="1:6" ht="25.5" hidden="1" outlineLevel="3" x14ac:dyDescent="0.25">
      <c r="A475" s="21" t="s">
        <v>166</v>
      </c>
      <c r="B475" s="23" t="s">
        <v>478</v>
      </c>
      <c r="C475" s="11">
        <f>C476</f>
        <v>4980.8</v>
      </c>
      <c r="D475" s="11">
        <f t="shared" si="190"/>
        <v>4980.8</v>
      </c>
      <c r="E475" s="11">
        <f t="shared" si="190"/>
        <v>4980.8</v>
      </c>
      <c r="F475" s="2"/>
    </row>
    <row r="476" spans="1:6" ht="25.5" hidden="1" outlineLevel="4" x14ac:dyDescent="0.25">
      <c r="A476" s="21" t="s">
        <v>166</v>
      </c>
      <c r="B476" s="23" t="s">
        <v>479</v>
      </c>
      <c r="C476" s="11">
        <f>C477</f>
        <v>4980.8</v>
      </c>
      <c r="D476" s="11">
        <f t="shared" si="190"/>
        <v>4980.8</v>
      </c>
      <c r="E476" s="11">
        <f t="shared" si="190"/>
        <v>4980.8</v>
      </c>
      <c r="F476" s="2"/>
    </row>
    <row r="477" spans="1:6" ht="51" hidden="1" outlineLevel="5" x14ac:dyDescent="0.25">
      <c r="A477" s="21" t="s">
        <v>166</v>
      </c>
      <c r="B477" s="23" t="s">
        <v>513</v>
      </c>
      <c r="C477" s="11">
        <f>C478+C479</f>
        <v>4980.8</v>
      </c>
      <c r="D477" s="11">
        <f t="shared" ref="D477:E477" si="191">D478+D479</f>
        <v>4980.8</v>
      </c>
      <c r="E477" s="11">
        <f t="shared" si="191"/>
        <v>4980.8</v>
      </c>
      <c r="F477" s="2"/>
    </row>
    <row r="478" spans="1:6" ht="25.5" hidden="1" outlineLevel="6" x14ac:dyDescent="0.25">
      <c r="A478" s="21" t="s">
        <v>166</v>
      </c>
      <c r="B478" s="23" t="s">
        <v>338</v>
      </c>
      <c r="C478" s="11">
        <f>'№ 8 ведомственная'!F445</f>
        <v>124.5</v>
      </c>
      <c r="D478" s="11">
        <f>'№ 8 ведомственная'!G445</f>
        <v>124.5</v>
      </c>
      <c r="E478" s="11">
        <f>'№ 8 ведомственная'!H445</f>
        <v>124.5</v>
      </c>
      <c r="F478" s="2"/>
    </row>
    <row r="479" spans="1:6" hidden="1" outlineLevel="6" x14ac:dyDescent="0.25">
      <c r="A479" s="21" t="s">
        <v>166</v>
      </c>
      <c r="B479" s="23" t="s">
        <v>349</v>
      </c>
      <c r="C479" s="11">
        <f>'№ 8 ведомственная'!F446</f>
        <v>4856.3</v>
      </c>
      <c r="D479" s="11">
        <f>'№ 8 ведомственная'!G446</f>
        <v>4856.3</v>
      </c>
      <c r="E479" s="11">
        <f>'№ 8 ведомственная'!H446</f>
        <v>4856.3</v>
      </c>
      <c r="F479" s="2"/>
    </row>
    <row r="480" spans="1:6" ht="38.25" hidden="1" outlineLevel="2" x14ac:dyDescent="0.25">
      <c r="A480" s="21" t="s">
        <v>166</v>
      </c>
      <c r="B480" s="23" t="s">
        <v>319</v>
      </c>
      <c r="C480" s="11">
        <f>C481</f>
        <v>4794.8</v>
      </c>
      <c r="D480" s="11">
        <f t="shared" ref="D480:E483" si="192">D481</f>
        <v>1131</v>
      </c>
      <c r="E480" s="11">
        <f t="shared" si="192"/>
        <v>2261.9</v>
      </c>
      <c r="F480" s="2"/>
    </row>
    <row r="481" spans="1:6" ht="51" hidden="1" outlineLevel="3" x14ac:dyDescent="0.25">
      <c r="A481" s="21" t="s">
        <v>166</v>
      </c>
      <c r="B481" s="23" t="s">
        <v>470</v>
      </c>
      <c r="C481" s="11">
        <f>C482</f>
        <v>4794.8</v>
      </c>
      <c r="D481" s="11">
        <f t="shared" si="192"/>
        <v>1131</v>
      </c>
      <c r="E481" s="11">
        <f t="shared" si="192"/>
        <v>2261.9</v>
      </c>
      <c r="F481" s="2"/>
    </row>
    <row r="482" spans="1:6" ht="76.5" hidden="1" outlineLevel="4" x14ac:dyDescent="0.25">
      <c r="A482" s="21" t="s">
        <v>166</v>
      </c>
      <c r="B482" s="23" t="s">
        <v>471</v>
      </c>
      <c r="C482" s="11">
        <f>C483</f>
        <v>4794.8</v>
      </c>
      <c r="D482" s="11">
        <f t="shared" si="192"/>
        <v>1131</v>
      </c>
      <c r="E482" s="11">
        <f t="shared" si="192"/>
        <v>2261.9</v>
      </c>
      <c r="F482" s="2"/>
    </row>
    <row r="483" spans="1:6" ht="51" hidden="1" outlineLevel="5" x14ac:dyDescent="0.25">
      <c r="A483" s="21" t="s">
        <v>166</v>
      </c>
      <c r="B483" s="23" t="s">
        <v>472</v>
      </c>
      <c r="C483" s="11">
        <f>C484</f>
        <v>4794.8</v>
      </c>
      <c r="D483" s="11">
        <f t="shared" si="192"/>
        <v>1131</v>
      </c>
      <c r="E483" s="11">
        <f t="shared" si="192"/>
        <v>2261.9</v>
      </c>
      <c r="F483" s="2"/>
    </row>
    <row r="484" spans="1:6" ht="25.5" hidden="1" outlineLevel="6" x14ac:dyDescent="0.25">
      <c r="A484" s="21" t="s">
        <v>166</v>
      </c>
      <c r="B484" s="23" t="s">
        <v>430</v>
      </c>
      <c r="C484" s="11">
        <f>'№ 8 ведомственная'!F310</f>
        <v>4794.8</v>
      </c>
      <c r="D484" s="11">
        <f>'№ 8 ведомственная'!G310</f>
        <v>1131</v>
      </c>
      <c r="E484" s="11">
        <f>'№ 8 ведомственная'!H310</f>
        <v>2261.9</v>
      </c>
      <c r="F484" s="2"/>
    </row>
    <row r="485" spans="1:6" s="36" customFormat="1" collapsed="1" x14ac:dyDescent="0.25">
      <c r="A485" s="26" t="s">
        <v>225</v>
      </c>
      <c r="B485" s="27" t="s">
        <v>290</v>
      </c>
      <c r="C485" s="10">
        <f>C486+C511</f>
        <v>6386.0999999999995</v>
      </c>
      <c r="D485" s="10">
        <f>D486+D511</f>
        <v>5454.9</v>
      </c>
      <c r="E485" s="10">
        <f>E486+E511</f>
        <v>4754.8999999999996</v>
      </c>
      <c r="F485" s="4"/>
    </row>
    <row r="486" spans="1:6" outlineLevel="1" x14ac:dyDescent="0.25">
      <c r="A486" s="21" t="s">
        <v>262</v>
      </c>
      <c r="B486" s="23" t="s">
        <v>333</v>
      </c>
      <c r="C486" s="11">
        <f>'№ 8 ведомственная'!F557</f>
        <v>4217.8999999999996</v>
      </c>
      <c r="D486" s="11">
        <f>'№ 8 ведомственная'!G557</f>
        <v>3297.9</v>
      </c>
      <c r="E486" s="11">
        <f>'№ 8 ведомственная'!H557</f>
        <v>2597.9</v>
      </c>
      <c r="F486" s="2"/>
    </row>
    <row r="487" spans="1:6" ht="38.25" hidden="1" outlineLevel="2" x14ac:dyDescent="0.25">
      <c r="A487" s="21" t="s">
        <v>262</v>
      </c>
      <c r="B487" s="23" t="s">
        <v>334</v>
      </c>
      <c r="C487" s="11" t="e">
        <f>C488+C503</f>
        <v>#REF!</v>
      </c>
      <c r="D487" s="11" t="e">
        <f>D488+D503</f>
        <v>#REF!</v>
      </c>
      <c r="E487" s="11" t="e">
        <f>E488+E503</f>
        <v>#REF!</v>
      </c>
      <c r="F487" s="2"/>
    </row>
    <row r="488" spans="1:6" ht="25.5" hidden="1" outlineLevel="3" x14ac:dyDescent="0.25">
      <c r="A488" s="21" t="s">
        <v>262</v>
      </c>
      <c r="B488" s="23" t="s">
        <v>544</v>
      </c>
      <c r="C488" s="11" t="e">
        <f>C489+C495+C500</f>
        <v>#REF!</v>
      </c>
      <c r="D488" s="11" t="e">
        <f t="shared" ref="D488:E488" si="193">D489+D495+D500</f>
        <v>#REF!</v>
      </c>
      <c r="E488" s="11" t="e">
        <f t="shared" si="193"/>
        <v>#REF!</v>
      </c>
      <c r="F488" s="2"/>
    </row>
    <row r="489" spans="1:6" ht="63.75" hidden="1" outlineLevel="4" x14ac:dyDescent="0.25">
      <c r="A489" s="21" t="s">
        <v>262</v>
      </c>
      <c r="B489" s="23" t="s">
        <v>545</v>
      </c>
      <c r="C489" s="11">
        <f>C490+C493</f>
        <v>417.8</v>
      </c>
      <c r="D489" s="11">
        <f t="shared" ref="D489:E489" si="194">D490+D493</f>
        <v>417.8</v>
      </c>
      <c r="E489" s="11">
        <f t="shared" si="194"/>
        <v>217.8</v>
      </c>
      <c r="F489" s="2"/>
    </row>
    <row r="490" spans="1:6" ht="89.25" hidden="1" outlineLevel="5" x14ac:dyDescent="0.25">
      <c r="A490" s="21" t="s">
        <v>262</v>
      </c>
      <c r="B490" s="23" t="s">
        <v>546</v>
      </c>
      <c r="C490" s="11">
        <f>C491+C492</f>
        <v>412.8</v>
      </c>
      <c r="D490" s="11">
        <f t="shared" ref="D490:E490" si="195">D491+D492</f>
        <v>412.8</v>
      </c>
      <c r="E490" s="11">
        <f t="shared" si="195"/>
        <v>212.8</v>
      </c>
      <c r="F490" s="2"/>
    </row>
    <row r="491" spans="1:6" ht="51" hidden="1" outlineLevel="6" x14ac:dyDescent="0.25">
      <c r="A491" s="21" t="s">
        <v>262</v>
      </c>
      <c r="B491" s="23" t="s">
        <v>337</v>
      </c>
      <c r="C491" s="11">
        <f>'№ 8 ведомственная'!F562</f>
        <v>5.2</v>
      </c>
      <c r="D491" s="11">
        <f>'№ 8 ведомственная'!G562</f>
        <v>5.2</v>
      </c>
      <c r="E491" s="11">
        <f>'№ 8 ведомственная'!H562</f>
        <v>5.2</v>
      </c>
      <c r="F491" s="2"/>
    </row>
    <row r="492" spans="1:6" ht="25.5" hidden="1" outlineLevel="6" x14ac:dyDescent="0.25">
      <c r="A492" s="21" t="s">
        <v>262</v>
      </c>
      <c r="B492" s="23" t="s">
        <v>338</v>
      </c>
      <c r="C492" s="11">
        <f>'№ 8 ведомственная'!F563</f>
        <v>407.6</v>
      </c>
      <c r="D492" s="11">
        <f>'№ 8 ведомственная'!G563</f>
        <v>407.6</v>
      </c>
      <c r="E492" s="11">
        <f>'№ 8 ведомственная'!H563</f>
        <v>207.60000000000002</v>
      </c>
      <c r="F492" s="2"/>
    </row>
    <row r="493" spans="1:6" ht="25.5" hidden="1" outlineLevel="5" x14ac:dyDescent="0.25">
      <c r="A493" s="21" t="s">
        <v>262</v>
      </c>
      <c r="B493" s="23" t="s">
        <v>547</v>
      </c>
      <c r="C493" s="11">
        <f>C494</f>
        <v>5</v>
      </c>
      <c r="D493" s="11">
        <f t="shared" ref="D493:E493" si="196">D494</f>
        <v>5</v>
      </c>
      <c r="E493" s="11">
        <f t="shared" si="196"/>
        <v>5</v>
      </c>
      <c r="F493" s="2"/>
    </row>
    <row r="494" spans="1:6" ht="25.5" hidden="1" outlineLevel="6" x14ac:dyDescent="0.25">
      <c r="A494" s="21" t="s">
        <v>262</v>
      </c>
      <c r="B494" s="23" t="s">
        <v>338</v>
      </c>
      <c r="C494" s="11">
        <f>'№ 8 ведомственная'!F565</f>
        <v>5</v>
      </c>
      <c r="D494" s="11">
        <f>'№ 8 ведомственная'!G565</f>
        <v>5</v>
      </c>
      <c r="E494" s="11">
        <f>'№ 8 ведомственная'!H565</f>
        <v>5</v>
      </c>
      <c r="F494" s="2"/>
    </row>
    <row r="495" spans="1:6" ht="38.25" hidden="1" outlineLevel="4" x14ac:dyDescent="0.25">
      <c r="A495" s="21" t="s">
        <v>262</v>
      </c>
      <c r="B495" s="23" t="s">
        <v>548</v>
      </c>
      <c r="C495" s="11" t="e">
        <f>C496</f>
        <v>#REF!</v>
      </c>
      <c r="D495" s="11" t="e">
        <f t="shared" ref="D495:E495" si="197">D496</f>
        <v>#REF!</v>
      </c>
      <c r="E495" s="11" t="e">
        <f t="shared" si="197"/>
        <v>#REF!</v>
      </c>
      <c r="F495" s="2"/>
    </row>
    <row r="496" spans="1:6" ht="38.25" hidden="1" outlineLevel="5" x14ac:dyDescent="0.25">
      <c r="A496" s="21" t="s">
        <v>262</v>
      </c>
      <c r="B496" s="23" t="s">
        <v>549</v>
      </c>
      <c r="C496" s="11" t="e">
        <f>C497+C498+C499</f>
        <v>#REF!</v>
      </c>
      <c r="D496" s="11" t="e">
        <f t="shared" ref="D496:E496" si="198">D497+D498+D499</f>
        <v>#REF!</v>
      </c>
      <c r="E496" s="11" t="e">
        <f t="shared" si="198"/>
        <v>#REF!</v>
      </c>
      <c r="F496" s="2"/>
    </row>
    <row r="497" spans="1:6" ht="51" hidden="1" outlineLevel="6" x14ac:dyDescent="0.25">
      <c r="A497" s="21" t="s">
        <v>262</v>
      </c>
      <c r="B497" s="23" t="s">
        <v>337</v>
      </c>
      <c r="C497" s="11">
        <f>'№ 8 ведомственная'!F568</f>
        <v>397</v>
      </c>
      <c r="D497" s="11">
        <f>'№ 8 ведомственная'!G568</f>
        <v>397</v>
      </c>
      <c r="E497" s="11">
        <f>'№ 8 ведомственная'!H568</f>
        <v>197</v>
      </c>
      <c r="F497" s="2"/>
    </row>
    <row r="498" spans="1:6" ht="25.5" hidden="1" outlineLevel="6" x14ac:dyDescent="0.25">
      <c r="A498" s="21" t="s">
        <v>262</v>
      </c>
      <c r="B498" s="23" t="s">
        <v>338</v>
      </c>
      <c r="C498" s="11">
        <f>'№ 8 ведомственная'!F569</f>
        <v>562</v>
      </c>
      <c r="D498" s="11">
        <f>'№ 8 ведомственная'!G569</f>
        <v>562</v>
      </c>
      <c r="E498" s="11">
        <f>'№ 8 ведомственная'!H569</f>
        <v>262</v>
      </c>
      <c r="F498" s="2"/>
    </row>
    <row r="499" spans="1:6" hidden="1" outlineLevel="6" x14ac:dyDescent="0.25">
      <c r="A499" s="21" t="s">
        <v>262</v>
      </c>
      <c r="B499" s="23" t="s">
        <v>339</v>
      </c>
      <c r="C499" s="11" t="e">
        <f>'№ 8 ведомственная'!#REF!</f>
        <v>#REF!</v>
      </c>
      <c r="D499" s="11" t="e">
        <f>'№ 8 ведомственная'!#REF!</f>
        <v>#REF!</v>
      </c>
      <c r="E499" s="11" t="e">
        <f>'№ 8 ведомственная'!#REF!</f>
        <v>#REF!</v>
      </c>
      <c r="F499" s="2"/>
    </row>
    <row r="500" spans="1:6" ht="25.5" hidden="1" outlineLevel="4" x14ac:dyDescent="0.25">
      <c r="A500" s="21" t="s">
        <v>262</v>
      </c>
      <c r="B500" s="23" t="s">
        <v>550</v>
      </c>
      <c r="C500" s="11" t="e">
        <f>C501</f>
        <v>#REF!</v>
      </c>
      <c r="D500" s="11" t="e">
        <f t="shared" ref="D500:E501" si="199">D501</f>
        <v>#REF!</v>
      </c>
      <c r="E500" s="11" t="e">
        <f t="shared" si="199"/>
        <v>#REF!</v>
      </c>
      <c r="F500" s="2"/>
    </row>
    <row r="501" spans="1:6" hidden="1" outlineLevel="5" x14ac:dyDescent="0.25">
      <c r="A501" s="21" t="s">
        <v>262</v>
      </c>
      <c r="B501" s="23" t="s">
        <v>551</v>
      </c>
      <c r="C501" s="11" t="e">
        <f>C502</f>
        <v>#REF!</v>
      </c>
      <c r="D501" s="11" t="e">
        <f t="shared" si="199"/>
        <v>#REF!</v>
      </c>
      <c r="E501" s="11" t="e">
        <f t="shared" si="199"/>
        <v>#REF!</v>
      </c>
      <c r="F501" s="2"/>
    </row>
    <row r="502" spans="1:6" ht="25.5" hidden="1" outlineLevel="6" x14ac:dyDescent="0.25">
      <c r="A502" s="21" t="s">
        <v>262</v>
      </c>
      <c r="B502" s="23" t="s">
        <v>338</v>
      </c>
      <c r="C502" s="11" t="e">
        <f>'№ 8 ведомственная'!#REF!</f>
        <v>#REF!</v>
      </c>
      <c r="D502" s="11" t="e">
        <f>'№ 8 ведомственная'!#REF!</f>
        <v>#REF!</v>
      </c>
      <c r="E502" s="11" t="e">
        <f>'№ 8 ведомственная'!#REF!</f>
        <v>#REF!</v>
      </c>
      <c r="F502" s="2"/>
    </row>
    <row r="503" spans="1:6" ht="25.5" hidden="1" outlineLevel="3" x14ac:dyDescent="0.25">
      <c r="A503" s="21" t="s">
        <v>262</v>
      </c>
      <c r="B503" s="23" t="s">
        <v>552</v>
      </c>
      <c r="C503" s="11" t="e">
        <f>C504</f>
        <v>#REF!</v>
      </c>
      <c r="D503" s="11" t="e">
        <f t="shared" ref="D503:E503" si="200">D504</f>
        <v>#REF!</v>
      </c>
      <c r="E503" s="11" t="e">
        <f t="shared" si="200"/>
        <v>#REF!</v>
      </c>
      <c r="F503" s="2"/>
    </row>
    <row r="504" spans="1:6" ht="25.5" hidden="1" outlineLevel="4" x14ac:dyDescent="0.25">
      <c r="A504" s="21" t="s">
        <v>262</v>
      </c>
      <c r="B504" s="23" t="s">
        <v>553</v>
      </c>
      <c r="C504" s="11" t="e">
        <f>C505+C509</f>
        <v>#REF!</v>
      </c>
      <c r="D504" s="11" t="e">
        <f t="shared" ref="D504:E504" si="201">D505+D509</f>
        <v>#REF!</v>
      </c>
      <c r="E504" s="11" t="e">
        <f t="shared" si="201"/>
        <v>#REF!</v>
      </c>
      <c r="F504" s="2"/>
    </row>
    <row r="505" spans="1:6" ht="25.5" hidden="1" outlineLevel="5" x14ac:dyDescent="0.25">
      <c r="A505" s="21" t="s">
        <v>262</v>
      </c>
      <c r="B505" s="23" t="s">
        <v>554</v>
      </c>
      <c r="C505" s="11" t="e">
        <f>C506+C507+C508</f>
        <v>#REF!</v>
      </c>
      <c r="D505" s="11" t="e">
        <f t="shared" ref="D505:E505" si="202">D506+D507+D508</f>
        <v>#REF!</v>
      </c>
      <c r="E505" s="11" t="e">
        <f t="shared" si="202"/>
        <v>#REF!</v>
      </c>
      <c r="F505" s="2"/>
    </row>
    <row r="506" spans="1:6" ht="51" hidden="1" outlineLevel="6" x14ac:dyDescent="0.25">
      <c r="A506" s="21" t="s">
        <v>262</v>
      </c>
      <c r="B506" s="23" t="s">
        <v>337</v>
      </c>
      <c r="C506" s="11">
        <f>'№ 8 ведомственная'!F581</f>
        <v>1064</v>
      </c>
      <c r="D506" s="11">
        <f>'№ 8 ведомственная'!G581</f>
        <v>1064</v>
      </c>
      <c r="E506" s="11">
        <f>'№ 8 ведомственная'!H581</f>
        <v>1064</v>
      </c>
      <c r="F506" s="2"/>
    </row>
    <row r="507" spans="1:6" ht="25.5" hidden="1" outlineLevel="6" x14ac:dyDescent="0.25">
      <c r="A507" s="21" t="s">
        <v>262</v>
      </c>
      <c r="B507" s="23" t="s">
        <v>338</v>
      </c>
      <c r="C507" s="11">
        <f>'№ 8 ведомственная'!F582</f>
        <v>463.9</v>
      </c>
      <c r="D507" s="11">
        <f>'№ 8 ведомственная'!G582</f>
        <v>463.9</v>
      </c>
      <c r="E507" s="11">
        <f>'№ 8 ведомственная'!H582</f>
        <v>463.9</v>
      </c>
      <c r="F507" s="2"/>
    </row>
    <row r="508" spans="1:6" hidden="1" outlineLevel="6" x14ac:dyDescent="0.25">
      <c r="A508" s="21" t="s">
        <v>262</v>
      </c>
      <c r="B508" s="23" t="s">
        <v>339</v>
      </c>
      <c r="C508" s="11" t="e">
        <f>'№ 8 ведомственная'!#REF!</f>
        <v>#REF!</v>
      </c>
      <c r="D508" s="11" t="e">
        <f>'№ 8 ведомственная'!#REF!</f>
        <v>#REF!</v>
      </c>
      <c r="E508" s="11" t="e">
        <f>'№ 8 ведомственная'!#REF!</f>
        <v>#REF!</v>
      </c>
      <c r="F508" s="2"/>
    </row>
    <row r="509" spans="1:6" hidden="1" outlineLevel="5" x14ac:dyDescent="0.25">
      <c r="A509" s="21" t="s">
        <v>262</v>
      </c>
      <c r="B509" s="23" t="s">
        <v>582</v>
      </c>
      <c r="C509" s="11">
        <f>C510</f>
        <v>0</v>
      </c>
      <c r="D509" s="11">
        <f t="shared" ref="D509:E509" si="203">D510</f>
        <v>0</v>
      </c>
      <c r="E509" s="11">
        <f t="shared" si="203"/>
        <v>0</v>
      </c>
      <c r="F509" s="2"/>
    </row>
    <row r="510" spans="1:6" ht="25.5" hidden="1" outlineLevel="6" x14ac:dyDescent="0.25">
      <c r="A510" s="21" t="s">
        <v>262</v>
      </c>
      <c r="B510" s="23" t="s">
        <v>338</v>
      </c>
      <c r="C510" s="11"/>
      <c r="D510" s="11"/>
      <c r="E510" s="11"/>
      <c r="F510" s="2"/>
    </row>
    <row r="511" spans="1:6" outlineLevel="1" collapsed="1" x14ac:dyDescent="0.25">
      <c r="A511" s="21" t="s">
        <v>226</v>
      </c>
      <c r="B511" s="23" t="s">
        <v>329</v>
      </c>
      <c r="C511" s="11">
        <f>'№ 8 ведомственная'!F448</f>
        <v>2168.1999999999998</v>
      </c>
      <c r="D511" s="11">
        <f>'№ 8 ведомственная'!G448</f>
        <v>2157</v>
      </c>
      <c r="E511" s="11">
        <f>'№ 8 ведомственная'!H448</f>
        <v>2157</v>
      </c>
      <c r="F511" s="2"/>
    </row>
    <row r="512" spans="1:6" ht="38.25" hidden="1" outlineLevel="2" x14ac:dyDescent="0.25">
      <c r="A512" s="21" t="s">
        <v>226</v>
      </c>
      <c r="B512" s="23" t="s">
        <v>323</v>
      </c>
      <c r="C512" s="11">
        <f>C513</f>
        <v>2157</v>
      </c>
      <c r="D512" s="11">
        <f t="shared" ref="D512:E515" si="204">D513</f>
        <v>2157</v>
      </c>
      <c r="E512" s="11">
        <f t="shared" si="204"/>
        <v>2157</v>
      </c>
      <c r="F512" s="2"/>
    </row>
    <row r="513" spans="1:6" ht="25.5" hidden="1" outlineLevel="3" x14ac:dyDescent="0.25">
      <c r="A513" s="21" t="s">
        <v>226</v>
      </c>
      <c r="B513" s="23" t="s">
        <v>499</v>
      </c>
      <c r="C513" s="11">
        <f>C514</f>
        <v>2157</v>
      </c>
      <c r="D513" s="11">
        <f t="shared" si="204"/>
        <v>2157</v>
      </c>
      <c r="E513" s="11">
        <f t="shared" si="204"/>
        <v>2157</v>
      </c>
      <c r="F513" s="2"/>
    </row>
    <row r="514" spans="1:6" ht="25.5" hidden="1" outlineLevel="4" x14ac:dyDescent="0.25">
      <c r="A514" s="21" t="s">
        <v>226</v>
      </c>
      <c r="B514" s="23" t="s">
        <v>500</v>
      </c>
      <c r="C514" s="11">
        <f>C515</f>
        <v>2157</v>
      </c>
      <c r="D514" s="11">
        <f t="shared" si="204"/>
        <v>2157</v>
      </c>
      <c r="E514" s="11">
        <f t="shared" si="204"/>
        <v>2157</v>
      </c>
      <c r="F514" s="2"/>
    </row>
    <row r="515" spans="1:6" ht="38.25" hidden="1" outlineLevel="5" x14ac:dyDescent="0.25">
      <c r="A515" s="21" t="s">
        <v>226</v>
      </c>
      <c r="B515" s="23" t="s">
        <v>514</v>
      </c>
      <c r="C515" s="11">
        <f>C516</f>
        <v>2157</v>
      </c>
      <c r="D515" s="11">
        <f t="shared" si="204"/>
        <v>2157</v>
      </c>
      <c r="E515" s="11">
        <f t="shared" si="204"/>
        <v>2157</v>
      </c>
      <c r="F515" s="2"/>
    </row>
    <row r="516" spans="1:6" ht="25.5" hidden="1" outlineLevel="6" x14ac:dyDescent="0.25">
      <c r="A516" s="21" t="s">
        <v>226</v>
      </c>
      <c r="B516" s="23" t="s">
        <v>364</v>
      </c>
      <c r="C516" s="11">
        <f>'№ 8 ведомственная'!F453</f>
        <v>2157</v>
      </c>
      <c r="D516" s="11">
        <f>'№ 8 ведомственная'!G453</f>
        <v>2157</v>
      </c>
      <c r="E516" s="11">
        <f>'№ 8 ведомственная'!H453</f>
        <v>2157</v>
      </c>
      <c r="F516" s="2"/>
    </row>
    <row r="517" spans="1:6" s="36" customFormat="1" collapsed="1" x14ac:dyDescent="0.25">
      <c r="A517" s="26" t="s">
        <v>171</v>
      </c>
      <c r="B517" s="27" t="s">
        <v>288</v>
      </c>
      <c r="C517" s="10">
        <f t="shared" ref="C517:C522" si="205">C518</f>
        <v>2191.6</v>
      </c>
      <c r="D517" s="10">
        <f t="shared" ref="D517:E522" si="206">D518</f>
        <v>2191.6</v>
      </c>
      <c r="E517" s="10">
        <f t="shared" si="206"/>
        <v>2191.6</v>
      </c>
      <c r="F517" s="4"/>
    </row>
    <row r="518" spans="1:6" outlineLevel="1" x14ac:dyDescent="0.25">
      <c r="A518" s="21" t="s">
        <v>172</v>
      </c>
      <c r="B518" s="23" t="s">
        <v>320</v>
      </c>
      <c r="C518" s="11">
        <f>'№ 8 ведомственная'!F322</f>
        <v>2191.6</v>
      </c>
      <c r="D518" s="11">
        <f>'№ 8 ведомственная'!G322</f>
        <v>2191.6</v>
      </c>
      <c r="E518" s="11">
        <f>'№ 8 ведомственная'!H322</f>
        <v>2191.6</v>
      </c>
      <c r="F518" s="2"/>
    </row>
    <row r="519" spans="1:6" ht="51" hidden="1" outlineLevel="2" x14ac:dyDescent="0.25">
      <c r="A519" s="21" t="s">
        <v>172</v>
      </c>
      <c r="B519" s="23" t="s">
        <v>294</v>
      </c>
      <c r="C519" s="11">
        <f t="shared" si="205"/>
        <v>1235.5999999999999</v>
      </c>
      <c r="D519" s="11">
        <f t="shared" si="206"/>
        <v>1235.5999999999999</v>
      </c>
      <c r="E519" s="11">
        <f t="shared" si="206"/>
        <v>1235.5999999999999</v>
      </c>
      <c r="F519" s="2"/>
    </row>
    <row r="520" spans="1:6" ht="25.5" hidden="1" outlineLevel="3" x14ac:dyDescent="0.25">
      <c r="A520" s="21" t="s">
        <v>172</v>
      </c>
      <c r="B520" s="23" t="s">
        <v>473</v>
      </c>
      <c r="C520" s="11">
        <f t="shared" si="205"/>
        <v>1235.5999999999999</v>
      </c>
      <c r="D520" s="11">
        <f t="shared" si="206"/>
        <v>1235.5999999999999</v>
      </c>
      <c r="E520" s="11">
        <f t="shared" si="206"/>
        <v>1235.5999999999999</v>
      </c>
      <c r="F520" s="2"/>
    </row>
    <row r="521" spans="1:6" hidden="1" outlineLevel="4" x14ac:dyDescent="0.25">
      <c r="A521" s="21" t="s">
        <v>172</v>
      </c>
      <c r="B521" s="23" t="s">
        <v>571</v>
      </c>
      <c r="C521" s="11">
        <f t="shared" si="205"/>
        <v>1235.5999999999999</v>
      </c>
      <c r="D521" s="11">
        <f t="shared" si="206"/>
        <v>1235.5999999999999</v>
      </c>
      <c r="E521" s="11">
        <f t="shared" si="206"/>
        <v>1235.5999999999999</v>
      </c>
      <c r="F521" s="2"/>
    </row>
    <row r="522" spans="1:6" hidden="1" outlineLevel="5" x14ac:dyDescent="0.25">
      <c r="A522" s="21" t="s">
        <v>172</v>
      </c>
      <c r="B522" s="23" t="s">
        <v>474</v>
      </c>
      <c r="C522" s="11">
        <f t="shared" si="205"/>
        <v>1235.5999999999999</v>
      </c>
      <c r="D522" s="11">
        <f t="shared" si="206"/>
        <v>1235.5999999999999</v>
      </c>
      <c r="E522" s="11">
        <f t="shared" si="206"/>
        <v>1235.5999999999999</v>
      </c>
      <c r="F522" s="2"/>
    </row>
    <row r="523" spans="1:6" ht="25.5" hidden="1" outlineLevel="6" x14ac:dyDescent="0.25">
      <c r="A523" s="21" t="s">
        <v>172</v>
      </c>
      <c r="B523" s="23" t="s">
        <v>364</v>
      </c>
      <c r="C523" s="11">
        <f>'№ 8 ведомственная'!F329</f>
        <v>1235.5999999999999</v>
      </c>
      <c r="D523" s="11">
        <f>'№ 8 ведомственная'!G329</f>
        <v>1235.5999999999999</v>
      </c>
      <c r="E523" s="11">
        <f>'№ 8 ведомственная'!H329</f>
        <v>1235.5999999999999</v>
      </c>
      <c r="F523" s="2"/>
    </row>
    <row r="524" spans="1:6" hidden="1" outlineLevel="2" x14ac:dyDescent="0.25">
      <c r="A524" s="46" t="s">
        <v>9</v>
      </c>
      <c r="B524" s="47" t="s">
        <v>292</v>
      </c>
      <c r="C524" s="48">
        <f>C525</f>
        <v>0</v>
      </c>
      <c r="D524" s="48">
        <f t="shared" ref="D524:E526" si="207">D525</f>
        <v>0</v>
      </c>
      <c r="E524" s="48">
        <f t="shared" si="207"/>
        <v>0</v>
      </c>
      <c r="F524" s="2"/>
    </row>
    <row r="525" spans="1:6" ht="25.5" hidden="1" outlineLevel="3" x14ac:dyDescent="0.25">
      <c r="A525" s="46" t="s">
        <v>9</v>
      </c>
      <c r="B525" s="47" t="s">
        <v>340</v>
      </c>
      <c r="C525" s="48">
        <f>C526</f>
        <v>0</v>
      </c>
      <c r="D525" s="48">
        <f t="shared" si="207"/>
        <v>0</v>
      </c>
      <c r="E525" s="48">
        <f t="shared" si="207"/>
        <v>0</v>
      </c>
      <c r="F525" s="2"/>
    </row>
    <row r="526" spans="1:6" ht="25.5" hidden="1" outlineLevel="5" x14ac:dyDescent="0.25">
      <c r="A526" s="46" t="s">
        <v>9</v>
      </c>
      <c r="B526" s="47" t="s">
        <v>341</v>
      </c>
      <c r="C526" s="48">
        <f>C527</f>
        <v>0</v>
      </c>
      <c r="D526" s="48">
        <f t="shared" si="207"/>
        <v>0</v>
      </c>
      <c r="E526" s="48">
        <f t="shared" si="207"/>
        <v>0</v>
      </c>
      <c r="F526" s="2"/>
    </row>
    <row r="527" spans="1:6" hidden="1" outlineLevel="6" x14ac:dyDescent="0.25">
      <c r="A527" s="46" t="s">
        <v>9</v>
      </c>
      <c r="B527" s="47" t="s">
        <v>342</v>
      </c>
      <c r="C527" s="48"/>
      <c r="D527" s="48"/>
      <c r="E527" s="48"/>
      <c r="F527" s="2"/>
    </row>
    <row r="528" spans="1:6" ht="12.75" customHeight="1" collapsed="1" x14ac:dyDescent="0.25">
      <c r="B528" s="44"/>
      <c r="C528" s="12"/>
      <c r="D528" s="12"/>
      <c r="E528" s="18" t="s">
        <v>674</v>
      </c>
      <c r="F528" s="2"/>
    </row>
    <row r="529" spans="1:6" ht="12.75" customHeight="1" x14ac:dyDescent="0.25">
      <c r="A529" s="32"/>
      <c r="B529" s="32"/>
      <c r="C529" s="6"/>
      <c r="D529" s="6"/>
      <c r="E529" s="6"/>
      <c r="F529" s="2"/>
    </row>
    <row r="530" spans="1:6" ht="15.2" customHeight="1" x14ac:dyDescent="0.25">
      <c r="B530" s="117"/>
      <c r="C530" s="118"/>
      <c r="D530" s="118"/>
      <c r="E530" s="118"/>
      <c r="F530" s="2"/>
    </row>
  </sheetData>
  <mergeCells count="13">
    <mergeCell ref="B10:E10"/>
    <mergeCell ref="B530:E530"/>
    <mergeCell ref="C1:E1"/>
    <mergeCell ref="C2:E2"/>
    <mergeCell ref="C3:E3"/>
    <mergeCell ref="A7:E8"/>
    <mergeCell ref="B9:E9"/>
    <mergeCell ref="C4:E4"/>
    <mergeCell ref="C5:E5"/>
    <mergeCell ref="C6:E6"/>
    <mergeCell ref="A11:A12"/>
    <mergeCell ref="B11:B12"/>
    <mergeCell ref="C11:E11"/>
  </mergeCells>
  <pageMargins left="0.78749999999999998" right="0.59027779999999996" top="0.59027779999999996" bottom="0.59027779999999996" header="0.39374999999999999" footer="0.51180550000000002"/>
  <pageSetup paperSize="9" scale="90"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570"/>
  <sheetViews>
    <sheetView showGridLines="0" tabSelected="1" topLeftCell="A475" zoomScale="120" zoomScaleNormal="120" zoomScaleSheetLayoutView="100" workbookViewId="0">
      <selection activeCell="F440" sqref="F440:F441"/>
    </sheetView>
  </sheetViews>
  <sheetFormatPr defaultColWidth="9.140625" defaultRowHeight="15" outlineLevelRow="6" x14ac:dyDescent="0.25"/>
  <cols>
    <col min="1" max="1" width="7.7109375" style="29" customWidth="1"/>
    <col min="2" max="2" width="10.7109375" style="63" customWidth="1"/>
    <col min="3" max="3" width="7.7109375" style="29" customWidth="1"/>
    <col min="4" max="4" width="53.85546875" style="29" customWidth="1"/>
    <col min="5" max="6" width="11.7109375" style="45" customWidth="1"/>
    <col min="7" max="7" width="12" style="45" customWidth="1"/>
    <col min="8" max="8" width="9.140625" style="30" customWidth="1"/>
    <col min="9" max="16384" width="9.140625" style="30"/>
  </cols>
  <sheetData>
    <row r="1" spans="1:9" x14ac:dyDescent="0.25">
      <c r="B1" s="29"/>
      <c r="C1" s="30"/>
      <c r="D1" s="77"/>
      <c r="E1" s="119" t="s">
        <v>692</v>
      </c>
      <c r="F1" s="119"/>
      <c r="G1" s="119"/>
    </row>
    <row r="2" spans="1:9" x14ac:dyDescent="0.25">
      <c r="B2" s="29"/>
      <c r="C2" s="30"/>
      <c r="D2" s="77"/>
      <c r="E2" s="120" t="s">
        <v>563</v>
      </c>
      <c r="F2" s="120"/>
      <c r="G2" s="120"/>
    </row>
    <row r="3" spans="1:9" x14ac:dyDescent="0.25">
      <c r="B3" s="29"/>
      <c r="C3" s="30"/>
      <c r="D3" s="77"/>
      <c r="E3" s="120" t="s">
        <v>732</v>
      </c>
      <c r="F3" s="120"/>
      <c r="G3" s="120"/>
    </row>
    <row r="4" spans="1:9" ht="15.75" customHeight="1" x14ac:dyDescent="0.25">
      <c r="D4" s="112"/>
      <c r="E4" s="130" t="s">
        <v>743</v>
      </c>
      <c r="F4" s="124"/>
      <c r="G4" s="124"/>
      <c r="H4" s="2"/>
    </row>
    <row r="5" spans="1:9" ht="15.75" customHeight="1" x14ac:dyDescent="0.25">
      <c r="D5" s="112"/>
      <c r="E5" s="130" t="s">
        <v>744</v>
      </c>
      <c r="F5" s="124"/>
      <c r="G5" s="124"/>
      <c r="H5" s="2"/>
    </row>
    <row r="6" spans="1:9" ht="15.75" customHeight="1" x14ac:dyDescent="0.25">
      <c r="D6" s="33"/>
      <c r="E6" s="130" t="s">
        <v>746</v>
      </c>
      <c r="F6" s="124"/>
      <c r="G6" s="124"/>
      <c r="H6" s="2"/>
    </row>
    <row r="7" spans="1:9" ht="15.75" customHeight="1" x14ac:dyDescent="0.25">
      <c r="A7" s="121" t="s">
        <v>733</v>
      </c>
      <c r="B7" s="121"/>
      <c r="C7" s="121"/>
      <c r="D7" s="121"/>
      <c r="E7" s="121"/>
      <c r="F7" s="121"/>
      <c r="G7" s="121"/>
      <c r="H7" s="2"/>
    </row>
    <row r="8" spans="1:9" ht="72.75" customHeight="1" x14ac:dyDescent="0.25">
      <c r="A8" s="121"/>
      <c r="B8" s="121"/>
      <c r="C8" s="121"/>
      <c r="D8" s="121"/>
      <c r="E8" s="121"/>
      <c r="F8" s="121"/>
      <c r="G8" s="121"/>
      <c r="H8" s="2"/>
    </row>
    <row r="9" spans="1:9" ht="15.75" customHeight="1" x14ac:dyDescent="0.25">
      <c r="D9" s="122"/>
      <c r="E9" s="123"/>
      <c r="F9" s="123"/>
      <c r="G9" s="123"/>
      <c r="H9" s="2"/>
    </row>
    <row r="10" spans="1:9" ht="12" customHeight="1" x14ac:dyDescent="0.25">
      <c r="D10" s="115"/>
      <c r="E10" s="116"/>
      <c r="F10" s="116"/>
      <c r="G10" s="116"/>
      <c r="H10" s="2"/>
    </row>
    <row r="11" spans="1:9" ht="18" customHeight="1" x14ac:dyDescent="0.25">
      <c r="A11" s="125" t="s">
        <v>557</v>
      </c>
      <c r="B11" s="131" t="s">
        <v>558</v>
      </c>
      <c r="C11" s="125" t="s">
        <v>559</v>
      </c>
      <c r="D11" s="125" t="s">
        <v>560</v>
      </c>
      <c r="E11" s="127" t="s">
        <v>561</v>
      </c>
      <c r="F11" s="128"/>
      <c r="G11" s="129"/>
      <c r="H11" s="2"/>
    </row>
    <row r="12" spans="1:9" ht="42.75" customHeight="1" x14ac:dyDescent="0.25">
      <c r="A12" s="126"/>
      <c r="B12" s="126"/>
      <c r="C12" s="126"/>
      <c r="D12" s="126"/>
      <c r="E12" s="113" t="s">
        <v>734</v>
      </c>
      <c r="F12" s="15" t="s">
        <v>748</v>
      </c>
      <c r="G12" s="15" t="s">
        <v>736</v>
      </c>
      <c r="H12" s="2"/>
    </row>
    <row r="13" spans="1:9" ht="15.75" customHeight="1" x14ac:dyDescent="0.25">
      <c r="A13" s="82">
        <v>1</v>
      </c>
      <c r="B13" s="83">
        <v>2</v>
      </c>
      <c r="C13" s="82">
        <v>3</v>
      </c>
      <c r="D13" s="82">
        <v>4</v>
      </c>
      <c r="E13" s="7">
        <v>5</v>
      </c>
      <c r="F13" s="7">
        <v>6</v>
      </c>
      <c r="G13" s="7">
        <v>7</v>
      </c>
      <c r="H13" s="2"/>
    </row>
    <row r="14" spans="1:9" s="36" customFormat="1" ht="15.75" customHeight="1" x14ac:dyDescent="0.25">
      <c r="A14" s="34"/>
      <c r="B14" s="64"/>
      <c r="C14" s="34"/>
      <c r="D14" s="35" t="s">
        <v>572</v>
      </c>
      <c r="E14" s="9">
        <f>E15+E110+E149+E208+E302+E429+E466+E522+E559</f>
        <v>598602.79999999993</v>
      </c>
      <c r="F14" s="9">
        <f>F15+F110+F149+F208+F302+F429+F466+F522+F559</f>
        <v>566817.20000000007</v>
      </c>
      <c r="G14" s="9">
        <f>G15+G110+G149+G208+G302+G429+G466+G522+G559</f>
        <v>560096</v>
      </c>
      <c r="H14" s="20"/>
      <c r="I14" s="20"/>
    </row>
    <row r="15" spans="1:9" s="36" customFormat="1" x14ac:dyDescent="0.25">
      <c r="A15" s="26" t="s">
        <v>1</v>
      </c>
      <c r="B15" s="62"/>
      <c r="C15" s="26"/>
      <c r="D15" s="27" t="s">
        <v>282</v>
      </c>
      <c r="E15" s="10">
        <f>E16+E22+E36+E42+E52+E57</f>
        <v>54584.69999999999</v>
      </c>
      <c r="F15" s="10">
        <f>F16+F22+F36+F42+F52+F57</f>
        <v>50058</v>
      </c>
      <c r="G15" s="10">
        <f>G16+G22+G36+G42+G52+G57</f>
        <v>49934.19999999999</v>
      </c>
      <c r="H15" s="4"/>
    </row>
    <row r="16" spans="1:9" ht="25.5" outlineLevel="1" x14ac:dyDescent="0.25">
      <c r="A16" s="21" t="s">
        <v>12</v>
      </c>
      <c r="B16" s="22"/>
      <c r="C16" s="21"/>
      <c r="D16" s="23" t="s">
        <v>293</v>
      </c>
      <c r="E16" s="11">
        <f>E17</f>
        <v>1701.5</v>
      </c>
      <c r="F16" s="11">
        <f t="shared" ref="F16:G16" si="0">F17</f>
        <v>1701.5</v>
      </c>
      <c r="G16" s="11">
        <f t="shared" si="0"/>
        <v>1701.5</v>
      </c>
      <c r="H16" s="2"/>
    </row>
    <row r="17" spans="1:9" ht="51" outlineLevel="2" x14ac:dyDescent="0.25">
      <c r="A17" s="21" t="s">
        <v>12</v>
      </c>
      <c r="B17" s="22" t="s">
        <v>13</v>
      </c>
      <c r="C17" s="21"/>
      <c r="D17" s="23" t="s">
        <v>294</v>
      </c>
      <c r="E17" s="11">
        <f>E18</f>
        <v>1701.5</v>
      </c>
      <c r="F17" s="11">
        <f t="shared" ref="F17:G17" si="1">F18</f>
        <v>1701.5</v>
      </c>
      <c r="G17" s="11">
        <f t="shared" si="1"/>
        <v>1701.5</v>
      </c>
      <c r="H17" s="2"/>
      <c r="I17" s="37"/>
    </row>
    <row r="18" spans="1:9" ht="25.5" outlineLevel="3" x14ac:dyDescent="0.25">
      <c r="A18" s="21" t="s">
        <v>12</v>
      </c>
      <c r="B18" s="22" t="s">
        <v>14</v>
      </c>
      <c r="C18" s="21"/>
      <c r="D18" s="23" t="s">
        <v>343</v>
      </c>
      <c r="E18" s="11">
        <f>E19</f>
        <v>1701.5</v>
      </c>
      <c r="F18" s="11">
        <f t="shared" ref="F18:G18" si="2">F19</f>
        <v>1701.5</v>
      </c>
      <c r="G18" s="11">
        <f t="shared" si="2"/>
        <v>1701.5</v>
      </c>
      <c r="H18" s="2"/>
    </row>
    <row r="19" spans="1:9" ht="25.5" outlineLevel="4" x14ac:dyDescent="0.25">
      <c r="A19" s="21" t="s">
        <v>12</v>
      </c>
      <c r="B19" s="22" t="s">
        <v>15</v>
      </c>
      <c r="C19" s="21"/>
      <c r="D19" s="23" t="s">
        <v>344</v>
      </c>
      <c r="E19" s="11">
        <f>E20</f>
        <v>1701.5</v>
      </c>
      <c r="F19" s="11">
        <f t="shared" ref="F19:G19" si="3">F20</f>
        <v>1701.5</v>
      </c>
      <c r="G19" s="11">
        <f t="shared" si="3"/>
        <v>1701.5</v>
      </c>
      <c r="H19" s="2"/>
    </row>
    <row r="20" spans="1:9" outlineLevel="5" x14ac:dyDescent="0.25">
      <c r="A20" s="21" t="s">
        <v>12</v>
      </c>
      <c r="B20" s="22" t="s">
        <v>16</v>
      </c>
      <c r="C20" s="21"/>
      <c r="D20" s="23" t="s">
        <v>345</v>
      </c>
      <c r="E20" s="11">
        <f>E21</f>
        <v>1701.5</v>
      </c>
      <c r="F20" s="11">
        <f t="shared" ref="F20:G20" si="4">F21</f>
        <v>1701.5</v>
      </c>
      <c r="G20" s="11">
        <f t="shared" si="4"/>
        <v>1701.5</v>
      </c>
      <c r="H20" s="2"/>
    </row>
    <row r="21" spans="1:9" ht="51" outlineLevel="6" x14ac:dyDescent="0.25">
      <c r="A21" s="21" t="s">
        <v>12</v>
      </c>
      <c r="B21" s="22" t="s">
        <v>16</v>
      </c>
      <c r="C21" s="21" t="s">
        <v>6</v>
      </c>
      <c r="D21" s="23" t="s">
        <v>337</v>
      </c>
      <c r="E21" s="11">
        <f>'№ 8 ведомственная'!F30</f>
        <v>1701.5</v>
      </c>
      <c r="F21" s="11">
        <f>'№ 8 ведомственная'!G30</f>
        <v>1701.5</v>
      </c>
      <c r="G21" s="11">
        <f>'№ 8 ведомственная'!H30</f>
        <v>1701.5</v>
      </c>
      <c r="H21" s="2"/>
    </row>
    <row r="22" spans="1:9" ht="38.25" outlineLevel="1" x14ac:dyDescent="0.25">
      <c r="A22" s="21" t="s">
        <v>17</v>
      </c>
      <c r="B22" s="22"/>
      <c r="C22" s="21"/>
      <c r="D22" s="23" t="s">
        <v>295</v>
      </c>
      <c r="E22" s="11">
        <f>E23</f>
        <v>36814.199999999997</v>
      </c>
      <c r="F22" s="11">
        <f t="shared" ref="F22:G22" si="5">F23</f>
        <v>35157.4</v>
      </c>
      <c r="G22" s="11">
        <f t="shared" si="5"/>
        <v>35160.699999999997</v>
      </c>
      <c r="H22" s="2"/>
    </row>
    <row r="23" spans="1:9" ht="51" outlineLevel="2" x14ac:dyDescent="0.25">
      <c r="A23" s="21" t="s">
        <v>17</v>
      </c>
      <c r="B23" s="22" t="s">
        <v>13</v>
      </c>
      <c r="C23" s="21"/>
      <c r="D23" s="23" t="s">
        <v>294</v>
      </c>
      <c r="E23" s="11">
        <f>E24+E29</f>
        <v>36814.199999999997</v>
      </c>
      <c r="F23" s="11">
        <f t="shared" ref="F23:G23" si="6">F24+F29</f>
        <v>35157.4</v>
      </c>
      <c r="G23" s="11">
        <f t="shared" si="6"/>
        <v>35160.699999999997</v>
      </c>
      <c r="H23" s="2"/>
    </row>
    <row r="24" spans="1:9" ht="51" outlineLevel="3" x14ac:dyDescent="0.25">
      <c r="A24" s="21" t="s">
        <v>17</v>
      </c>
      <c r="B24" s="22" t="s">
        <v>18</v>
      </c>
      <c r="C24" s="21"/>
      <c r="D24" s="23" t="s">
        <v>346</v>
      </c>
      <c r="E24" s="11">
        <f>E25</f>
        <v>338.20000000000005</v>
      </c>
      <c r="F24" s="11">
        <f t="shared" ref="F24:G25" si="7">F25</f>
        <v>341.40000000000003</v>
      </c>
      <c r="G24" s="11">
        <f t="shared" si="7"/>
        <v>344.70000000000005</v>
      </c>
      <c r="H24" s="2"/>
    </row>
    <row r="25" spans="1:9" ht="63.75" outlineLevel="4" x14ac:dyDescent="0.25">
      <c r="A25" s="21" t="s">
        <v>17</v>
      </c>
      <c r="B25" s="22" t="s">
        <v>19</v>
      </c>
      <c r="C25" s="21"/>
      <c r="D25" s="23" t="s">
        <v>347</v>
      </c>
      <c r="E25" s="11">
        <f>E26</f>
        <v>338.20000000000005</v>
      </c>
      <c r="F25" s="11">
        <f t="shared" si="7"/>
        <v>341.40000000000003</v>
      </c>
      <c r="G25" s="11">
        <f t="shared" si="7"/>
        <v>344.70000000000005</v>
      </c>
      <c r="H25" s="2"/>
    </row>
    <row r="26" spans="1:9" ht="38.25" outlineLevel="5" x14ac:dyDescent="0.25">
      <c r="A26" s="21" t="s">
        <v>17</v>
      </c>
      <c r="B26" s="22" t="s">
        <v>20</v>
      </c>
      <c r="C26" s="21"/>
      <c r="D26" s="23" t="s">
        <v>348</v>
      </c>
      <c r="E26" s="11">
        <f>E27+E28</f>
        <v>338.20000000000005</v>
      </c>
      <c r="F26" s="11">
        <f t="shared" ref="F26:G26" si="8">F27+F28</f>
        <v>341.40000000000003</v>
      </c>
      <c r="G26" s="11">
        <f t="shared" si="8"/>
        <v>344.70000000000005</v>
      </c>
      <c r="H26" s="2"/>
    </row>
    <row r="27" spans="1:9" ht="51" outlineLevel="6" x14ac:dyDescent="0.25">
      <c r="A27" s="21" t="s">
        <v>17</v>
      </c>
      <c r="B27" s="22" t="s">
        <v>20</v>
      </c>
      <c r="C27" s="21" t="s">
        <v>6</v>
      </c>
      <c r="D27" s="23" t="s">
        <v>337</v>
      </c>
      <c r="E27" s="11">
        <f>'№ 8 ведомственная'!F36</f>
        <v>284.60000000000002</v>
      </c>
      <c r="F27" s="11">
        <f>'№ 8 ведомственная'!G36</f>
        <v>284.60000000000002</v>
      </c>
      <c r="G27" s="11">
        <f>'№ 8 ведомственная'!H36</f>
        <v>284.60000000000002</v>
      </c>
      <c r="H27" s="2"/>
    </row>
    <row r="28" spans="1:9" ht="25.5" outlineLevel="6" x14ac:dyDescent="0.25">
      <c r="A28" s="21" t="s">
        <v>17</v>
      </c>
      <c r="B28" s="22" t="s">
        <v>20</v>
      </c>
      <c r="C28" s="21" t="s">
        <v>7</v>
      </c>
      <c r="D28" s="23" t="s">
        <v>338</v>
      </c>
      <c r="E28" s="11">
        <f>'№ 8 ведомственная'!F37</f>
        <v>53.6</v>
      </c>
      <c r="F28" s="11">
        <f>'№ 8 ведомственная'!G37</f>
        <v>56.8</v>
      </c>
      <c r="G28" s="11">
        <f>'№ 8 ведомственная'!H37</f>
        <v>60.1</v>
      </c>
      <c r="H28" s="2"/>
    </row>
    <row r="29" spans="1:9" ht="25.5" outlineLevel="3" x14ac:dyDescent="0.25">
      <c r="A29" s="21" t="s">
        <v>17</v>
      </c>
      <c r="B29" s="22" t="s">
        <v>14</v>
      </c>
      <c r="C29" s="21"/>
      <c r="D29" s="23" t="s">
        <v>343</v>
      </c>
      <c r="E29" s="11">
        <f>E30</f>
        <v>36476</v>
      </c>
      <c r="F29" s="11">
        <f t="shared" ref="F29:G30" si="9">F30</f>
        <v>34816</v>
      </c>
      <c r="G29" s="11">
        <f t="shared" si="9"/>
        <v>34816</v>
      </c>
      <c r="H29" s="2"/>
    </row>
    <row r="30" spans="1:9" ht="25.5" outlineLevel="4" x14ac:dyDescent="0.25">
      <c r="A30" s="21" t="s">
        <v>17</v>
      </c>
      <c r="B30" s="22" t="s">
        <v>15</v>
      </c>
      <c r="C30" s="21"/>
      <c r="D30" s="23" t="s">
        <v>344</v>
      </c>
      <c r="E30" s="11">
        <f>E31</f>
        <v>36476</v>
      </c>
      <c r="F30" s="11">
        <f t="shared" si="9"/>
        <v>34816</v>
      </c>
      <c r="G30" s="11">
        <f t="shared" si="9"/>
        <v>34816</v>
      </c>
      <c r="H30" s="2"/>
    </row>
    <row r="31" spans="1:9" ht="51" outlineLevel="5" x14ac:dyDescent="0.25">
      <c r="A31" s="21" t="s">
        <v>17</v>
      </c>
      <c r="B31" s="22" t="s">
        <v>22</v>
      </c>
      <c r="C31" s="21"/>
      <c r="D31" s="23" t="s">
        <v>350</v>
      </c>
      <c r="E31" s="11">
        <f>E32+E33+E34+E35</f>
        <v>36476</v>
      </c>
      <c r="F31" s="11">
        <f t="shared" ref="F31:G31" si="10">F32+F33+F34+F35</f>
        <v>34816</v>
      </c>
      <c r="G31" s="11">
        <f t="shared" si="10"/>
        <v>34816</v>
      </c>
      <c r="H31" s="2"/>
    </row>
    <row r="32" spans="1:9" ht="51" outlineLevel="6" x14ac:dyDescent="0.25">
      <c r="A32" s="21" t="s">
        <v>17</v>
      </c>
      <c r="B32" s="22" t="s">
        <v>22</v>
      </c>
      <c r="C32" s="21" t="s">
        <v>6</v>
      </c>
      <c r="D32" s="23" t="s">
        <v>337</v>
      </c>
      <c r="E32" s="11">
        <f>'№ 8 ведомственная'!F41</f>
        <v>27032</v>
      </c>
      <c r="F32" s="11">
        <f>'№ 8 ведомственная'!G41</f>
        <v>27032</v>
      </c>
      <c r="G32" s="11">
        <f>'№ 8 ведомственная'!H41</f>
        <v>27032</v>
      </c>
      <c r="H32" s="2"/>
    </row>
    <row r="33" spans="1:8" ht="25.5" outlineLevel="6" x14ac:dyDescent="0.25">
      <c r="A33" s="21" t="s">
        <v>17</v>
      </c>
      <c r="B33" s="22" t="s">
        <v>22</v>
      </c>
      <c r="C33" s="21" t="s">
        <v>7</v>
      </c>
      <c r="D33" s="23" t="s">
        <v>338</v>
      </c>
      <c r="E33" s="11">
        <f>'№ 8 ведомственная'!F42</f>
        <v>9239</v>
      </c>
      <c r="F33" s="11">
        <f>'№ 8 ведомственная'!G42</f>
        <v>7579</v>
      </c>
      <c r="G33" s="11">
        <f>'№ 8 ведомственная'!H42</f>
        <v>7579</v>
      </c>
      <c r="H33" s="2"/>
    </row>
    <row r="34" spans="1:8" outlineLevel="6" x14ac:dyDescent="0.25">
      <c r="A34" s="21" t="s">
        <v>17</v>
      </c>
      <c r="B34" s="22" t="s">
        <v>22</v>
      </c>
      <c r="C34" s="21" t="s">
        <v>21</v>
      </c>
      <c r="D34" s="23" t="s">
        <v>349</v>
      </c>
      <c r="E34" s="11">
        <f>'№ 8 ведомственная'!F43</f>
        <v>130</v>
      </c>
      <c r="F34" s="11">
        <f>'№ 8 ведомственная'!G43</f>
        <v>130</v>
      </c>
      <c r="G34" s="11">
        <f>'№ 8 ведомственная'!H43</f>
        <v>130</v>
      </c>
      <c r="H34" s="2"/>
    </row>
    <row r="35" spans="1:8" outlineLevel="6" x14ac:dyDescent="0.25">
      <c r="A35" s="21" t="s">
        <v>17</v>
      </c>
      <c r="B35" s="22" t="s">
        <v>22</v>
      </c>
      <c r="C35" s="21" t="s">
        <v>8</v>
      </c>
      <c r="D35" s="23" t="s">
        <v>339</v>
      </c>
      <c r="E35" s="11">
        <f>'№ 8 ведомственная'!F44</f>
        <v>75</v>
      </c>
      <c r="F35" s="11">
        <f>'№ 8 ведомственная'!G44</f>
        <v>75</v>
      </c>
      <c r="G35" s="11">
        <f>'№ 8 ведомственная'!H44</f>
        <v>75</v>
      </c>
      <c r="H35" s="2"/>
    </row>
    <row r="36" spans="1:8" outlineLevel="1" x14ac:dyDescent="0.25">
      <c r="A36" s="21" t="s">
        <v>23</v>
      </c>
      <c r="B36" s="22"/>
      <c r="C36" s="21"/>
      <c r="D36" s="23" t="s">
        <v>296</v>
      </c>
      <c r="E36" s="11">
        <f>E37</f>
        <v>23.2</v>
      </c>
      <c r="F36" s="11">
        <f t="shared" ref="F36:G40" si="11">F37</f>
        <v>140.19999999999999</v>
      </c>
      <c r="G36" s="11">
        <f t="shared" si="11"/>
        <v>11.2</v>
      </c>
      <c r="H36" s="2"/>
    </row>
    <row r="37" spans="1:8" ht="51" outlineLevel="2" x14ac:dyDescent="0.25">
      <c r="A37" s="21" t="s">
        <v>23</v>
      </c>
      <c r="B37" s="22" t="s">
        <v>13</v>
      </c>
      <c r="C37" s="21"/>
      <c r="D37" s="23" t="s">
        <v>294</v>
      </c>
      <c r="E37" s="11">
        <f>E38</f>
        <v>23.2</v>
      </c>
      <c r="F37" s="11">
        <f t="shared" si="11"/>
        <v>140.19999999999999</v>
      </c>
      <c r="G37" s="11">
        <f t="shared" si="11"/>
        <v>11.2</v>
      </c>
      <c r="H37" s="2"/>
    </row>
    <row r="38" spans="1:8" ht="51" outlineLevel="3" x14ac:dyDescent="0.25">
      <c r="A38" s="21" t="s">
        <v>23</v>
      </c>
      <c r="B38" s="22" t="s">
        <v>18</v>
      </c>
      <c r="C38" s="21"/>
      <c r="D38" s="23" t="s">
        <v>346</v>
      </c>
      <c r="E38" s="11">
        <f>E39</f>
        <v>23.2</v>
      </c>
      <c r="F38" s="11">
        <f t="shared" si="11"/>
        <v>140.19999999999999</v>
      </c>
      <c r="G38" s="11">
        <f t="shared" si="11"/>
        <v>11.2</v>
      </c>
      <c r="H38" s="2"/>
    </row>
    <row r="39" spans="1:8" ht="63.75" outlineLevel="4" x14ac:dyDescent="0.25">
      <c r="A39" s="21" t="s">
        <v>23</v>
      </c>
      <c r="B39" s="22" t="s">
        <v>19</v>
      </c>
      <c r="C39" s="21"/>
      <c r="D39" s="23" t="s">
        <v>347</v>
      </c>
      <c r="E39" s="11">
        <f>E40</f>
        <v>23.2</v>
      </c>
      <c r="F39" s="11">
        <f t="shared" si="11"/>
        <v>140.19999999999999</v>
      </c>
      <c r="G39" s="11">
        <f t="shared" si="11"/>
        <v>11.2</v>
      </c>
      <c r="H39" s="2"/>
    </row>
    <row r="40" spans="1:8" ht="51" outlineLevel="5" x14ac:dyDescent="0.25">
      <c r="A40" s="21" t="s">
        <v>23</v>
      </c>
      <c r="B40" s="22" t="s">
        <v>24</v>
      </c>
      <c r="C40" s="21"/>
      <c r="D40" s="23" t="s">
        <v>679</v>
      </c>
      <c r="E40" s="11">
        <f>E41</f>
        <v>23.2</v>
      </c>
      <c r="F40" s="11">
        <f t="shared" si="11"/>
        <v>140.19999999999999</v>
      </c>
      <c r="G40" s="11">
        <f t="shared" si="11"/>
        <v>11.2</v>
      </c>
      <c r="H40" s="2"/>
    </row>
    <row r="41" spans="1:8" ht="25.5" outlineLevel="6" x14ac:dyDescent="0.25">
      <c r="A41" s="21" t="s">
        <v>23</v>
      </c>
      <c r="B41" s="22" t="s">
        <v>24</v>
      </c>
      <c r="C41" s="21" t="s">
        <v>7</v>
      </c>
      <c r="D41" s="23" t="s">
        <v>338</v>
      </c>
      <c r="E41" s="11">
        <f>'№ 8 ведомственная'!F50</f>
        <v>23.2</v>
      </c>
      <c r="F41" s="11">
        <f>'№ 8 ведомственная'!G50</f>
        <v>140.19999999999999</v>
      </c>
      <c r="G41" s="11">
        <f>'№ 8 ведомственная'!H50</f>
        <v>11.2</v>
      </c>
      <c r="H41" s="2"/>
    </row>
    <row r="42" spans="1:8" ht="38.25" outlineLevel="1" x14ac:dyDescent="0.25">
      <c r="A42" s="21" t="s">
        <v>2</v>
      </c>
      <c r="B42" s="22"/>
      <c r="C42" s="21"/>
      <c r="D42" s="23" t="s">
        <v>291</v>
      </c>
      <c r="E42" s="11">
        <f>E43</f>
        <v>9252.7000000000007</v>
      </c>
      <c r="F42" s="11">
        <f t="shared" ref="F42:G43" si="12">F43</f>
        <v>9233.2000000000007</v>
      </c>
      <c r="G42" s="11">
        <f t="shared" si="12"/>
        <v>9233.2000000000007</v>
      </c>
      <c r="H42" s="2"/>
    </row>
    <row r="43" spans="1:8" outlineLevel="2" x14ac:dyDescent="0.25">
      <c r="A43" s="21" t="s">
        <v>2</v>
      </c>
      <c r="B43" s="22" t="s">
        <v>3</v>
      </c>
      <c r="C43" s="21"/>
      <c r="D43" s="23" t="s">
        <v>292</v>
      </c>
      <c r="E43" s="11">
        <f>E44</f>
        <v>9252.7000000000007</v>
      </c>
      <c r="F43" s="11">
        <f t="shared" si="12"/>
        <v>9233.2000000000007</v>
      </c>
      <c r="G43" s="11">
        <f t="shared" si="12"/>
        <v>9233.2000000000007</v>
      </c>
      <c r="H43" s="2"/>
    </row>
    <row r="44" spans="1:8" ht="25.5" outlineLevel="3" x14ac:dyDescent="0.25">
      <c r="A44" s="21" t="s">
        <v>2</v>
      </c>
      <c r="B44" s="22" t="s">
        <v>4</v>
      </c>
      <c r="C44" s="21"/>
      <c r="D44" s="23" t="s">
        <v>335</v>
      </c>
      <c r="E44" s="11">
        <f>E45+E49</f>
        <v>9252.7000000000007</v>
      </c>
      <c r="F44" s="11">
        <f t="shared" ref="F44:G44" si="13">F45+F49</f>
        <v>9233.2000000000007</v>
      </c>
      <c r="G44" s="11">
        <f t="shared" si="13"/>
        <v>9233.2000000000007</v>
      </c>
      <c r="H44" s="2"/>
    </row>
    <row r="45" spans="1:8" ht="25.5" outlineLevel="5" x14ac:dyDescent="0.25">
      <c r="A45" s="21" t="s">
        <v>2</v>
      </c>
      <c r="B45" s="22" t="s">
        <v>5</v>
      </c>
      <c r="C45" s="21"/>
      <c r="D45" s="23" t="s">
        <v>336</v>
      </c>
      <c r="E45" s="11">
        <f>E46+E47+E48</f>
        <v>8448.5</v>
      </c>
      <c r="F45" s="11">
        <f t="shared" ref="F45:G45" si="14">F46+F47+F48</f>
        <v>8429</v>
      </c>
      <c r="G45" s="11">
        <f t="shared" si="14"/>
        <v>8429</v>
      </c>
      <c r="H45" s="2"/>
    </row>
    <row r="46" spans="1:8" ht="51" outlineLevel="6" x14ac:dyDescent="0.25">
      <c r="A46" s="21" t="s">
        <v>2</v>
      </c>
      <c r="B46" s="22" t="s">
        <v>5</v>
      </c>
      <c r="C46" s="21" t="s">
        <v>6</v>
      </c>
      <c r="D46" s="23" t="s">
        <v>337</v>
      </c>
      <c r="E46" s="11">
        <f>'№ 8 ведомственная'!F20</f>
        <v>7582.6</v>
      </c>
      <c r="F46" s="11">
        <f>'№ 8 ведомственная'!G20</f>
        <v>7563.1</v>
      </c>
      <c r="G46" s="11">
        <f>'№ 8 ведомственная'!H20</f>
        <v>7563.1</v>
      </c>
      <c r="H46" s="2"/>
    </row>
    <row r="47" spans="1:8" ht="25.5" outlineLevel="6" x14ac:dyDescent="0.25">
      <c r="A47" s="21" t="s">
        <v>2</v>
      </c>
      <c r="B47" s="22" t="s">
        <v>5</v>
      </c>
      <c r="C47" s="21" t="s">
        <v>7</v>
      </c>
      <c r="D47" s="23" t="s">
        <v>338</v>
      </c>
      <c r="E47" s="11">
        <f>'№ 8 ведомственная'!F21</f>
        <v>859.9</v>
      </c>
      <c r="F47" s="11">
        <f>'№ 8 ведомственная'!G21</f>
        <v>859.9</v>
      </c>
      <c r="G47" s="11">
        <f>'№ 8 ведомственная'!H21</f>
        <v>859.9</v>
      </c>
      <c r="H47" s="2"/>
    </row>
    <row r="48" spans="1:8" outlineLevel="6" x14ac:dyDescent="0.25">
      <c r="A48" s="21" t="s">
        <v>2</v>
      </c>
      <c r="B48" s="22" t="s">
        <v>5</v>
      </c>
      <c r="C48" s="21" t="s">
        <v>8</v>
      </c>
      <c r="D48" s="23" t="s">
        <v>339</v>
      </c>
      <c r="E48" s="11">
        <f>'№ 8 ведомственная'!F22</f>
        <v>6</v>
      </c>
      <c r="F48" s="11">
        <f>'№ 8 ведомственная'!G22</f>
        <v>6</v>
      </c>
      <c r="G48" s="11">
        <f>'№ 8 ведомственная'!H22</f>
        <v>6</v>
      </c>
      <c r="H48" s="2"/>
    </row>
    <row r="49" spans="1:8" outlineLevel="5" x14ac:dyDescent="0.25">
      <c r="A49" s="21" t="s">
        <v>2</v>
      </c>
      <c r="B49" s="22" t="s">
        <v>276</v>
      </c>
      <c r="C49" s="21"/>
      <c r="D49" s="23" t="s">
        <v>281</v>
      </c>
      <c r="E49" s="11">
        <f>E50+E51</f>
        <v>804.2</v>
      </c>
      <c r="F49" s="11">
        <f t="shared" ref="F49:G49" si="15">F50+F51</f>
        <v>804.2</v>
      </c>
      <c r="G49" s="11">
        <f t="shared" si="15"/>
        <v>804.2</v>
      </c>
      <c r="H49" s="2"/>
    </row>
    <row r="50" spans="1:8" ht="51" outlineLevel="6" x14ac:dyDescent="0.25">
      <c r="A50" s="21" t="s">
        <v>2</v>
      </c>
      <c r="B50" s="22" t="s">
        <v>276</v>
      </c>
      <c r="C50" s="21" t="s">
        <v>6</v>
      </c>
      <c r="D50" s="23" t="s">
        <v>337</v>
      </c>
      <c r="E50" s="11">
        <f>'№ 8 ведомственная'!F590</f>
        <v>803.2</v>
      </c>
      <c r="F50" s="11">
        <f>'№ 8 ведомственная'!G590</f>
        <v>803.2</v>
      </c>
      <c r="G50" s="11">
        <f>'№ 8 ведомственная'!H590</f>
        <v>803.2</v>
      </c>
      <c r="H50" s="2"/>
    </row>
    <row r="51" spans="1:8" ht="25.5" outlineLevel="6" x14ac:dyDescent="0.25">
      <c r="A51" s="21" t="s">
        <v>730</v>
      </c>
      <c r="B51" s="22" t="s">
        <v>276</v>
      </c>
      <c r="C51" s="21">
        <v>200</v>
      </c>
      <c r="D51" s="23" t="s">
        <v>338</v>
      </c>
      <c r="E51" s="11">
        <f>'№ 8 ведомственная'!F591</f>
        <v>1</v>
      </c>
      <c r="F51" s="11">
        <f>'№ 8 ведомственная'!G591</f>
        <v>1</v>
      </c>
      <c r="G51" s="11">
        <f>'№ 8 ведомственная'!H591</f>
        <v>1</v>
      </c>
      <c r="H51" s="2"/>
    </row>
    <row r="52" spans="1:8" outlineLevel="1" x14ac:dyDescent="0.25">
      <c r="A52" s="21" t="s">
        <v>25</v>
      </c>
      <c r="B52" s="22"/>
      <c r="C52" s="21"/>
      <c r="D52" s="23" t="s">
        <v>297</v>
      </c>
      <c r="E52" s="11">
        <f>E53</f>
        <v>300</v>
      </c>
      <c r="F52" s="11">
        <f t="shared" ref="F52:G55" si="16">F53</f>
        <v>300</v>
      </c>
      <c r="G52" s="11">
        <f t="shared" si="16"/>
        <v>300</v>
      </c>
      <c r="H52" s="2"/>
    </row>
    <row r="53" spans="1:8" outlineLevel="2" x14ac:dyDescent="0.25">
      <c r="A53" s="21" t="s">
        <v>25</v>
      </c>
      <c r="B53" s="22" t="s">
        <v>3</v>
      </c>
      <c r="C53" s="21"/>
      <c r="D53" s="23" t="s">
        <v>292</v>
      </c>
      <c r="E53" s="11">
        <f>E54</f>
        <v>300</v>
      </c>
      <c r="F53" s="11">
        <f t="shared" si="16"/>
        <v>300</v>
      </c>
      <c r="G53" s="11">
        <f t="shared" si="16"/>
        <v>300</v>
      </c>
      <c r="H53" s="2"/>
    </row>
    <row r="54" spans="1:8" outlineLevel="3" x14ac:dyDescent="0.25">
      <c r="A54" s="21" t="s">
        <v>25</v>
      </c>
      <c r="B54" s="22" t="s">
        <v>26</v>
      </c>
      <c r="C54" s="21"/>
      <c r="D54" s="23" t="s">
        <v>297</v>
      </c>
      <c r="E54" s="11">
        <f>E55</f>
        <v>300</v>
      </c>
      <c r="F54" s="11">
        <f t="shared" si="16"/>
        <v>300</v>
      </c>
      <c r="G54" s="11">
        <f t="shared" si="16"/>
        <v>300</v>
      </c>
      <c r="H54" s="2"/>
    </row>
    <row r="55" spans="1:8" ht="25.5" outlineLevel="5" x14ac:dyDescent="0.25">
      <c r="A55" s="21" t="s">
        <v>25</v>
      </c>
      <c r="B55" s="22" t="s">
        <v>27</v>
      </c>
      <c r="C55" s="21"/>
      <c r="D55" s="23" t="s">
        <v>352</v>
      </c>
      <c r="E55" s="11">
        <f>E56</f>
        <v>300</v>
      </c>
      <c r="F55" s="11">
        <f t="shared" si="16"/>
        <v>300</v>
      </c>
      <c r="G55" s="11">
        <f t="shared" si="16"/>
        <v>300</v>
      </c>
      <c r="H55" s="2"/>
    </row>
    <row r="56" spans="1:8" outlineLevel="6" x14ac:dyDescent="0.25">
      <c r="A56" s="21" t="s">
        <v>25</v>
      </c>
      <c r="B56" s="22" t="s">
        <v>27</v>
      </c>
      <c r="C56" s="21" t="s">
        <v>8</v>
      </c>
      <c r="D56" s="23" t="s">
        <v>339</v>
      </c>
      <c r="E56" s="11">
        <f>'№ 8 ведомственная'!F55</f>
        <v>300</v>
      </c>
      <c r="F56" s="11">
        <f>'№ 8 ведомственная'!G55</f>
        <v>300</v>
      </c>
      <c r="G56" s="11">
        <f>'№ 8 ведомственная'!H55</f>
        <v>300</v>
      </c>
      <c r="H56" s="2"/>
    </row>
    <row r="57" spans="1:8" outlineLevel="1" x14ac:dyDescent="0.25">
      <c r="A57" s="21" t="s">
        <v>28</v>
      </c>
      <c r="B57" s="22"/>
      <c r="C57" s="21"/>
      <c r="D57" s="23" t="s">
        <v>298</v>
      </c>
      <c r="E57" s="11">
        <f>E58+E67+E86+E94</f>
        <v>6493.1</v>
      </c>
      <c r="F57" s="11">
        <f>F58+F67+F86+F94</f>
        <v>3525.7</v>
      </c>
      <c r="G57" s="11">
        <f>G58+G67+G86+G94</f>
        <v>3527.6</v>
      </c>
      <c r="H57" s="2"/>
    </row>
    <row r="58" spans="1:8" ht="51" outlineLevel="2" x14ac:dyDescent="0.25">
      <c r="A58" s="21" t="s">
        <v>28</v>
      </c>
      <c r="B58" s="22" t="s">
        <v>29</v>
      </c>
      <c r="C58" s="21"/>
      <c r="D58" s="23" t="s">
        <v>650</v>
      </c>
      <c r="E58" s="11">
        <f>E59</f>
        <v>2469</v>
      </c>
      <c r="F58" s="11">
        <f t="shared" ref="F58:G58" si="17">F59</f>
        <v>1469</v>
      </c>
      <c r="G58" s="11">
        <f t="shared" si="17"/>
        <v>1469</v>
      </c>
      <c r="H58" s="2"/>
    </row>
    <row r="59" spans="1:8" ht="25.5" outlineLevel="3" x14ac:dyDescent="0.25">
      <c r="A59" s="21" t="s">
        <v>28</v>
      </c>
      <c r="B59" s="22" t="s">
        <v>30</v>
      </c>
      <c r="C59" s="21"/>
      <c r="D59" s="23" t="s">
        <v>353</v>
      </c>
      <c r="E59" s="11">
        <f>E60</f>
        <v>2469</v>
      </c>
      <c r="F59" s="11">
        <f t="shared" ref="F59:G59" si="18">F60</f>
        <v>1469</v>
      </c>
      <c r="G59" s="11">
        <f t="shared" si="18"/>
        <v>1469</v>
      </c>
      <c r="H59" s="2"/>
    </row>
    <row r="60" spans="1:8" ht="38.25" outlineLevel="4" x14ac:dyDescent="0.25">
      <c r="A60" s="21" t="s">
        <v>28</v>
      </c>
      <c r="B60" s="22" t="s">
        <v>31</v>
      </c>
      <c r="C60" s="21"/>
      <c r="D60" s="23" t="s">
        <v>355</v>
      </c>
      <c r="E60" s="11">
        <f>E61+E63+E65</f>
        <v>2469</v>
      </c>
      <c r="F60" s="11">
        <f t="shared" ref="F60:G60" si="19">F61+F63+F65</f>
        <v>1469</v>
      </c>
      <c r="G60" s="11">
        <f t="shared" si="19"/>
        <v>1469</v>
      </c>
      <c r="H60" s="2"/>
    </row>
    <row r="61" spans="1:8" ht="38.25" outlineLevel="5" x14ac:dyDescent="0.25">
      <c r="A61" s="21" t="s">
        <v>28</v>
      </c>
      <c r="B61" s="22" t="s">
        <v>32</v>
      </c>
      <c r="C61" s="21"/>
      <c r="D61" s="23" t="s">
        <v>356</v>
      </c>
      <c r="E61" s="11">
        <f>E62</f>
        <v>160</v>
      </c>
      <c r="F61" s="11">
        <f t="shared" ref="F61:G61" si="20">F62</f>
        <v>160</v>
      </c>
      <c r="G61" s="11">
        <f t="shared" si="20"/>
        <v>160</v>
      </c>
      <c r="H61" s="2"/>
    </row>
    <row r="62" spans="1:8" ht="25.5" outlineLevel="6" x14ac:dyDescent="0.25">
      <c r="A62" s="21" t="s">
        <v>28</v>
      </c>
      <c r="B62" s="22" t="s">
        <v>32</v>
      </c>
      <c r="C62" s="21" t="s">
        <v>7</v>
      </c>
      <c r="D62" s="23" t="s">
        <v>338</v>
      </c>
      <c r="E62" s="11">
        <f>'№ 8 ведомственная'!F61</f>
        <v>160</v>
      </c>
      <c r="F62" s="11">
        <f>'№ 8 ведомственная'!G61</f>
        <v>160</v>
      </c>
      <c r="G62" s="11">
        <f>'№ 8 ведомственная'!H61</f>
        <v>160</v>
      </c>
      <c r="H62" s="2"/>
    </row>
    <row r="63" spans="1:8" ht="51" outlineLevel="5" x14ac:dyDescent="0.25">
      <c r="A63" s="21" t="s">
        <v>28</v>
      </c>
      <c r="B63" s="22" t="s">
        <v>33</v>
      </c>
      <c r="C63" s="21"/>
      <c r="D63" s="23" t="s">
        <v>357</v>
      </c>
      <c r="E63" s="11">
        <f>E64</f>
        <v>209</v>
      </c>
      <c r="F63" s="11">
        <f t="shared" ref="F63:G63" si="21">F64</f>
        <v>209</v>
      </c>
      <c r="G63" s="11">
        <f t="shared" si="21"/>
        <v>209</v>
      </c>
      <c r="H63" s="2"/>
    </row>
    <row r="64" spans="1:8" ht="25.5" outlineLevel="6" x14ac:dyDescent="0.25">
      <c r="A64" s="21" t="s">
        <v>28</v>
      </c>
      <c r="B64" s="22" t="s">
        <v>33</v>
      </c>
      <c r="C64" s="21" t="s">
        <v>7</v>
      </c>
      <c r="D64" s="23" t="s">
        <v>338</v>
      </c>
      <c r="E64" s="11">
        <f>'№ 8 ведомственная'!F63</f>
        <v>209</v>
      </c>
      <c r="F64" s="11">
        <f>'№ 8 ведомственная'!G63</f>
        <v>209</v>
      </c>
      <c r="G64" s="11">
        <f>'№ 8 ведомственная'!H63</f>
        <v>209</v>
      </c>
      <c r="H64" s="2"/>
    </row>
    <row r="65" spans="1:8" ht="25.5" outlineLevel="5" x14ac:dyDescent="0.25">
      <c r="A65" s="21" t="s">
        <v>28</v>
      </c>
      <c r="B65" s="22" t="s">
        <v>34</v>
      </c>
      <c r="C65" s="21"/>
      <c r="D65" s="23" t="s">
        <v>358</v>
      </c>
      <c r="E65" s="11">
        <f>E66</f>
        <v>2100</v>
      </c>
      <c r="F65" s="11">
        <f t="shared" ref="F65:G65" si="22">F66</f>
        <v>1100</v>
      </c>
      <c r="G65" s="11">
        <f t="shared" si="22"/>
        <v>1100</v>
      </c>
      <c r="H65" s="2"/>
    </row>
    <row r="66" spans="1:8" ht="25.5" outlineLevel="6" x14ac:dyDescent="0.25">
      <c r="A66" s="21" t="s">
        <v>28</v>
      </c>
      <c r="B66" s="22" t="s">
        <v>34</v>
      </c>
      <c r="C66" s="21" t="s">
        <v>7</v>
      </c>
      <c r="D66" s="23" t="s">
        <v>338</v>
      </c>
      <c r="E66" s="11">
        <f>'№ 8 ведомственная'!F65</f>
        <v>2100</v>
      </c>
      <c r="F66" s="11">
        <f>'№ 8 ведомственная'!G65</f>
        <v>1100</v>
      </c>
      <c r="G66" s="11">
        <f>'№ 8 ведомственная'!H65</f>
        <v>1100</v>
      </c>
      <c r="H66" s="2"/>
    </row>
    <row r="67" spans="1:8" ht="51" outlineLevel="2" x14ac:dyDescent="0.25">
      <c r="A67" s="21" t="s">
        <v>28</v>
      </c>
      <c r="B67" s="22" t="s">
        <v>13</v>
      </c>
      <c r="C67" s="21"/>
      <c r="D67" s="23" t="s">
        <v>294</v>
      </c>
      <c r="E67" s="11">
        <f>E68+E80</f>
        <v>1989.3</v>
      </c>
      <c r="F67" s="11">
        <f>F68+F80</f>
        <v>1611.7</v>
      </c>
      <c r="G67" s="11">
        <f>G68+G80</f>
        <v>1613.6</v>
      </c>
      <c r="H67" s="2"/>
    </row>
    <row r="68" spans="1:8" ht="51" outlineLevel="3" x14ac:dyDescent="0.25">
      <c r="A68" s="21" t="s">
        <v>28</v>
      </c>
      <c r="B68" s="22" t="s">
        <v>18</v>
      </c>
      <c r="C68" s="21"/>
      <c r="D68" s="23" t="s">
        <v>346</v>
      </c>
      <c r="E68" s="11">
        <f>E69</f>
        <v>1589.3</v>
      </c>
      <c r="F68" s="11">
        <f t="shared" ref="F68:G68" si="23">F69</f>
        <v>1211.7</v>
      </c>
      <c r="G68" s="11">
        <f t="shared" si="23"/>
        <v>1213.5999999999999</v>
      </c>
      <c r="H68" s="2"/>
    </row>
    <row r="69" spans="1:8" ht="63.75" outlineLevel="4" x14ac:dyDescent="0.25">
      <c r="A69" s="21" t="s">
        <v>28</v>
      </c>
      <c r="B69" s="22" t="s">
        <v>19</v>
      </c>
      <c r="C69" s="21"/>
      <c r="D69" s="23" t="s">
        <v>347</v>
      </c>
      <c r="E69" s="11">
        <f>E70+E73+E75+E78</f>
        <v>1589.3</v>
      </c>
      <c r="F69" s="11">
        <f t="shared" ref="F69:G69" si="24">F70+F73+F75+F78</f>
        <v>1211.7</v>
      </c>
      <c r="G69" s="11">
        <f t="shared" si="24"/>
        <v>1213.5999999999999</v>
      </c>
      <c r="H69" s="2"/>
    </row>
    <row r="70" spans="1:8" ht="51" outlineLevel="5" x14ac:dyDescent="0.25">
      <c r="A70" s="21" t="s">
        <v>28</v>
      </c>
      <c r="B70" s="22" t="s">
        <v>37</v>
      </c>
      <c r="C70" s="21"/>
      <c r="D70" s="23" t="s">
        <v>362</v>
      </c>
      <c r="E70" s="11">
        <f>E71+E72</f>
        <v>199.8</v>
      </c>
      <c r="F70" s="11">
        <f t="shared" ref="F70:G70" si="25">F71+F72</f>
        <v>201.7</v>
      </c>
      <c r="G70" s="11">
        <f t="shared" si="25"/>
        <v>203.60000000000002</v>
      </c>
      <c r="H70" s="2"/>
    </row>
    <row r="71" spans="1:8" ht="51" outlineLevel="6" x14ac:dyDescent="0.25">
      <c r="A71" s="21" t="s">
        <v>28</v>
      </c>
      <c r="B71" s="22" t="s">
        <v>37</v>
      </c>
      <c r="C71" s="21" t="s">
        <v>6</v>
      </c>
      <c r="D71" s="23" t="s">
        <v>337</v>
      </c>
      <c r="E71" s="11">
        <f>'№ 8 ведомственная'!F70</f>
        <v>167.9</v>
      </c>
      <c r="F71" s="11">
        <f>'№ 8 ведомственная'!G70</f>
        <v>167.9</v>
      </c>
      <c r="G71" s="11">
        <f>'№ 8 ведомственная'!H70</f>
        <v>167.9</v>
      </c>
      <c r="H71" s="2"/>
    </row>
    <row r="72" spans="1:8" ht="25.5" outlineLevel="6" x14ac:dyDescent="0.25">
      <c r="A72" s="21" t="s">
        <v>28</v>
      </c>
      <c r="B72" s="22" t="s">
        <v>37</v>
      </c>
      <c r="C72" s="21" t="s">
        <v>7</v>
      </c>
      <c r="D72" s="23" t="s">
        <v>338</v>
      </c>
      <c r="E72" s="11">
        <f>'№ 8 ведомственная'!F71</f>
        <v>31.9</v>
      </c>
      <c r="F72" s="11">
        <f>'№ 8 ведомственная'!G71</f>
        <v>33.799999999999997</v>
      </c>
      <c r="G72" s="11">
        <f>'№ 8 ведомственная'!H71</f>
        <v>35.700000000000003</v>
      </c>
      <c r="H72" s="2"/>
    </row>
    <row r="73" spans="1:8" outlineLevel="5" x14ac:dyDescent="0.25">
      <c r="A73" s="21" t="s">
        <v>28</v>
      </c>
      <c r="B73" s="22" t="s">
        <v>38</v>
      </c>
      <c r="C73" s="21"/>
      <c r="D73" s="23" t="s">
        <v>363</v>
      </c>
      <c r="E73" s="11">
        <f>E74</f>
        <v>220</v>
      </c>
      <c r="F73" s="11">
        <f t="shared" ref="F73:G73" si="26">F74</f>
        <v>220</v>
      </c>
      <c r="G73" s="11">
        <f t="shared" si="26"/>
        <v>220</v>
      </c>
      <c r="H73" s="2"/>
    </row>
    <row r="74" spans="1:8" ht="25.5" outlineLevel="6" x14ac:dyDescent="0.25">
      <c r="A74" s="21" t="s">
        <v>28</v>
      </c>
      <c r="B74" s="22" t="s">
        <v>38</v>
      </c>
      <c r="C74" s="21" t="s">
        <v>39</v>
      </c>
      <c r="D74" s="23" t="s">
        <v>364</v>
      </c>
      <c r="E74" s="11">
        <f>'№ 8 ведомственная'!F73</f>
        <v>220</v>
      </c>
      <c r="F74" s="11">
        <f>'№ 8 ведомственная'!G73</f>
        <v>220</v>
      </c>
      <c r="G74" s="11">
        <f>'№ 8 ведомственная'!H73</f>
        <v>220</v>
      </c>
      <c r="H74" s="2"/>
    </row>
    <row r="75" spans="1:8" ht="25.5" outlineLevel="5" x14ac:dyDescent="0.25">
      <c r="A75" s="21" t="s">
        <v>28</v>
      </c>
      <c r="B75" s="22" t="s">
        <v>40</v>
      </c>
      <c r="C75" s="21"/>
      <c r="D75" s="23" t="s">
        <v>365</v>
      </c>
      <c r="E75" s="11">
        <f>E76+E77</f>
        <v>800</v>
      </c>
      <c r="F75" s="11">
        <f t="shared" ref="F75:G75" si="27">F76+F77</f>
        <v>790</v>
      </c>
      <c r="G75" s="11">
        <f t="shared" si="27"/>
        <v>790</v>
      </c>
      <c r="H75" s="2"/>
    </row>
    <row r="76" spans="1:8" ht="51" outlineLevel="6" x14ac:dyDescent="0.25">
      <c r="A76" s="21" t="s">
        <v>28</v>
      </c>
      <c r="B76" s="22" t="s">
        <v>40</v>
      </c>
      <c r="C76" s="21" t="s">
        <v>6</v>
      </c>
      <c r="D76" s="23" t="s">
        <v>337</v>
      </c>
      <c r="E76" s="11">
        <f>'№ 8 ведомственная'!F75</f>
        <v>329.9</v>
      </c>
      <c r="F76" s="11">
        <f>'№ 8 ведомственная'!G75</f>
        <v>329.9</v>
      </c>
      <c r="G76" s="11">
        <f>'№ 8 ведомственная'!H75</f>
        <v>329.9</v>
      </c>
      <c r="H76" s="2"/>
    </row>
    <row r="77" spans="1:8" ht="25.5" outlineLevel="6" x14ac:dyDescent="0.25">
      <c r="A77" s="21" t="s">
        <v>28</v>
      </c>
      <c r="B77" s="22" t="s">
        <v>40</v>
      </c>
      <c r="C77" s="21" t="s">
        <v>7</v>
      </c>
      <c r="D77" s="23" t="s">
        <v>338</v>
      </c>
      <c r="E77" s="11">
        <f>'№ 8 ведомственная'!F76</f>
        <v>470.1</v>
      </c>
      <c r="F77" s="11">
        <f>'№ 8 ведомственная'!G76</f>
        <v>460.1</v>
      </c>
      <c r="G77" s="11">
        <f>'№ 8 ведомственная'!H76</f>
        <v>460.1</v>
      </c>
      <c r="H77" s="2"/>
    </row>
    <row r="78" spans="1:8" ht="38.25" outlineLevel="6" x14ac:dyDescent="0.25">
      <c r="A78" s="90" t="s">
        <v>28</v>
      </c>
      <c r="B78" s="90" t="s">
        <v>711</v>
      </c>
      <c r="C78" s="89"/>
      <c r="D78" s="91" t="s">
        <v>712</v>
      </c>
      <c r="E78" s="11">
        <f>E79</f>
        <v>369.5</v>
      </c>
      <c r="F78" s="11">
        <f t="shared" ref="F78:G78" si="28">F79</f>
        <v>0</v>
      </c>
      <c r="G78" s="11">
        <f t="shared" si="28"/>
        <v>0</v>
      </c>
      <c r="H78" s="2"/>
    </row>
    <row r="79" spans="1:8" ht="25.5" outlineLevel="6" x14ac:dyDescent="0.25">
      <c r="A79" s="90" t="s">
        <v>28</v>
      </c>
      <c r="B79" s="90" t="s">
        <v>711</v>
      </c>
      <c r="C79" s="89">
        <v>200</v>
      </c>
      <c r="D79" s="91" t="s">
        <v>338</v>
      </c>
      <c r="E79" s="11">
        <f>'№ 8 ведомственная'!F78</f>
        <v>369.5</v>
      </c>
      <c r="F79" s="11">
        <f>'№ 8 ведомственная'!G78</f>
        <v>0</v>
      </c>
      <c r="G79" s="11">
        <f>'№ 8 ведомственная'!H78</f>
        <v>0</v>
      </c>
      <c r="H79" s="2"/>
    </row>
    <row r="80" spans="1:8" ht="25.5" outlineLevel="3" x14ac:dyDescent="0.25">
      <c r="A80" s="21" t="s">
        <v>28</v>
      </c>
      <c r="B80" s="22" t="s">
        <v>41</v>
      </c>
      <c r="C80" s="21"/>
      <c r="D80" s="23" t="s">
        <v>366</v>
      </c>
      <c r="E80" s="11">
        <f>E81</f>
        <v>400</v>
      </c>
      <c r="F80" s="11">
        <f t="shared" ref="F80:G80" si="29">F81</f>
        <v>400</v>
      </c>
      <c r="G80" s="11">
        <f t="shared" si="29"/>
        <v>400</v>
      </c>
      <c r="H80" s="2"/>
    </row>
    <row r="81" spans="1:8" ht="25.5" outlineLevel="4" x14ac:dyDescent="0.25">
      <c r="A81" s="21" t="s">
        <v>28</v>
      </c>
      <c r="B81" s="22" t="s">
        <v>42</v>
      </c>
      <c r="C81" s="21"/>
      <c r="D81" s="23" t="s">
        <v>367</v>
      </c>
      <c r="E81" s="11">
        <f>E82+E84</f>
        <v>400</v>
      </c>
      <c r="F81" s="11">
        <f t="shared" ref="F81:G81" si="30">F82+F84</f>
        <v>400</v>
      </c>
      <c r="G81" s="11">
        <f t="shared" si="30"/>
        <v>400</v>
      </c>
      <c r="H81" s="2"/>
    </row>
    <row r="82" spans="1:8" ht="38.25" outlineLevel="5" x14ac:dyDescent="0.25">
      <c r="A82" s="21" t="s">
        <v>28</v>
      </c>
      <c r="B82" s="22" t="s">
        <v>43</v>
      </c>
      <c r="C82" s="21"/>
      <c r="D82" s="23" t="s">
        <v>368</v>
      </c>
      <c r="E82" s="11">
        <f>E83</f>
        <v>200</v>
      </c>
      <c r="F82" s="11">
        <f t="shared" ref="F82:G82" si="31">F83</f>
        <v>200</v>
      </c>
      <c r="G82" s="11">
        <f t="shared" si="31"/>
        <v>200</v>
      </c>
      <c r="H82" s="2"/>
    </row>
    <row r="83" spans="1:8" ht="25.5" outlineLevel="6" x14ac:dyDescent="0.25">
      <c r="A83" s="21" t="s">
        <v>28</v>
      </c>
      <c r="B83" s="22" t="s">
        <v>43</v>
      </c>
      <c r="C83" s="21" t="s">
        <v>7</v>
      </c>
      <c r="D83" s="23" t="s">
        <v>338</v>
      </c>
      <c r="E83" s="11">
        <f>'№ 8 ведомственная'!F82</f>
        <v>200</v>
      </c>
      <c r="F83" s="11">
        <f>'№ 8 ведомственная'!G82</f>
        <v>200</v>
      </c>
      <c r="G83" s="11">
        <f>'№ 8 ведомственная'!H82</f>
        <v>200</v>
      </c>
      <c r="H83" s="2"/>
    </row>
    <row r="84" spans="1:8" ht="38.25" outlineLevel="5" x14ac:dyDescent="0.25">
      <c r="A84" s="21" t="s">
        <v>28</v>
      </c>
      <c r="B84" s="22" t="s">
        <v>44</v>
      </c>
      <c r="C84" s="21"/>
      <c r="D84" s="23" t="s">
        <v>369</v>
      </c>
      <c r="E84" s="11">
        <f>E85</f>
        <v>200</v>
      </c>
      <c r="F84" s="11">
        <f t="shared" ref="F84:G84" si="32">F85</f>
        <v>200</v>
      </c>
      <c r="G84" s="11">
        <f t="shared" si="32"/>
        <v>200</v>
      </c>
      <c r="H84" s="2"/>
    </row>
    <row r="85" spans="1:8" ht="25.5" outlineLevel="6" x14ac:dyDescent="0.25">
      <c r="A85" s="21" t="s">
        <v>28</v>
      </c>
      <c r="B85" s="22" t="s">
        <v>44</v>
      </c>
      <c r="C85" s="21" t="s">
        <v>7</v>
      </c>
      <c r="D85" s="23" t="s">
        <v>338</v>
      </c>
      <c r="E85" s="11">
        <f>'№ 8 ведомственная'!F84</f>
        <v>200</v>
      </c>
      <c r="F85" s="11">
        <f>'№ 8 ведомственная'!G84</f>
        <v>200</v>
      </c>
      <c r="G85" s="11">
        <f>'№ 8 ведомственная'!H84</f>
        <v>200</v>
      </c>
      <c r="H85" s="2"/>
    </row>
    <row r="86" spans="1:8" ht="38.25" outlineLevel="2" x14ac:dyDescent="0.25">
      <c r="A86" s="21" t="s">
        <v>28</v>
      </c>
      <c r="B86" s="22" t="s">
        <v>45</v>
      </c>
      <c r="C86" s="21"/>
      <c r="D86" s="23" t="s">
        <v>300</v>
      </c>
      <c r="E86" s="11">
        <f>E87</f>
        <v>45</v>
      </c>
      <c r="F86" s="11">
        <f t="shared" ref="F86:G86" si="33">F87</f>
        <v>45</v>
      </c>
      <c r="G86" s="11">
        <f t="shared" si="33"/>
        <v>45</v>
      </c>
      <c r="H86" s="2"/>
    </row>
    <row r="87" spans="1:8" ht="25.5" outlineLevel="3" x14ac:dyDescent="0.25">
      <c r="A87" s="21" t="s">
        <v>28</v>
      </c>
      <c r="B87" s="22" t="s">
        <v>46</v>
      </c>
      <c r="C87" s="21"/>
      <c r="D87" s="23" t="s">
        <v>370</v>
      </c>
      <c r="E87" s="11">
        <f>E88+E92</f>
        <v>45</v>
      </c>
      <c r="F87" s="11">
        <f t="shared" ref="F87:G87" si="34">F88+F92</f>
        <v>45</v>
      </c>
      <c r="G87" s="11">
        <f t="shared" si="34"/>
        <v>45</v>
      </c>
      <c r="H87" s="2"/>
    </row>
    <row r="88" spans="1:8" ht="25.5" outlineLevel="4" x14ac:dyDescent="0.25">
      <c r="A88" s="21" t="s">
        <v>28</v>
      </c>
      <c r="B88" s="22" t="s">
        <v>47</v>
      </c>
      <c r="C88" s="21"/>
      <c r="D88" s="23" t="s">
        <v>371</v>
      </c>
      <c r="E88" s="11">
        <f>E89</f>
        <v>2</v>
      </c>
      <c r="F88" s="11">
        <f t="shared" ref="F88:G89" si="35">F89</f>
        <v>2</v>
      </c>
      <c r="G88" s="11">
        <f t="shared" si="35"/>
        <v>2</v>
      </c>
      <c r="H88" s="2"/>
    </row>
    <row r="89" spans="1:8" ht="25.5" outlineLevel="5" x14ac:dyDescent="0.25">
      <c r="A89" s="21" t="s">
        <v>28</v>
      </c>
      <c r="B89" s="22" t="s">
        <v>48</v>
      </c>
      <c r="C89" s="21"/>
      <c r="D89" s="23" t="s">
        <v>372</v>
      </c>
      <c r="E89" s="11">
        <f>E90</f>
        <v>2</v>
      </c>
      <c r="F89" s="11">
        <f t="shared" si="35"/>
        <v>2</v>
      </c>
      <c r="G89" s="11">
        <f t="shared" si="35"/>
        <v>2</v>
      </c>
      <c r="H89" s="2"/>
    </row>
    <row r="90" spans="1:8" ht="25.5" outlineLevel="6" x14ac:dyDescent="0.25">
      <c r="A90" s="21" t="s">
        <v>28</v>
      </c>
      <c r="B90" s="22" t="s">
        <v>48</v>
      </c>
      <c r="C90" s="21" t="s">
        <v>7</v>
      </c>
      <c r="D90" s="23" t="s">
        <v>338</v>
      </c>
      <c r="E90" s="11">
        <f>'№ 8 ведомственная'!F89</f>
        <v>2</v>
      </c>
      <c r="F90" s="11">
        <f>'№ 8 ведомственная'!G89</f>
        <v>2</v>
      </c>
      <c r="G90" s="11">
        <f>'№ 8 ведомственная'!H89</f>
        <v>2</v>
      </c>
      <c r="H90" s="2"/>
    </row>
    <row r="91" spans="1:8" ht="25.5" outlineLevel="4" x14ac:dyDescent="0.25">
      <c r="A91" s="21" t="s">
        <v>28</v>
      </c>
      <c r="B91" s="22" t="s">
        <v>49</v>
      </c>
      <c r="C91" s="21"/>
      <c r="D91" s="23" t="s">
        <v>373</v>
      </c>
      <c r="E91" s="11">
        <f>E92</f>
        <v>43</v>
      </c>
      <c r="F91" s="11">
        <f t="shared" ref="F91:G92" si="36">F92</f>
        <v>43</v>
      </c>
      <c r="G91" s="11">
        <f t="shared" si="36"/>
        <v>43</v>
      </c>
      <c r="H91" s="2"/>
    </row>
    <row r="92" spans="1:8" ht="25.5" outlineLevel="5" x14ac:dyDescent="0.25">
      <c r="A92" s="21" t="s">
        <v>28</v>
      </c>
      <c r="B92" s="22" t="s">
        <v>50</v>
      </c>
      <c r="C92" s="21"/>
      <c r="D92" s="23" t="s">
        <v>374</v>
      </c>
      <c r="E92" s="11">
        <f>E93</f>
        <v>43</v>
      </c>
      <c r="F92" s="11">
        <f t="shared" si="36"/>
        <v>43</v>
      </c>
      <c r="G92" s="11">
        <f t="shared" si="36"/>
        <v>43</v>
      </c>
      <c r="H92" s="2"/>
    </row>
    <row r="93" spans="1:8" ht="51" outlineLevel="6" x14ac:dyDescent="0.25">
      <c r="A93" s="21" t="s">
        <v>28</v>
      </c>
      <c r="B93" s="22" t="s">
        <v>50</v>
      </c>
      <c r="C93" s="21" t="s">
        <v>6</v>
      </c>
      <c r="D93" s="23" t="s">
        <v>337</v>
      </c>
      <c r="E93" s="11">
        <f>'№ 8 ведомственная'!F92</f>
        <v>43</v>
      </c>
      <c r="F93" s="11">
        <f>'№ 8 ведомственная'!G92</f>
        <v>43</v>
      </c>
      <c r="G93" s="11">
        <f>'№ 8 ведомственная'!H92</f>
        <v>43</v>
      </c>
      <c r="H93" s="2"/>
    </row>
    <row r="94" spans="1:8" ht="38.25" outlineLevel="2" x14ac:dyDescent="0.25">
      <c r="A94" s="70" t="s">
        <v>28</v>
      </c>
      <c r="B94" s="69" t="s">
        <v>51</v>
      </c>
      <c r="C94" s="70"/>
      <c r="D94" s="72" t="s">
        <v>583</v>
      </c>
      <c r="E94" s="25">
        <f>E95+E99+E103</f>
        <v>1989.8</v>
      </c>
      <c r="F94" s="25">
        <f>F95+F99+F103</f>
        <v>400</v>
      </c>
      <c r="G94" s="25">
        <f>G95+G99+G103</f>
        <v>400</v>
      </c>
      <c r="H94" s="2"/>
    </row>
    <row r="95" spans="1:8" ht="38.25" outlineLevel="3" x14ac:dyDescent="0.25">
      <c r="A95" s="70" t="s">
        <v>28</v>
      </c>
      <c r="B95" s="69" t="s">
        <v>52</v>
      </c>
      <c r="C95" s="70"/>
      <c r="D95" s="72" t="s">
        <v>682</v>
      </c>
      <c r="E95" s="25">
        <f>E96</f>
        <v>760</v>
      </c>
      <c r="F95" s="25">
        <f t="shared" ref="F95:G95" si="37">F96</f>
        <v>0</v>
      </c>
      <c r="G95" s="25">
        <f t="shared" si="37"/>
        <v>0</v>
      </c>
      <c r="H95" s="2"/>
    </row>
    <row r="96" spans="1:8" ht="25.5" outlineLevel="4" x14ac:dyDescent="0.25">
      <c r="A96" s="70" t="s">
        <v>28</v>
      </c>
      <c r="B96" s="69" t="s">
        <v>53</v>
      </c>
      <c r="C96" s="70"/>
      <c r="D96" s="72" t="s">
        <v>375</v>
      </c>
      <c r="E96" s="25">
        <f>E97</f>
        <v>760</v>
      </c>
      <c r="F96" s="25">
        <f t="shared" ref="F96:G97" si="38">F97</f>
        <v>0</v>
      </c>
      <c r="G96" s="25">
        <f t="shared" si="38"/>
        <v>0</v>
      </c>
      <c r="H96" s="2"/>
    </row>
    <row r="97" spans="1:8" ht="38.25" outlineLevel="5" x14ac:dyDescent="0.25">
      <c r="A97" s="70" t="s">
        <v>28</v>
      </c>
      <c r="B97" s="69" t="s">
        <v>54</v>
      </c>
      <c r="C97" s="70"/>
      <c r="D97" s="72" t="s">
        <v>595</v>
      </c>
      <c r="E97" s="25">
        <f>E98</f>
        <v>760</v>
      </c>
      <c r="F97" s="25">
        <f t="shared" si="38"/>
        <v>0</v>
      </c>
      <c r="G97" s="25">
        <f t="shared" si="38"/>
        <v>0</v>
      </c>
      <c r="H97" s="2"/>
    </row>
    <row r="98" spans="1:8" ht="25.5" outlineLevel="6" x14ac:dyDescent="0.25">
      <c r="A98" s="70" t="s">
        <v>28</v>
      </c>
      <c r="B98" s="69" t="s">
        <v>54</v>
      </c>
      <c r="C98" s="70" t="s">
        <v>7</v>
      </c>
      <c r="D98" s="72" t="s">
        <v>338</v>
      </c>
      <c r="E98" s="25">
        <f>'№ 8 ведомственная'!F97</f>
        <v>760</v>
      </c>
      <c r="F98" s="25">
        <f>'№ 8 ведомственная'!G97</f>
        <v>0</v>
      </c>
      <c r="G98" s="25">
        <f>'№ 8 ведомственная'!H97</f>
        <v>0</v>
      </c>
      <c r="H98" s="2"/>
    </row>
    <row r="99" spans="1:8" ht="51" outlineLevel="3" x14ac:dyDescent="0.25">
      <c r="A99" s="70" t="s">
        <v>28</v>
      </c>
      <c r="B99" s="69" t="s">
        <v>55</v>
      </c>
      <c r="C99" s="70"/>
      <c r="D99" s="72" t="s">
        <v>585</v>
      </c>
      <c r="E99" s="25">
        <f>E100</f>
        <v>829.8</v>
      </c>
      <c r="F99" s="25">
        <f t="shared" ref="F99:G99" si="39">F100</f>
        <v>0</v>
      </c>
      <c r="G99" s="25">
        <f t="shared" si="39"/>
        <v>0</v>
      </c>
      <c r="H99" s="2"/>
    </row>
    <row r="100" spans="1:8" ht="63.75" outlineLevel="4" x14ac:dyDescent="0.25">
      <c r="A100" s="70" t="s">
        <v>28</v>
      </c>
      <c r="B100" s="69" t="s">
        <v>574</v>
      </c>
      <c r="C100" s="70"/>
      <c r="D100" s="72" t="s">
        <v>596</v>
      </c>
      <c r="E100" s="25">
        <f>E101</f>
        <v>829.8</v>
      </c>
      <c r="F100" s="25">
        <f t="shared" ref="F100:G101" si="40">F101</f>
        <v>0</v>
      </c>
      <c r="G100" s="25">
        <f t="shared" si="40"/>
        <v>0</v>
      </c>
      <c r="H100" s="2"/>
    </row>
    <row r="101" spans="1:8" ht="51" outlineLevel="5" x14ac:dyDescent="0.25">
      <c r="A101" s="70" t="s">
        <v>28</v>
      </c>
      <c r="B101" s="69" t="s">
        <v>576</v>
      </c>
      <c r="C101" s="70"/>
      <c r="D101" s="72" t="s">
        <v>586</v>
      </c>
      <c r="E101" s="25">
        <f>E102</f>
        <v>829.8</v>
      </c>
      <c r="F101" s="25">
        <f t="shared" si="40"/>
        <v>0</v>
      </c>
      <c r="G101" s="25">
        <f t="shared" si="40"/>
        <v>0</v>
      </c>
      <c r="H101" s="2"/>
    </row>
    <row r="102" spans="1:8" ht="25.5" outlineLevel="6" x14ac:dyDescent="0.25">
      <c r="A102" s="70" t="s">
        <v>28</v>
      </c>
      <c r="B102" s="69" t="s">
        <v>576</v>
      </c>
      <c r="C102" s="70" t="s">
        <v>7</v>
      </c>
      <c r="D102" s="72" t="s">
        <v>338</v>
      </c>
      <c r="E102" s="25">
        <f>'№ 8 ведомственная'!F101</f>
        <v>829.8</v>
      </c>
      <c r="F102" s="25">
        <f>'№ 8 ведомственная'!G101</f>
        <v>0</v>
      </c>
      <c r="G102" s="25">
        <f>'№ 8 ведомственная'!H101</f>
        <v>0</v>
      </c>
      <c r="H102" s="2"/>
    </row>
    <row r="103" spans="1:8" ht="25.5" outlineLevel="3" x14ac:dyDescent="0.25">
      <c r="A103" s="70" t="s">
        <v>28</v>
      </c>
      <c r="B103" s="69" t="s">
        <v>56</v>
      </c>
      <c r="C103" s="70"/>
      <c r="D103" s="72" t="s">
        <v>683</v>
      </c>
      <c r="E103" s="25">
        <f>E104+E107</f>
        <v>400</v>
      </c>
      <c r="F103" s="25">
        <f t="shared" ref="F103:G103" si="41">F104+F107</f>
        <v>400</v>
      </c>
      <c r="G103" s="25">
        <f t="shared" si="41"/>
        <v>400</v>
      </c>
      <c r="H103" s="2"/>
    </row>
    <row r="104" spans="1:8" ht="38.25" outlineLevel="4" x14ac:dyDescent="0.25">
      <c r="A104" s="70" t="s">
        <v>28</v>
      </c>
      <c r="B104" s="69" t="s">
        <v>57</v>
      </c>
      <c r="C104" s="70"/>
      <c r="D104" s="72" t="s">
        <v>684</v>
      </c>
      <c r="E104" s="25">
        <f>E105</f>
        <v>200</v>
      </c>
      <c r="F104" s="25">
        <f t="shared" ref="F104:G105" si="42">F105</f>
        <v>200</v>
      </c>
      <c r="G104" s="25">
        <f t="shared" si="42"/>
        <v>200</v>
      </c>
      <c r="H104" s="2"/>
    </row>
    <row r="105" spans="1:8" ht="38.25" outlineLevel="5" x14ac:dyDescent="0.25">
      <c r="A105" s="70" t="s">
        <v>28</v>
      </c>
      <c r="B105" s="69" t="s">
        <v>58</v>
      </c>
      <c r="C105" s="70"/>
      <c r="D105" s="72" t="s">
        <v>685</v>
      </c>
      <c r="E105" s="25">
        <f>E106</f>
        <v>200</v>
      </c>
      <c r="F105" s="25">
        <f t="shared" si="42"/>
        <v>200</v>
      </c>
      <c r="G105" s="25">
        <f t="shared" si="42"/>
        <v>200</v>
      </c>
      <c r="H105" s="2"/>
    </row>
    <row r="106" spans="1:8" ht="25.5" outlineLevel="6" x14ac:dyDescent="0.25">
      <c r="A106" s="70" t="s">
        <v>28</v>
      </c>
      <c r="B106" s="69" t="s">
        <v>58</v>
      </c>
      <c r="C106" s="70" t="s">
        <v>7</v>
      </c>
      <c r="D106" s="72" t="s">
        <v>338</v>
      </c>
      <c r="E106" s="25">
        <f>'№ 8 ведомственная'!F105</f>
        <v>200</v>
      </c>
      <c r="F106" s="25">
        <f>'№ 8 ведомственная'!G105</f>
        <v>200</v>
      </c>
      <c r="G106" s="25">
        <f>'№ 8 ведомственная'!H105</f>
        <v>200</v>
      </c>
      <c r="H106" s="2"/>
    </row>
    <row r="107" spans="1:8" ht="25.5" outlineLevel="4" x14ac:dyDescent="0.25">
      <c r="A107" s="70" t="s">
        <v>28</v>
      </c>
      <c r="B107" s="69" t="s">
        <v>59</v>
      </c>
      <c r="C107" s="70"/>
      <c r="D107" s="72" t="s">
        <v>686</v>
      </c>
      <c r="E107" s="25">
        <f>E108</f>
        <v>200</v>
      </c>
      <c r="F107" s="25">
        <f t="shared" ref="F107:G108" si="43">F108</f>
        <v>200</v>
      </c>
      <c r="G107" s="25">
        <f t="shared" si="43"/>
        <v>200</v>
      </c>
      <c r="H107" s="2"/>
    </row>
    <row r="108" spans="1:8" ht="25.5" outlineLevel="5" x14ac:dyDescent="0.25">
      <c r="A108" s="70" t="s">
        <v>28</v>
      </c>
      <c r="B108" s="69" t="s">
        <v>60</v>
      </c>
      <c r="C108" s="70"/>
      <c r="D108" s="72" t="s">
        <v>687</v>
      </c>
      <c r="E108" s="25">
        <f>E109</f>
        <v>200</v>
      </c>
      <c r="F108" s="25">
        <f t="shared" si="43"/>
        <v>200</v>
      </c>
      <c r="G108" s="25">
        <f t="shared" si="43"/>
        <v>200</v>
      </c>
      <c r="H108" s="2"/>
    </row>
    <row r="109" spans="1:8" ht="25.5" outlineLevel="6" x14ac:dyDescent="0.25">
      <c r="A109" s="70" t="s">
        <v>28</v>
      </c>
      <c r="B109" s="69" t="s">
        <v>60</v>
      </c>
      <c r="C109" s="70" t="s">
        <v>7</v>
      </c>
      <c r="D109" s="72" t="s">
        <v>338</v>
      </c>
      <c r="E109" s="25">
        <f>'№ 8 ведомственная'!F108</f>
        <v>200</v>
      </c>
      <c r="F109" s="25">
        <f>'№ 8 ведомственная'!G108</f>
        <v>200</v>
      </c>
      <c r="G109" s="25">
        <f>'№ 8 ведомственная'!H108</f>
        <v>200</v>
      </c>
      <c r="H109" s="2"/>
    </row>
    <row r="110" spans="1:8" s="36" customFormat="1" ht="25.5" x14ac:dyDescent="0.25">
      <c r="A110" s="73" t="s">
        <v>62</v>
      </c>
      <c r="B110" s="74"/>
      <c r="C110" s="73"/>
      <c r="D110" s="75" t="s">
        <v>283</v>
      </c>
      <c r="E110" s="76">
        <f>E111+E117+E143</f>
        <v>2956.5</v>
      </c>
      <c r="F110" s="76">
        <f>F111+F117+F143</f>
        <v>2952</v>
      </c>
      <c r="G110" s="76">
        <f>G111+G117+G143</f>
        <v>2920</v>
      </c>
      <c r="H110" s="4"/>
    </row>
    <row r="111" spans="1:8" outlineLevel="1" x14ac:dyDescent="0.25">
      <c r="A111" s="70" t="s">
        <v>63</v>
      </c>
      <c r="B111" s="69"/>
      <c r="C111" s="70"/>
      <c r="D111" s="72" t="s">
        <v>301</v>
      </c>
      <c r="E111" s="25">
        <f>E112</f>
        <v>836</v>
      </c>
      <c r="F111" s="25">
        <f t="shared" ref="F111:G115" si="44">F112</f>
        <v>831.5</v>
      </c>
      <c r="G111" s="25">
        <f t="shared" si="44"/>
        <v>799.5</v>
      </c>
      <c r="H111" s="2"/>
    </row>
    <row r="112" spans="1:8" ht="51" outlineLevel="2" x14ac:dyDescent="0.25">
      <c r="A112" s="70" t="s">
        <v>63</v>
      </c>
      <c r="B112" s="69" t="s">
        <v>13</v>
      </c>
      <c r="C112" s="70"/>
      <c r="D112" s="72" t="s">
        <v>294</v>
      </c>
      <c r="E112" s="25">
        <f>E113</f>
        <v>836</v>
      </c>
      <c r="F112" s="25">
        <f t="shared" si="44"/>
        <v>831.5</v>
      </c>
      <c r="G112" s="25">
        <f t="shared" si="44"/>
        <v>799.5</v>
      </c>
      <c r="H112" s="2"/>
    </row>
    <row r="113" spans="1:8" ht="51" outlineLevel="3" x14ac:dyDescent="0.25">
      <c r="A113" s="70" t="s">
        <v>63</v>
      </c>
      <c r="B113" s="69" t="s">
        <v>18</v>
      </c>
      <c r="C113" s="70"/>
      <c r="D113" s="72" t="s">
        <v>346</v>
      </c>
      <c r="E113" s="25">
        <f>E114</f>
        <v>836</v>
      </c>
      <c r="F113" s="25">
        <f t="shared" si="44"/>
        <v>831.5</v>
      </c>
      <c r="G113" s="25">
        <f t="shared" si="44"/>
        <v>799.5</v>
      </c>
      <c r="H113" s="2"/>
    </row>
    <row r="114" spans="1:8" ht="63.75" outlineLevel="4" x14ac:dyDescent="0.25">
      <c r="A114" s="70" t="s">
        <v>63</v>
      </c>
      <c r="B114" s="69" t="s">
        <v>19</v>
      </c>
      <c r="C114" s="70"/>
      <c r="D114" s="72" t="s">
        <v>347</v>
      </c>
      <c r="E114" s="25">
        <f>E115</f>
        <v>836</v>
      </c>
      <c r="F114" s="25">
        <f t="shared" si="44"/>
        <v>831.5</v>
      </c>
      <c r="G114" s="25">
        <f t="shared" si="44"/>
        <v>799.5</v>
      </c>
      <c r="H114" s="2"/>
    </row>
    <row r="115" spans="1:8" ht="25.5" outlineLevel="5" x14ac:dyDescent="0.25">
      <c r="A115" s="70" t="s">
        <v>63</v>
      </c>
      <c r="B115" s="69" t="s">
        <v>645</v>
      </c>
      <c r="C115" s="70"/>
      <c r="D115" s="72" t="s">
        <v>384</v>
      </c>
      <c r="E115" s="25">
        <f>E116</f>
        <v>836</v>
      </c>
      <c r="F115" s="25">
        <f t="shared" si="44"/>
        <v>831.5</v>
      </c>
      <c r="G115" s="25">
        <f t="shared" si="44"/>
        <v>799.5</v>
      </c>
      <c r="H115" s="2"/>
    </row>
    <row r="116" spans="1:8" ht="51" outlineLevel="6" x14ac:dyDescent="0.25">
      <c r="A116" s="70" t="s">
        <v>63</v>
      </c>
      <c r="B116" s="69" t="s">
        <v>645</v>
      </c>
      <c r="C116" s="70" t="s">
        <v>6</v>
      </c>
      <c r="D116" s="72" t="s">
        <v>337</v>
      </c>
      <c r="E116" s="25">
        <f>'№ 8 ведомственная'!F115</f>
        <v>836</v>
      </c>
      <c r="F116" s="25">
        <f>'№ 8 ведомственная'!G115</f>
        <v>831.5</v>
      </c>
      <c r="G116" s="25">
        <f>'№ 8 ведомственная'!H115</f>
        <v>799.5</v>
      </c>
      <c r="H116" s="2"/>
    </row>
    <row r="117" spans="1:8" ht="30" customHeight="1" outlineLevel="1" x14ac:dyDescent="0.25">
      <c r="A117" s="70" t="s">
        <v>69</v>
      </c>
      <c r="B117" s="69"/>
      <c r="C117" s="70"/>
      <c r="D117" s="72" t="s">
        <v>741</v>
      </c>
      <c r="E117" s="25">
        <f>E118</f>
        <v>2070.5</v>
      </c>
      <c r="F117" s="25">
        <f t="shared" ref="F117:G117" si="45">F118</f>
        <v>2070.5</v>
      </c>
      <c r="G117" s="25">
        <f t="shared" si="45"/>
        <v>2070.5</v>
      </c>
      <c r="H117" s="2"/>
    </row>
    <row r="118" spans="1:8" ht="63.75" outlineLevel="2" x14ac:dyDescent="0.25">
      <c r="A118" s="70" t="s">
        <v>69</v>
      </c>
      <c r="B118" s="69" t="s">
        <v>65</v>
      </c>
      <c r="C118" s="70"/>
      <c r="D118" s="72" t="s">
        <v>302</v>
      </c>
      <c r="E118" s="25">
        <f>E124+E128+E119</f>
        <v>2070.5</v>
      </c>
      <c r="F118" s="25">
        <f t="shared" ref="F118:G118" si="46">F124+F128+F119</f>
        <v>2070.5</v>
      </c>
      <c r="G118" s="25">
        <f t="shared" si="46"/>
        <v>2070.5</v>
      </c>
      <c r="H118" s="2"/>
    </row>
    <row r="119" spans="1:8" ht="51" outlineLevel="3" x14ac:dyDescent="0.25">
      <c r="A119" s="70" t="s">
        <v>69</v>
      </c>
      <c r="B119" s="69" t="s">
        <v>66</v>
      </c>
      <c r="C119" s="70"/>
      <c r="D119" s="72" t="s">
        <v>385</v>
      </c>
      <c r="E119" s="25">
        <f>E120</f>
        <v>1920.5</v>
      </c>
      <c r="F119" s="25">
        <f t="shared" ref="F119:G120" si="47">F120</f>
        <v>1920.5</v>
      </c>
      <c r="G119" s="25">
        <f t="shared" si="47"/>
        <v>1920.5</v>
      </c>
      <c r="H119" s="2"/>
    </row>
    <row r="120" spans="1:8" ht="25.5" outlineLevel="4" x14ac:dyDescent="0.25">
      <c r="A120" s="70" t="s">
        <v>69</v>
      </c>
      <c r="B120" s="69" t="s">
        <v>67</v>
      </c>
      <c r="C120" s="70"/>
      <c r="D120" s="72" t="s">
        <v>386</v>
      </c>
      <c r="E120" s="25">
        <f>E121</f>
        <v>1920.5</v>
      </c>
      <c r="F120" s="25">
        <f t="shared" si="47"/>
        <v>1920.5</v>
      </c>
      <c r="G120" s="25">
        <f t="shared" si="47"/>
        <v>1920.5</v>
      </c>
      <c r="H120" s="2"/>
    </row>
    <row r="121" spans="1:8" ht="25.5" outlineLevel="5" x14ac:dyDescent="0.25">
      <c r="A121" s="70" t="s">
        <v>69</v>
      </c>
      <c r="B121" s="69" t="s">
        <v>68</v>
      </c>
      <c r="C121" s="70"/>
      <c r="D121" s="72" t="s">
        <v>387</v>
      </c>
      <c r="E121" s="25">
        <f>E122+E123</f>
        <v>1920.5</v>
      </c>
      <c r="F121" s="25">
        <f t="shared" ref="F121:G121" si="48">F122+F123</f>
        <v>1920.5</v>
      </c>
      <c r="G121" s="25">
        <f t="shared" si="48"/>
        <v>1920.5</v>
      </c>
      <c r="H121" s="2"/>
    </row>
    <row r="122" spans="1:8" ht="51" outlineLevel="6" x14ac:dyDescent="0.25">
      <c r="A122" s="70" t="s">
        <v>69</v>
      </c>
      <c r="B122" s="69" t="s">
        <v>68</v>
      </c>
      <c r="C122" s="70" t="s">
        <v>6</v>
      </c>
      <c r="D122" s="72" t="s">
        <v>337</v>
      </c>
      <c r="E122" s="25">
        <f>'№ 8 ведомственная'!F121</f>
        <v>1874</v>
      </c>
      <c r="F122" s="25">
        <f>'№ 8 ведомственная'!G121</f>
        <v>1874</v>
      </c>
      <c r="G122" s="25">
        <f>'№ 8 ведомственная'!H121</f>
        <v>1874</v>
      </c>
      <c r="H122" s="2"/>
    </row>
    <row r="123" spans="1:8" ht="25.5" outlineLevel="6" x14ac:dyDescent="0.25">
      <c r="A123" s="70" t="s">
        <v>69</v>
      </c>
      <c r="B123" s="69" t="s">
        <v>68</v>
      </c>
      <c r="C123" s="70" t="s">
        <v>7</v>
      </c>
      <c r="D123" s="72" t="s">
        <v>338</v>
      </c>
      <c r="E123" s="25">
        <f>'№ 8 ведомственная'!F122</f>
        <v>46.5</v>
      </c>
      <c r="F123" s="25">
        <f>'№ 8 ведомственная'!G122</f>
        <v>46.5</v>
      </c>
      <c r="G123" s="25">
        <f>'№ 8 ведомственная'!H122</f>
        <v>46.5</v>
      </c>
      <c r="H123" s="2"/>
    </row>
    <row r="124" spans="1:8" ht="38.25" outlineLevel="3" x14ac:dyDescent="0.25">
      <c r="A124" s="70" t="s">
        <v>69</v>
      </c>
      <c r="B124" s="69" t="s">
        <v>70</v>
      </c>
      <c r="C124" s="70"/>
      <c r="D124" s="72" t="s">
        <v>388</v>
      </c>
      <c r="E124" s="25">
        <f>E125</f>
        <v>50</v>
      </c>
      <c r="F124" s="25">
        <f t="shared" ref="F124:G126" si="49">F125</f>
        <v>50</v>
      </c>
      <c r="G124" s="25">
        <f t="shared" si="49"/>
        <v>50</v>
      </c>
      <c r="H124" s="2"/>
    </row>
    <row r="125" spans="1:8" ht="51" outlineLevel="4" x14ac:dyDescent="0.25">
      <c r="A125" s="70" t="s">
        <v>69</v>
      </c>
      <c r="B125" s="69" t="s">
        <v>71</v>
      </c>
      <c r="C125" s="70"/>
      <c r="D125" s="72" t="s">
        <v>389</v>
      </c>
      <c r="E125" s="25">
        <f>E126</f>
        <v>50</v>
      </c>
      <c r="F125" s="25">
        <f t="shared" si="49"/>
        <v>50</v>
      </c>
      <c r="G125" s="25">
        <f t="shared" si="49"/>
        <v>50</v>
      </c>
      <c r="H125" s="2"/>
    </row>
    <row r="126" spans="1:8" outlineLevel="5" x14ac:dyDescent="0.25">
      <c r="A126" s="70" t="s">
        <v>69</v>
      </c>
      <c r="B126" s="69" t="s">
        <v>72</v>
      </c>
      <c r="C126" s="70"/>
      <c r="D126" s="72" t="s">
        <v>390</v>
      </c>
      <c r="E126" s="25">
        <f>E127</f>
        <v>50</v>
      </c>
      <c r="F126" s="25">
        <f t="shared" si="49"/>
        <v>50</v>
      </c>
      <c r="G126" s="25">
        <f t="shared" si="49"/>
        <v>50</v>
      </c>
      <c r="H126" s="2"/>
    </row>
    <row r="127" spans="1:8" ht="25.5" outlineLevel="6" x14ac:dyDescent="0.25">
      <c r="A127" s="70" t="s">
        <v>69</v>
      </c>
      <c r="B127" s="69" t="s">
        <v>72</v>
      </c>
      <c r="C127" s="70" t="s">
        <v>7</v>
      </c>
      <c r="D127" s="72" t="s">
        <v>338</v>
      </c>
      <c r="E127" s="25">
        <f>'№ 8 ведомственная'!F126</f>
        <v>50</v>
      </c>
      <c r="F127" s="25">
        <f>'№ 8 ведомственная'!G126</f>
        <v>50</v>
      </c>
      <c r="G127" s="25">
        <f>'№ 8 ведомственная'!H126</f>
        <v>50</v>
      </c>
      <c r="H127" s="2"/>
    </row>
    <row r="128" spans="1:8" ht="25.5" outlineLevel="3" x14ac:dyDescent="0.25">
      <c r="A128" s="70" t="s">
        <v>69</v>
      </c>
      <c r="B128" s="69" t="s">
        <v>73</v>
      </c>
      <c r="C128" s="70"/>
      <c r="D128" s="72" t="s">
        <v>391</v>
      </c>
      <c r="E128" s="25">
        <f>E129+E140</f>
        <v>100</v>
      </c>
      <c r="F128" s="25">
        <f t="shared" ref="F128:G128" si="50">F129+F140</f>
        <v>100</v>
      </c>
      <c r="G128" s="25">
        <f t="shared" si="50"/>
        <v>100</v>
      </c>
      <c r="H128" s="2"/>
    </row>
    <row r="129" spans="1:8" ht="38.25" outlineLevel="4" x14ac:dyDescent="0.25">
      <c r="A129" s="70" t="s">
        <v>69</v>
      </c>
      <c r="B129" s="69" t="s">
        <v>74</v>
      </c>
      <c r="C129" s="70"/>
      <c r="D129" s="72" t="s">
        <v>392</v>
      </c>
      <c r="E129" s="25">
        <f>E130+E132+E134+E136+E138</f>
        <v>80</v>
      </c>
      <c r="F129" s="25">
        <f t="shared" ref="F129:G129" si="51">F130+F132+F134+F136+F138</f>
        <v>80</v>
      </c>
      <c r="G129" s="25">
        <f t="shared" si="51"/>
        <v>80</v>
      </c>
      <c r="H129" s="2"/>
    </row>
    <row r="130" spans="1:8" outlineLevel="5" x14ac:dyDescent="0.25">
      <c r="A130" s="70" t="s">
        <v>69</v>
      </c>
      <c r="B130" s="69" t="s">
        <v>75</v>
      </c>
      <c r="C130" s="70"/>
      <c r="D130" s="72" t="s">
        <v>393</v>
      </c>
      <c r="E130" s="25">
        <f>E131</f>
        <v>10</v>
      </c>
      <c r="F130" s="25">
        <f t="shared" ref="F130:G130" si="52">F131</f>
        <v>10</v>
      </c>
      <c r="G130" s="25">
        <f t="shared" si="52"/>
        <v>10</v>
      </c>
      <c r="H130" s="2"/>
    </row>
    <row r="131" spans="1:8" ht="25.5" outlineLevel="6" x14ac:dyDescent="0.25">
      <c r="A131" s="70" t="s">
        <v>69</v>
      </c>
      <c r="B131" s="69" t="s">
        <v>75</v>
      </c>
      <c r="C131" s="70" t="s">
        <v>7</v>
      </c>
      <c r="D131" s="72" t="s">
        <v>338</v>
      </c>
      <c r="E131" s="25">
        <f>'№ 8 ведомственная'!F130</f>
        <v>10</v>
      </c>
      <c r="F131" s="25">
        <f>'№ 8 ведомственная'!G130</f>
        <v>10</v>
      </c>
      <c r="G131" s="25">
        <f>'№ 8 ведомственная'!H130</f>
        <v>10</v>
      </c>
      <c r="H131" s="2"/>
    </row>
    <row r="132" spans="1:8" outlineLevel="5" x14ac:dyDescent="0.25">
      <c r="A132" s="70" t="s">
        <v>69</v>
      </c>
      <c r="B132" s="69" t="s">
        <v>76</v>
      </c>
      <c r="C132" s="70"/>
      <c r="D132" s="72" t="s">
        <v>394</v>
      </c>
      <c r="E132" s="25">
        <f>E133</f>
        <v>24</v>
      </c>
      <c r="F132" s="25">
        <f t="shared" ref="F132:G132" si="53">F133</f>
        <v>24</v>
      </c>
      <c r="G132" s="25">
        <f t="shared" si="53"/>
        <v>24</v>
      </c>
      <c r="H132" s="2"/>
    </row>
    <row r="133" spans="1:8" ht="25.5" outlineLevel="6" x14ac:dyDescent="0.25">
      <c r="A133" s="70" t="s">
        <v>69</v>
      </c>
      <c r="B133" s="69" t="s">
        <v>76</v>
      </c>
      <c r="C133" s="70" t="s">
        <v>7</v>
      </c>
      <c r="D133" s="72" t="s">
        <v>338</v>
      </c>
      <c r="E133" s="25">
        <f>'№ 8 ведомственная'!F132</f>
        <v>24</v>
      </c>
      <c r="F133" s="25">
        <f>'№ 8 ведомственная'!G132</f>
        <v>24</v>
      </c>
      <c r="G133" s="25">
        <f>'№ 8 ведомственная'!H132</f>
        <v>24</v>
      </c>
      <c r="H133" s="2"/>
    </row>
    <row r="134" spans="1:8" outlineLevel="5" x14ac:dyDescent="0.25">
      <c r="A134" s="70" t="s">
        <v>69</v>
      </c>
      <c r="B134" s="69" t="s">
        <v>77</v>
      </c>
      <c r="C134" s="70"/>
      <c r="D134" s="72" t="s">
        <v>395</v>
      </c>
      <c r="E134" s="25">
        <f>E135</f>
        <v>40</v>
      </c>
      <c r="F134" s="25">
        <f t="shared" ref="F134:G134" si="54">F135</f>
        <v>40</v>
      </c>
      <c r="G134" s="25">
        <f t="shared" si="54"/>
        <v>40</v>
      </c>
      <c r="H134" s="2"/>
    </row>
    <row r="135" spans="1:8" ht="25.5" outlineLevel="6" x14ac:dyDescent="0.25">
      <c r="A135" s="70" t="s">
        <v>69</v>
      </c>
      <c r="B135" s="69" t="s">
        <v>77</v>
      </c>
      <c r="C135" s="70" t="s">
        <v>7</v>
      </c>
      <c r="D135" s="72" t="s">
        <v>338</v>
      </c>
      <c r="E135" s="25">
        <f>'№ 8 ведомственная'!F134</f>
        <v>40</v>
      </c>
      <c r="F135" s="25">
        <f>'№ 8 ведомственная'!G134</f>
        <v>40</v>
      </c>
      <c r="G135" s="25">
        <f>'№ 8 ведомственная'!H134</f>
        <v>40</v>
      </c>
      <c r="H135" s="2"/>
    </row>
    <row r="136" spans="1:8" outlineLevel="5" x14ac:dyDescent="0.25">
      <c r="A136" s="70" t="s">
        <v>69</v>
      </c>
      <c r="B136" s="69" t="s">
        <v>78</v>
      </c>
      <c r="C136" s="70"/>
      <c r="D136" s="72" t="s">
        <v>396</v>
      </c>
      <c r="E136" s="25">
        <f>E137</f>
        <v>3</v>
      </c>
      <c r="F136" s="25">
        <f t="shared" ref="F136:G136" si="55">F137</f>
        <v>3</v>
      </c>
      <c r="G136" s="25">
        <f t="shared" si="55"/>
        <v>3</v>
      </c>
      <c r="H136" s="2"/>
    </row>
    <row r="137" spans="1:8" ht="25.5" outlineLevel="6" x14ac:dyDescent="0.25">
      <c r="A137" s="70" t="s">
        <v>69</v>
      </c>
      <c r="B137" s="69" t="s">
        <v>78</v>
      </c>
      <c r="C137" s="70" t="s">
        <v>7</v>
      </c>
      <c r="D137" s="72" t="s">
        <v>338</v>
      </c>
      <c r="E137" s="25">
        <f>'№ 8 ведомственная'!F136</f>
        <v>3</v>
      </c>
      <c r="F137" s="25">
        <f>'№ 8 ведомственная'!G136</f>
        <v>3</v>
      </c>
      <c r="G137" s="25">
        <f>'№ 8 ведомственная'!H136</f>
        <v>3</v>
      </c>
      <c r="H137" s="2"/>
    </row>
    <row r="138" spans="1:8" outlineLevel="5" x14ac:dyDescent="0.25">
      <c r="A138" s="70" t="s">
        <v>69</v>
      </c>
      <c r="B138" s="69" t="s">
        <v>79</v>
      </c>
      <c r="C138" s="70"/>
      <c r="D138" s="72" t="s">
        <v>397</v>
      </c>
      <c r="E138" s="25">
        <f>E139</f>
        <v>3</v>
      </c>
      <c r="F138" s="25">
        <f t="shared" ref="F138:G138" si="56">F139</f>
        <v>3</v>
      </c>
      <c r="G138" s="25">
        <f t="shared" si="56"/>
        <v>3</v>
      </c>
      <c r="H138" s="2"/>
    </row>
    <row r="139" spans="1:8" ht="25.5" outlineLevel="6" x14ac:dyDescent="0.25">
      <c r="A139" s="70" t="s">
        <v>69</v>
      </c>
      <c r="B139" s="69" t="s">
        <v>79</v>
      </c>
      <c r="C139" s="70" t="s">
        <v>7</v>
      </c>
      <c r="D139" s="72" t="s">
        <v>338</v>
      </c>
      <c r="E139" s="25">
        <f>'№ 8 ведомственная'!F138</f>
        <v>3</v>
      </c>
      <c r="F139" s="25">
        <f>'№ 8 ведомственная'!G138</f>
        <v>3</v>
      </c>
      <c r="G139" s="25">
        <f>'№ 8 ведомственная'!H138</f>
        <v>3</v>
      </c>
      <c r="H139" s="2"/>
    </row>
    <row r="140" spans="1:8" ht="38.25" outlineLevel="4" x14ac:dyDescent="0.25">
      <c r="A140" s="70" t="s">
        <v>69</v>
      </c>
      <c r="B140" s="69" t="s">
        <v>80</v>
      </c>
      <c r="C140" s="70"/>
      <c r="D140" s="72" t="s">
        <v>398</v>
      </c>
      <c r="E140" s="25">
        <f>E141</f>
        <v>20</v>
      </c>
      <c r="F140" s="25">
        <f t="shared" ref="F140:G141" si="57">F141</f>
        <v>20</v>
      </c>
      <c r="G140" s="25">
        <f t="shared" si="57"/>
        <v>20</v>
      </c>
      <c r="H140" s="2"/>
    </row>
    <row r="141" spans="1:8" ht="25.5" outlineLevel="5" x14ac:dyDescent="0.25">
      <c r="A141" s="70" t="s">
        <v>69</v>
      </c>
      <c r="B141" s="69" t="s">
        <v>81</v>
      </c>
      <c r="C141" s="70"/>
      <c r="D141" s="72" t="s">
        <v>399</v>
      </c>
      <c r="E141" s="25">
        <f>E142</f>
        <v>20</v>
      </c>
      <c r="F141" s="25">
        <f t="shared" si="57"/>
        <v>20</v>
      </c>
      <c r="G141" s="25">
        <f t="shared" si="57"/>
        <v>20</v>
      </c>
      <c r="H141" s="2"/>
    </row>
    <row r="142" spans="1:8" ht="25.5" outlineLevel="6" x14ac:dyDescent="0.25">
      <c r="A142" s="70" t="s">
        <v>69</v>
      </c>
      <c r="B142" s="69" t="s">
        <v>81</v>
      </c>
      <c r="C142" s="70" t="s">
        <v>7</v>
      </c>
      <c r="D142" s="72" t="s">
        <v>338</v>
      </c>
      <c r="E142" s="25">
        <f>'№ 8 ведомственная'!F141</f>
        <v>20</v>
      </c>
      <c r="F142" s="25">
        <f>'№ 8 ведомственная'!G141</f>
        <v>20</v>
      </c>
      <c r="G142" s="25">
        <f>'№ 8 ведомственная'!H141</f>
        <v>20</v>
      </c>
      <c r="H142" s="2"/>
    </row>
    <row r="143" spans="1:8" ht="25.5" outlineLevel="6" x14ac:dyDescent="0.25">
      <c r="A143" s="22" t="s">
        <v>665</v>
      </c>
      <c r="B143" s="22"/>
      <c r="C143" s="21"/>
      <c r="D143" s="23" t="s">
        <v>670</v>
      </c>
      <c r="E143" s="25">
        <f>E144</f>
        <v>50</v>
      </c>
      <c r="F143" s="25">
        <f t="shared" ref="F143:G143" si="58">F144</f>
        <v>50</v>
      </c>
      <c r="G143" s="25">
        <f t="shared" si="58"/>
        <v>50</v>
      </c>
      <c r="H143" s="2"/>
    </row>
    <row r="144" spans="1:8" ht="51" outlineLevel="6" x14ac:dyDescent="0.25">
      <c r="A144" s="22" t="s">
        <v>665</v>
      </c>
      <c r="B144" s="22" t="s">
        <v>666</v>
      </c>
      <c r="C144" s="21"/>
      <c r="D144" s="23" t="s">
        <v>671</v>
      </c>
      <c r="E144" s="25">
        <f>E145</f>
        <v>50</v>
      </c>
      <c r="F144" s="25">
        <f t="shared" ref="F144:G144" si="59">F145</f>
        <v>50</v>
      </c>
      <c r="G144" s="25">
        <f t="shared" si="59"/>
        <v>50</v>
      </c>
      <c r="H144" s="2"/>
    </row>
    <row r="145" spans="1:10" ht="76.5" outlineLevel="6" x14ac:dyDescent="0.25">
      <c r="A145" s="22" t="s">
        <v>665</v>
      </c>
      <c r="B145" s="22" t="s">
        <v>667</v>
      </c>
      <c r="C145" s="21"/>
      <c r="D145" s="23" t="s">
        <v>677</v>
      </c>
      <c r="E145" s="25">
        <f>E146</f>
        <v>50</v>
      </c>
      <c r="F145" s="25">
        <f t="shared" ref="F145:G145" si="60">F146</f>
        <v>50</v>
      </c>
      <c r="G145" s="25">
        <f t="shared" si="60"/>
        <v>50</v>
      </c>
      <c r="H145" s="2"/>
    </row>
    <row r="146" spans="1:10" ht="25.5" outlineLevel="6" x14ac:dyDescent="0.25">
      <c r="A146" s="22" t="s">
        <v>665</v>
      </c>
      <c r="B146" s="22" t="s">
        <v>668</v>
      </c>
      <c r="C146" s="21"/>
      <c r="D146" s="23" t="s">
        <v>672</v>
      </c>
      <c r="E146" s="25">
        <f>E147</f>
        <v>50</v>
      </c>
      <c r="F146" s="25">
        <f t="shared" ref="F146:G146" si="61">F147</f>
        <v>50</v>
      </c>
      <c r="G146" s="25">
        <f t="shared" si="61"/>
        <v>50</v>
      </c>
      <c r="H146" s="2"/>
    </row>
    <row r="147" spans="1:10" ht="25.5" outlineLevel="6" x14ac:dyDescent="0.25">
      <c r="A147" s="22" t="s">
        <v>665</v>
      </c>
      <c r="B147" s="22" t="s">
        <v>669</v>
      </c>
      <c r="C147" s="21"/>
      <c r="D147" s="23" t="s">
        <v>673</v>
      </c>
      <c r="E147" s="25">
        <f>E148</f>
        <v>50</v>
      </c>
      <c r="F147" s="25">
        <f t="shared" ref="F147:G147" si="62">F148</f>
        <v>50</v>
      </c>
      <c r="G147" s="25">
        <f t="shared" si="62"/>
        <v>50</v>
      </c>
      <c r="H147" s="2"/>
    </row>
    <row r="148" spans="1:10" ht="25.5" outlineLevel="6" x14ac:dyDescent="0.25">
      <c r="A148" s="22" t="s">
        <v>665</v>
      </c>
      <c r="B148" s="22" t="s">
        <v>669</v>
      </c>
      <c r="C148" s="21">
        <v>200</v>
      </c>
      <c r="D148" s="23" t="s">
        <v>338</v>
      </c>
      <c r="E148" s="25">
        <f>'№ 8 ведомственная'!F147</f>
        <v>50</v>
      </c>
      <c r="F148" s="25">
        <f>'№ 8 ведомственная'!G147</f>
        <v>50</v>
      </c>
      <c r="G148" s="25">
        <f>'№ 8 ведомственная'!H147</f>
        <v>50</v>
      </c>
      <c r="H148" s="2"/>
    </row>
    <row r="149" spans="1:10" s="36" customFormat="1" x14ac:dyDescent="0.25">
      <c r="A149" s="73" t="s">
        <v>82</v>
      </c>
      <c r="B149" s="74"/>
      <c r="C149" s="73"/>
      <c r="D149" s="75" t="s">
        <v>284</v>
      </c>
      <c r="E149" s="76">
        <f>E150+E159+E167+E195</f>
        <v>88530.299999999988</v>
      </c>
      <c r="F149" s="76">
        <f t="shared" ref="F149:G149" si="63">F150+F159+F167+F195</f>
        <v>90295</v>
      </c>
      <c r="G149" s="76">
        <f t="shared" si="63"/>
        <v>93316.6</v>
      </c>
      <c r="H149" s="4"/>
      <c r="I149" s="4"/>
      <c r="J149" s="4"/>
    </row>
    <row r="150" spans="1:10" outlineLevel="1" x14ac:dyDescent="0.25">
      <c r="A150" s="70" t="s">
        <v>177</v>
      </c>
      <c r="B150" s="69"/>
      <c r="C150" s="70"/>
      <c r="D150" s="72" t="s">
        <v>321</v>
      </c>
      <c r="E150" s="25">
        <f>E151</f>
        <v>90</v>
      </c>
      <c r="F150" s="25">
        <f t="shared" ref="F150:G151" si="64">F151</f>
        <v>90</v>
      </c>
      <c r="G150" s="25">
        <f t="shared" si="64"/>
        <v>90</v>
      </c>
      <c r="H150" s="19"/>
    </row>
    <row r="151" spans="1:10" ht="38.25" outlineLevel="2" x14ac:dyDescent="0.25">
      <c r="A151" s="70" t="s">
        <v>177</v>
      </c>
      <c r="B151" s="69" t="s">
        <v>167</v>
      </c>
      <c r="C151" s="70"/>
      <c r="D151" s="72" t="s">
        <v>319</v>
      </c>
      <c r="E151" s="25">
        <f>E152</f>
        <v>90</v>
      </c>
      <c r="F151" s="25">
        <f t="shared" si="64"/>
        <v>90</v>
      </c>
      <c r="G151" s="25">
        <f t="shared" si="64"/>
        <v>90</v>
      </c>
      <c r="H151" s="2"/>
    </row>
    <row r="152" spans="1:10" ht="25.5" outlineLevel="3" x14ac:dyDescent="0.25">
      <c r="A152" s="70" t="s">
        <v>177</v>
      </c>
      <c r="B152" s="69" t="s">
        <v>178</v>
      </c>
      <c r="C152" s="70"/>
      <c r="D152" s="72" t="s">
        <v>475</v>
      </c>
      <c r="E152" s="25">
        <f>E153+E156</f>
        <v>90</v>
      </c>
      <c r="F152" s="25">
        <f t="shared" ref="F152:G152" si="65">F153+F156</f>
        <v>90</v>
      </c>
      <c r="G152" s="25">
        <f t="shared" si="65"/>
        <v>90</v>
      </c>
      <c r="H152" s="2"/>
    </row>
    <row r="153" spans="1:10" ht="38.25" outlineLevel="4" x14ac:dyDescent="0.25">
      <c r="A153" s="21" t="s">
        <v>177</v>
      </c>
      <c r="B153" s="22" t="s">
        <v>229</v>
      </c>
      <c r="C153" s="21"/>
      <c r="D153" s="23" t="s">
        <v>515</v>
      </c>
      <c r="E153" s="11">
        <f>E154</f>
        <v>50</v>
      </c>
      <c r="F153" s="11">
        <f t="shared" ref="F153:G154" si="66">F154</f>
        <v>50</v>
      </c>
      <c r="G153" s="11">
        <f t="shared" si="66"/>
        <v>50</v>
      </c>
      <c r="H153" s="2"/>
    </row>
    <row r="154" spans="1:10" ht="25.5" outlineLevel="5" x14ac:dyDescent="0.25">
      <c r="A154" s="21" t="s">
        <v>177</v>
      </c>
      <c r="B154" s="22" t="s">
        <v>230</v>
      </c>
      <c r="C154" s="21"/>
      <c r="D154" s="23" t="s">
        <v>516</v>
      </c>
      <c r="E154" s="11">
        <f>E155</f>
        <v>50</v>
      </c>
      <c r="F154" s="11">
        <f t="shared" si="66"/>
        <v>50</v>
      </c>
      <c r="G154" s="11">
        <f t="shared" si="66"/>
        <v>50</v>
      </c>
      <c r="H154" s="2"/>
    </row>
    <row r="155" spans="1:10" ht="51" outlineLevel="6" x14ac:dyDescent="0.25">
      <c r="A155" s="21" t="s">
        <v>177</v>
      </c>
      <c r="B155" s="22" t="s">
        <v>230</v>
      </c>
      <c r="C155" s="21">
        <v>100</v>
      </c>
      <c r="D155" s="23" t="s">
        <v>337</v>
      </c>
      <c r="E155" s="11">
        <f>'№ 8 ведомственная'!F464</f>
        <v>50</v>
      </c>
      <c r="F155" s="11">
        <f>'№ 8 ведомственная'!G464</f>
        <v>50</v>
      </c>
      <c r="G155" s="11">
        <f>'№ 8 ведомственная'!H464</f>
        <v>50</v>
      </c>
      <c r="H155" s="2"/>
    </row>
    <row r="156" spans="1:10" ht="25.5" outlineLevel="4" x14ac:dyDescent="0.25">
      <c r="A156" s="21" t="s">
        <v>177</v>
      </c>
      <c r="B156" s="22" t="s">
        <v>179</v>
      </c>
      <c r="C156" s="21"/>
      <c r="D156" s="23" t="s">
        <v>476</v>
      </c>
      <c r="E156" s="11">
        <f>E157</f>
        <v>40</v>
      </c>
      <c r="F156" s="11">
        <f t="shared" ref="F156:G157" si="67">F157</f>
        <v>40</v>
      </c>
      <c r="G156" s="11">
        <f t="shared" si="67"/>
        <v>40</v>
      </c>
      <c r="H156" s="2"/>
    </row>
    <row r="157" spans="1:10" ht="25.5" outlineLevel="5" x14ac:dyDescent="0.25">
      <c r="A157" s="21" t="s">
        <v>177</v>
      </c>
      <c r="B157" s="22" t="s">
        <v>180</v>
      </c>
      <c r="C157" s="21"/>
      <c r="D157" s="23" t="s">
        <v>477</v>
      </c>
      <c r="E157" s="11">
        <f>E158</f>
        <v>40</v>
      </c>
      <c r="F157" s="11">
        <f t="shared" si="67"/>
        <v>40</v>
      </c>
      <c r="G157" s="11">
        <f t="shared" si="67"/>
        <v>40</v>
      </c>
      <c r="H157" s="2"/>
    </row>
    <row r="158" spans="1:10" ht="25.5" outlineLevel="6" x14ac:dyDescent="0.25">
      <c r="A158" s="21" t="s">
        <v>177</v>
      </c>
      <c r="B158" s="22" t="s">
        <v>180</v>
      </c>
      <c r="C158" s="21" t="s">
        <v>39</v>
      </c>
      <c r="D158" s="23" t="s">
        <v>364</v>
      </c>
      <c r="E158" s="11">
        <f>'№ 8 ведомственная'!F337</f>
        <v>40</v>
      </c>
      <c r="F158" s="11">
        <f>'№ 8 ведомственная'!G337</f>
        <v>40</v>
      </c>
      <c r="G158" s="11">
        <f>'№ 8 ведомственная'!H337</f>
        <v>40</v>
      </c>
      <c r="H158" s="2"/>
    </row>
    <row r="159" spans="1:10" outlineLevel="1" x14ac:dyDescent="0.25">
      <c r="A159" s="21" t="s">
        <v>87</v>
      </c>
      <c r="B159" s="22"/>
      <c r="C159" s="21"/>
      <c r="D159" s="23" t="s">
        <v>304</v>
      </c>
      <c r="E159" s="11">
        <f>E160</f>
        <v>14403.8</v>
      </c>
      <c r="F159" s="11">
        <f t="shared" ref="F159:G161" si="68">F160</f>
        <v>15574</v>
      </c>
      <c r="G159" s="11">
        <f t="shared" si="68"/>
        <v>15660.5</v>
      </c>
      <c r="H159" s="2"/>
    </row>
    <row r="160" spans="1:10" ht="51" outlineLevel="2" x14ac:dyDescent="0.25">
      <c r="A160" s="21" t="s">
        <v>87</v>
      </c>
      <c r="B160" s="22" t="s">
        <v>84</v>
      </c>
      <c r="C160" s="21"/>
      <c r="D160" s="23" t="s">
        <v>303</v>
      </c>
      <c r="E160" s="11">
        <f>E161</f>
        <v>14403.8</v>
      </c>
      <c r="F160" s="11">
        <f t="shared" si="68"/>
        <v>15574</v>
      </c>
      <c r="G160" s="11">
        <f t="shared" si="68"/>
        <v>15660.5</v>
      </c>
      <c r="H160" s="2"/>
    </row>
    <row r="161" spans="1:8" ht="25.5" outlineLevel="3" x14ac:dyDescent="0.25">
      <c r="A161" s="21" t="s">
        <v>87</v>
      </c>
      <c r="B161" s="22" t="s">
        <v>88</v>
      </c>
      <c r="C161" s="21"/>
      <c r="D161" s="23" t="s">
        <v>403</v>
      </c>
      <c r="E161" s="11">
        <f>E162</f>
        <v>14403.8</v>
      </c>
      <c r="F161" s="11">
        <f t="shared" si="68"/>
        <v>15574</v>
      </c>
      <c r="G161" s="11">
        <f t="shared" si="68"/>
        <v>15660.5</v>
      </c>
      <c r="H161" s="2"/>
    </row>
    <row r="162" spans="1:8" outlineLevel="4" x14ac:dyDescent="0.25">
      <c r="A162" s="21" t="s">
        <v>87</v>
      </c>
      <c r="B162" s="22" t="s">
        <v>89</v>
      </c>
      <c r="C162" s="21"/>
      <c r="D162" s="23" t="s">
        <v>404</v>
      </c>
      <c r="E162" s="11">
        <f>E163+E165</f>
        <v>14403.8</v>
      </c>
      <c r="F162" s="11">
        <f t="shared" ref="F162:G162" si="69">F163+F165</f>
        <v>15574</v>
      </c>
      <c r="G162" s="11">
        <f t="shared" si="69"/>
        <v>15660.5</v>
      </c>
      <c r="H162" s="2"/>
    </row>
    <row r="163" spans="1:8" ht="38.25" outlineLevel="5" x14ac:dyDescent="0.25">
      <c r="A163" s="21" t="s">
        <v>87</v>
      </c>
      <c r="B163" s="22" t="s">
        <v>90</v>
      </c>
      <c r="C163" s="21"/>
      <c r="D163" s="23" t="s">
        <v>405</v>
      </c>
      <c r="E163" s="11">
        <f>E164</f>
        <v>2860.2</v>
      </c>
      <c r="F163" s="11">
        <f t="shared" ref="F163:G163" si="70">F164</f>
        <v>3114.8</v>
      </c>
      <c r="G163" s="11">
        <f t="shared" si="70"/>
        <v>3132.1</v>
      </c>
      <c r="H163" s="2"/>
    </row>
    <row r="164" spans="1:8" ht="25.5" outlineLevel="6" x14ac:dyDescent="0.25">
      <c r="A164" s="21" t="s">
        <v>87</v>
      </c>
      <c r="B164" s="22" t="s">
        <v>90</v>
      </c>
      <c r="C164" s="21" t="s">
        <v>7</v>
      </c>
      <c r="D164" s="23" t="s">
        <v>338</v>
      </c>
      <c r="E164" s="11">
        <f>'№ 8 ведомственная'!F154</f>
        <v>2860.2</v>
      </c>
      <c r="F164" s="11">
        <f>'№ 8 ведомственная'!G154</f>
        <v>3114.8</v>
      </c>
      <c r="G164" s="11">
        <f>'№ 8 ведомственная'!H154</f>
        <v>3132.1</v>
      </c>
      <c r="H164" s="2"/>
    </row>
    <row r="165" spans="1:8" ht="38.25" outlineLevel="6" x14ac:dyDescent="0.25">
      <c r="A165" s="22" t="s">
        <v>87</v>
      </c>
      <c r="B165" s="22" t="s">
        <v>615</v>
      </c>
      <c r="C165" s="21"/>
      <c r="D165" s="23" t="s">
        <v>405</v>
      </c>
      <c r="E165" s="11">
        <f>E166</f>
        <v>11543.6</v>
      </c>
      <c r="F165" s="11">
        <f t="shared" ref="F165:G165" si="71">F166</f>
        <v>12459.2</v>
      </c>
      <c r="G165" s="11">
        <f t="shared" si="71"/>
        <v>12528.4</v>
      </c>
      <c r="H165" s="2"/>
    </row>
    <row r="166" spans="1:8" ht="25.5" outlineLevel="6" x14ac:dyDescent="0.25">
      <c r="A166" s="22" t="s">
        <v>87</v>
      </c>
      <c r="B166" s="22" t="s">
        <v>615</v>
      </c>
      <c r="C166" s="21" t="s">
        <v>7</v>
      </c>
      <c r="D166" s="23" t="s">
        <v>338</v>
      </c>
      <c r="E166" s="11">
        <f>'№ 8 ведомственная'!F156</f>
        <v>11543.6</v>
      </c>
      <c r="F166" s="11">
        <f>'№ 8 ведомственная'!G156</f>
        <v>12459.2</v>
      </c>
      <c r="G166" s="11">
        <f>'№ 8 ведомственная'!H156</f>
        <v>12528.4</v>
      </c>
      <c r="H166" s="2"/>
    </row>
    <row r="167" spans="1:8" outlineLevel="1" x14ac:dyDescent="0.25">
      <c r="A167" s="21" t="s">
        <v>91</v>
      </c>
      <c r="B167" s="22"/>
      <c r="C167" s="21"/>
      <c r="D167" s="23" t="s">
        <v>305</v>
      </c>
      <c r="E167" s="11">
        <f>E168</f>
        <v>73755.499999999985</v>
      </c>
      <c r="F167" s="11">
        <f t="shared" ref="F167:G167" si="72">F168</f>
        <v>74350</v>
      </c>
      <c r="G167" s="11">
        <f t="shared" si="72"/>
        <v>77285.100000000006</v>
      </c>
      <c r="H167" s="2"/>
    </row>
    <row r="168" spans="1:8" ht="51" outlineLevel="2" x14ac:dyDescent="0.25">
      <c r="A168" s="21" t="s">
        <v>91</v>
      </c>
      <c r="B168" s="22" t="s">
        <v>84</v>
      </c>
      <c r="C168" s="21"/>
      <c r="D168" s="23" t="s">
        <v>303</v>
      </c>
      <c r="E168" s="11">
        <f>E169+E189</f>
        <v>73755.499999999985</v>
      </c>
      <c r="F168" s="11">
        <f t="shared" ref="F168:G168" si="73">F169+F189</f>
        <v>74350</v>
      </c>
      <c r="G168" s="11">
        <f t="shared" si="73"/>
        <v>77285.100000000006</v>
      </c>
      <c r="H168" s="2"/>
    </row>
    <row r="169" spans="1:8" ht="25.5" outlineLevel="3" x14ac:dyDescent="0.25">
      <c r="A169" s="21" t="s">
        <v>91</v>
      </c>
      <c r="B169" s="22" t="s">
        <v>88</v>
      </c>
      <c r="C169" s="21"/>
      <c r="D169" s="23" t="s">
        <v>403</v>
      </c>
      <c r="E169" s="11">
        <f>E170+E179+E184</f>
        <v>70595.099999999991</v>
      </c>
      <c r="F169" s="11">
        <f>F170+F179+F184</f>
        <v>71189.600000000006</v>
      </c>
      <c r="G169" s="11">
        <f>G170+G179+G184</f>
        <v>74129.600000000006</v>
      </c>
      <c r="H169" s="2"/>
    </row>
    <row r="170" spans="1:8" ht="38.25" outlineLevel="4" x14ac:dyDescent="0.25">
      <c r="A170" s="21" t="s">
        <v>91</v>
      </c>
      <c r="B170" s="22" t="s">
        <v>92</v>
      </c>
      <c r="C170" s="21"/>
      <c r="D170" s="23" t="s">
        <v>406</v>
      </c>
      <c r="E170" s="11">
        <f>E171+E173+E175+E177</f>
        <v>22848.7</v>
      </c>
      <c r="F170" s="11">
        <f t="shared" ref="F170:G170" si="74">F171+F173+F175+F177</f>
        <v>23262.6</v>
      </c>
      <c r="G170" s="11">
        <f t="shared" si="74"/>
        <v>23693.1</v>
      </c>
      <c r="H170" s="2"/>
    </row>
    <row r="171" spans="1:8" ht="63.75" outlineLevel="5" x14ac:dyDescent="0.25">
      <c r="A171" s="21" t="s">
        <v>91</v>
      </c>
      <c r="B171" s="22" t="s">
        <v>93</v>
      </c>
      <c r="C171" s="21"/>
      <c r="D171" s="23" t="s">
        <v>407</v>
      </c>
      <c r="E171" s="11">
        <f>E172</f>
        <v>10348.700000000001</v>
      </c>
      <c r="F171" s="11">
        <f t="shared" ref="F171:G171" si="75">F172</f>
        <v>10762.6</v>
      </c>
      <c r="G171" s="11">
        <f t="shared" si="75"/>
        <v>11193.1</v>
      </c>
      <c r="H171" s="2"/>
    </row>
    <row r="172" spans="1:8" ht="25.5" outlineLevel="6" x14ac:dyDescent="0.25">
      <c r="A172" s="21" t="s">
        <v>91</v>
      </c>
      <c r="B172" s="22" t="s">
        <v>93</v>
      </c>
      <c r="C172" s="21" t="s">
        <v>7</v>
      </c>
      <c r="D172" s="23" t="s">
        <v>338</v>
      </c>
      <c r="E172" s="11">
        <f>'№ 8 ведомственная'!F162</f>
        <v>10348.700000000001</v>
      </c>
      <c r="F172" s="11">
        <f>'№ 8 ведомственная'!G162</f>
        <v>10762.6</v>
      </c>
      <c r="G172" s="11">
        <f>'№ 8 ведомственная'!H162</f>
        <v>11193.1</v>
      </c>
      <c r="H172" s="2"/>
    </row>
    <row r="173" spans="1:8" ht="25.5" outlineLevel="5" x14ac:dyDescent="0.25">
      <c r="A173" s="21" t="s">
        <v>91</v>
      </c>
      <c r="B173" s="22" t="s">
        <v>94</v>
      </c>
      <c r="C173" s="21"/>
      <c r="D173" s="23" t="s">
        <v>408</v>
      </c>
      <c r="E173" s="11">
        <f>E174</f>
        <v>6500</v>
      </c>
      <c r="F173" s="11">
        <f t="shared" ref="F173:G173" si="76">F174</f>
        <v>6500</v>
      </c>
      <c r="G173" s="11">
        <f t="shared" si="76"/>
        <v>6500</v>
      </c>
      <c r="H173" s="2"/>
    </row>
    <row r="174" spans="1:8" ht="25.5" outlineLevel="6" x14ac:dyDescent="0.25">
      <c r="A174" s="21" t="s">
        <v>91</v>
      </c>
      <c r="B174" s="22" t="s">
        <v>94</v>
      </c>
      <c r="C174" s="21" t="s">
        <v>39</v>
      </c>
      <c r="D174" s="23" t="s">
        <v>364</v>
      </c>
      <c r="E174" s="11">
        <f>'№ 8 ведомственная'!F164</f>
        <v>6500</v>
      </c>
      <c r="F174" s="11">
        <f>'№ 8 ведомственная'!G164</f>
        <v>6500</v>
      </c>
      <c r="G174" s="11">
        <f>'№ 8 ведомственная'!H164</f>
        <v>6500</v>
      </c>
      <c r="H174" s="2"/>
    </row>
    <row r="175" spans="1:8" ht="25.5" outlineLevel="5" x14ac:dyDescent="0.25">
      <c r="A175" s="21" t="s">
        <v>91</v>
      </c>
      <c r="B175" s="22" t="s">
        <v>95</v>
      </c>
      <c r="C175" s="21"/>
      <c r="D175" s="23" t="s">
        <v>409</v>
      </c>
      <c r="E175" s="11">
        <f>E176</f>
        <v>2000</v>
      </c>
      <c r="F175" s="11">
        <f t="shared" ref="F175:G175" si="77">F176</f>
        <v>2000</v>
      </c>
      <c r="G175" s="11">
        <f t="shared" si="77"/>
        <v>2000</v>
      </c>
      <c r="H175" s="2"/>
    </row>
    <row r="176" spans="1:8" ht="25.5" outlineLevel="6" x14ac:dyDescent="0.25">
      <c r="A176" s="21" t="s">
        <v>91</v>
      </c>
      <c r="B176" s="22" t="s">
        <v>95</v>
      </c>
      <c r="C176" s="21" t="s">
        <v>7</v>
      </c>
      <c r="D176" s="23" t="s">
        <v>338</v>
      </c>
      <c r="E176" s="11">
        <f>'№ 8 ведомственная'!F166</f>
        <v>2000</v>
      </c>
      <c r="F176" s="11">
        <f>'№ 8 ведомственная'!G166</f>
        <v>2000</v>
      </c>
      <c r="G176" s="11">
        <f>'№ 8 ведомственная'!H166</f>
        <v>2000</v>
      </c>
      <c r="H176" s="2"/>
    </row>
    <row r="177" spans="1:8" ht="51" outlineLevel="5" x14ac:dyDescent="0.25">
      <c r="A177" s="21" t="s">
        <v>91</v>
      </c>
      <c r="B177" s="22" t="s">
        <v>96</v>
      </c>
      <c r="C177" s="21"/>
      <c r="D177" s="23" t="s">
        <v>410</v>
      </c>
      <c r="E177" s="11">
        <f>E178</f>
        <v>4000</v>
      </c>
      <c r="F177" s="11">
        <f t="shared" ref="F177:G177" si="78">F178</f>
        <v>4000</v>
      </c>
      <c r="G177" s="11">
        <f t="shared" si="78"/>
        <v>4000</v>
      </c>
      <c r="H177" s="2"/>
    </row>
    <row r="178" spans="1:8" ht="25.5" outlineLevel="6" x14ac:dyDescent="0.25">
      <c r="A178" s="21" t="s">
        <v>91</v>
      </c>
      <c r="B178" s="22" t="s">
        <v>96</v>
      </c>
      <c r="C178" s="21" t="s">
        <v>7</v>
      </c>
      <c r="D178" s="23" t="s">
        <v>338</v>
      </c>
      <c r="E178" s="11">
        <f>'№ 8 ведомственная'!F168</f>
        <v>4000</v>
      </c>
      <c r="F178" s="11">
        <f>'№ 8 ведомственная'!G168</f>
        <v>4000</v>
      </c>
      <c r="G178" s="11">
        <f>'№ 8 ведомственная'!H168</f>
        <v>4000</v>
      </c>
      <c r="H178" s="2"/>
    </row>
    <row r="179" spans="1:8" outlineLevel="4" x14ac:dyDescent="0.25">
      <c r="A179" s="21" t="s">
        <v>91</v>
      </c>
      <c r="B179" s="22" t="s">
        <v>97</v>
      </c>
      <c r="C179" s="21"/>
      <c r="D179" s="23" t="s">
        <v>703</v>
      </c>
      <c r="E179" s="11">
        <f>E183+E180</f>
        <v>43230</v>
      </c>
      <c r="F179" s="11">
        <f t="shared" ref="F179:G179" si="79">F183+F180</f>
        <v>43230</v>
      </c>
      <c r="G179" s="11">
        <f t="shared" si="79"/>
        <v>45683.399999999994</v>
      </c>
      <c r="H179" s="2"/>
    </row>
    <row r="180" spans="1:8" ht="25.5" outlineLevel="4" x14ac:dyDescent="0.25">
      <c r="A180" s="22" t="s">
        <v>91</v>
      </c>
      <c r="B180" s="22" t="s">
        <v>616</v>
      </c>
      <c r="C180" s="21"/>
      <c r="D180" s="23" t="s">
        <v>651</v>
      </c>
      <c r="E180" s="11">
        <f>E181</f>
        <v>34584</v>
      </c>
      <c r="F180" s="11">
        <f t="shared" ref="F180:G180" si="80">F181</f>
        <v>34784</v>
      </c>
      <c r="G180" s="11">
        <f t="shared" si="80"/>
        <v>36546.699999999997</v>
      </c>
      <c r="H180" s="2"/>
    </row>
    <row r="181" spans="1:8" ht="25.5" outlineLevel="4" x14ac:dyDescent="0.25">
      <c r="A181" s="22" t="s">
        <v>91</v>
      </c>
      <c r="B181" s="22" t="s">
        <v>616</v>
      </c>
      <c r="C181" s="21">
        <v>200</v>
      </c>
      <c r="D181" s="23" t="s">
        <v>338</v>
      </c>
      <c r="E181" s="11">
        <f>'№ 8 ведомственная'!F171</f>
        <v>34584</v>
      </c>
      <c r="F181" s="11">
        <f>'№ 8 ведомственная'!G171</f>
        <v>34784</v>
      </c>
      <c r="G181" s="11">
        <f>'№ 8 ведомственная'!H171</f>
        <v>36546.699999999997</v>
      </c>
      <c r="H181" s="2"/>
    </row>
    <row r="182" spans="1:8" ht="25.5" outlineLevel="5" x14ac:dyDescent="0.25">
      <c r="A182" s="21" t="s">
        <v>91</v>
      </c>
      <c r="B182" s="22" t="s">
        <v>98</v>
      </c>
      <c r="C182" s="21"/>
      <c r="D182" s="23" t="s">
        <v>652</v>
      </c>
      <c r="E182" s="11">
        <f>E183</f>
        <v>8646</v>
      </c>
      <c r="F182" s="11">
        <f t="shared" ref="F182:G182" si="81">F183</f>
        <v>8446</v>
      </c>
      <c r="G182" s="11">
        <f t="shared" si="81"/>
        <v>9136.7000000000007</v>
      </c>
      <c r="H182" s="2"/>
    </row>
    <row r="183" spans="1:8" ht="25.5" outlineLevel="6" x14ac:dyDescent="0.25">
      <c r="A183" s="21" t="s">
        <v>91</v>
      </c>
      <c r="B183" s="22" t="s">
        <v>98</v>
      </c>
      <c r="C183" s="21" t="s">
        <v>7</v>
      </c>
      <c r="D183" s="23" t="s">
        <v>338</v>
      </c>
      <c r="E183" s="11">
        <f>'№ 8 ведомственная'!F173</f>
        <v>8646</v>
      </c>
      <c r="F183" s="11">
        <f>'№ 8 ведомственная'!G173</f>
        <v>8446</v>
      </c>
      <c r="G183" s="11">
        <f>'№ 8 ведомственная'!H173</f>
        <v>9136.7000000000007</v>
      </c>
      <c r="H183" s="2"/>
    </row>
    <row r="184" spans="1:8" ht="38.25" outlineLevel="4" x14ac:dyDescent="0.25">
      <c r="A184" s="21" t="s">
        <v>91</v>
      </c>
      <c r="B184" s="22" t="s">
        <v>99</v>
      </c>
      <c r="C184" s="21"/>
      <c r="D184" s="23" t="s">
        <v>704</v>
      </c>
      <c r="E184" s="11">
        <f>E187+E185</f>
        <v>4516.3999999999996</v>
      </c>
      <c r="F184" s="11">
        <f t="shared" ref="F184:G184" si="82">F187+F185</f>
        <v>4697</v>
      </c>
      <c r="G184" s="11">
        <f t="shared" si="82"/>
        <v>4753.1000000000004</v>
      </c>
      <c r="H184" s="2"/>
    </row>
    <row r="185" spans="1:8" ht="25.5" outlineLevel="4" x14ac:dyDescent="0.25">
      <c r="A185" s="22" t="s">
        <v>91</v>
      </c>
      <c r="B185" s="22" t="s">
        <v>617</v>
      </c>
      <c r="C185" s="21"/>
      <c r="D185" s="23" t="s">
        <v>618</v>
      </c>
      <c r="E185" s="11">
        <f>E186</f>
        <v>3613.1</v>
      </c>
      <c r="F185" s="11">
        <f t="shared" ref="F185:G185" si="83">F186</f>
        <v>3757.6</v>
      </c>
      <c r="G185" s="11">
        <f t="shared" si="83"/>
        <v>3802.5</v>
      </c>
      <c r="H185" s="2"/>
    </row>
    <row r="186" spans="1:8" ht="25.5" outlineLevel="4" x14ac:dyDescent="0.25">
      <c r="A186" s="22" t="s">
        <v>91</v>
      </c>
      <c r="B186" s="22" t="s">
        <v>617</v>
      </c>
      <c r="C186" s="21" t="s">
        <v>7</v>
      </c>
      <c r="D186" s="23" t="s">
        <v>338</v>
      </c>
      <c r="E186" s="11">
        <f>'№ 8 ведомственная'!F175</f>
        <v>3613.1</v>
      </c>
      <c r="F186" s="11">
        <f>'№ 8 ведомственная'!G175</f>
        <v>3757.6</v>
      </c>
      <c r="G186" s="11">
        <f>'№ 8 ведомственная'!H175</f>
        <v>3802.5</v>
      </c>
      <c r="H186" s="2"/>
    </row>
    <row r="187" spans="1:8" outlineLevel="5" x14ac:dyDescent="0.25">
      <c r="A187" s="21" t="s">
        <v>91</v>
      </c>
      <c r="B187" s="22" t="s">
        <v>100</v>
      </c>
      <c r="C187" s="21"/>
      <c r="D187" s="23" t="s">
        <v>413</v>
      </c>
      <c r="E187" s="11">
        <f>E188</f>
        <v>903.3</v>
      </c>
      <c r="F187" s="11">
        <f t="shared" ref="F187:G187" si="84">F188</f>
        <v>939.4</v>
      </c>
      <c r="G187" s="11">
        <f t="shared" si="84"/>
        <v>950.6</v>
      </c>
      <c r="H187" s="2"/>
    </row>
    <row r="188" spans="1:8" ht="25.5" outlineLevel="6" x14ac:dyDescent="0.25">
      <c r="A188" s="21" t="s">
        <v>91</v>
      </c>
      <c r="B188" s="22" t="s">
        <v>100</v>
      </c>
      <c r="C188" s="21" t="s">
        <v>7</v>
      </c>
      <c r="D188" s="23" t="s">
        <v>338</v>
      </c>
      <c r="E188" s="11">
        <f>'№ 8 ведомственная'!F178</f>
        <v>903.3</v>
      </c>
      <c r="F188" s="11">
        <f>'№ 8 ведомственная'!G178</f>
        <v>939.4</v>
      </c>
      <c r="G188" s="11">
        <f>'№ 8 ведомственная'!H178</f>
        <v>950.6</v>
      </c>
      <c r="H188" s="2"/>
    </row>
    <row r="189" spans="1:8" ht="25.5" outlineLevel="3" x14ac:dyDescent="0.25">
      <c r="A189" s="21" t="s">
        <v>91</v>
      </c>
      <c r="B189" s="22" t="s">
        <v>101</v>
      </c>
      <c r="C189" s="21"/>
      <c r="D189" s="23" t="s">
        <v>414</v>
      </c>
      <c r="E189" s="11">
        <f>E190+E191</f>
        <v>3160.4</v>
      </c>
      <c r="F189" s="11">
        <f t="shared" ref="F189" si="85">F190+F191</f>
        <v>3160.4</v>
      </c>
      <c r="G189" s="11">
        <f>G190+G191</f>
        <v>3155.5</v>
      </c>
      <c r="H189" s="2"/>
    </row>
    <row r="190" spans="1:8" ht="51" outlineLevel="4" x14ac:dyDescent="0.25">
      <c r="A190" s="21" t="s">
        <v>91</v>
      </c>
      <c r="B190" s="22" t="s">
        <v>102</v>
      </c>
      <c r="C190" s="21"/>
      <c r="D190" s="23" t="s">
        <v>705</v>
      </c>
      <c r="E190" s="11">
        <f>E193</f>
        <v>632.1</v>
      </c>
      <c r="F190" s="11">
        <f t="shared" ref="F190:G190" si="86">F193</f>
        <v>632.1</v>
      </c>
      <c r="G190" s="11">
        <f t="shared" si="86"/>
        <v>631.1</v>
      </c>
      <c r="H190" s="2"/>
    </row>
    <row r="191" spans="1:8" ht="38.25" outlineLevel="4" x14ac:dyDescent="0.25">
      <c r="A191" s="22" t="s">
        <v>91</v>
      </c>
      <c r="B191" s="22" t="s">
        <v>619</v>
      </c>
      <c r="C191" s="21"/>
      <c r="D191" s="23" t="s">
        <v>620</v>
      </c>
      <c r="E191" s="11">
        <f>E192</f>
        <v>2528.3000000000002</v>
      </c>
      <c r="F191" s="11">
        <f t="shared" ref="F191:G191" si="87">F192</f>
        <v>2528.3000000000002</v>
      </c>
      <c r="G191" s="11">
        <f t="shared" si="87"/>
        <v>2524.4</v>
      </c>
      <c r="H191" s="2"/>
    </row>
    <row r="192" spans="1:8" ht="25.5" outlineLevel="4" x14ac:dyDescent="0.25">
      <c r="A192" s="22" t="s">
        <v>91</v>
      </c>
      <c r="B192" s="22" t="s">
        <v>619</v>
      </c>
      <c r="C192" s="21" t="s">
        <v>7</v>
      </c>
      <c r="D192" s="23" t="s">
        <v>338</v>
      </c>
      <c r="E192" s="11">
        <f>'№ 8 ведомственная'!F182</f>
        <v>2528.3000000000002</v>
      </c>
      <c r="F192" s="11">
        <f>'№ 8 ведомственная'!G182</f>
        <v>2528.3000000000002</v>
      </c>
      <c r="G192" s="11">
        <f>'№ 8 ведомственная'!H182</f>
        <v>2524.4</v>
      </c>
      <c r="H192" s="2"/>
    </row>
    <row r="193" spans="1:8" ht="38.25" outlineLevel="5" x14ac:dyDescent="0.25">
      <c r="A193" s="21" t="s">
        <v>91</v>
      </c>
      <c r="B193" s="22" t="s">
        <v>103</v>
      </c>
      <c r="C193" s="21"/>
      <c r="D193" s="23" t="s">
        <v>417</v>
      </c>
      <c r="E193" s="11">
        <f>E194</f>
        <v>632.1</v>
      </c>
      <c r="F193" s="11">
        <f t="shared" ref="F193:G193" si="88">F194</f>
        <v>632.1</v>
      </c>
      <c r="G193" s="11">
        <f t="shared" si="88"/>
        <v>631.1</v>
      </c>
      <c r="H193" s="2"/>
    </row>
    <row r="194" spans="1:8" ht="25.5" outlineLevel="6" x14ac:dyDescent="0.25">
      <c r="A194" s="21" t="s">
        <v>91</v>
      </c>
      <c r="B194" s="22" t="s">
        <v>103</v>
      </c>
      <c r="C194" s="21" t="s">
        <v>7</v>
      </c>
      <c r="D194" s="23" t="s">
        <v>338</v>
      </c>
      <c r="E194" s="11">
        <f>'№ 8 ведомственная'!F184</f>
        <v>632.1</v>
      </c>
      <c r="F194" s="11">
        <f>'№ 8 ведомственная'!G184</f>
        <v>632.1</v>
      </c>
      <c r="G194" s="11">
        <f>'№ 8 ведомственная'!H184</f>
        <v>631.1</v>
      </c>
      <c r="H194" s="2"/>
    </row>
    <row r="195" spans="1:8" outlineLevel="1" x14ac:dyDescent="0.25">
      <c r="A195" s="21" t="s">
        <v>105</v>
      </c>
      <c r="B195" s="22"/>
      <c r="C195" s="21"/>
      <c r="D195" s="23" t="s">
        <v>306</v>
      </c>
      <c r="E195" s="11">
        <f>E196+E201</f>
        <v>281</v>
      </c>
      <c r="F195" s="11">
        <f>F196+F201</f>
        <v>281</v>
      </c>
      <c r="G195" s="11">
        <f>G196+G201</f>
        <v>281</v>
      </c>
      <c r="H195" s="2"/>
    </row>
    <row r="196" spans="1:8" ht="51" outlineLevel="2" x14ac:dyDescent="0.25">
      <c r="A196" s="21" t="s">
        <v>105</v>
      </c>
      <c r="B196" s="22" t="s">
        <v>29</v>
      </c>
      <c r="C196" s="21"/>
      <c r="D196" s="23" t="s">
        <v>299</v>
      </c>
      <c r="E196" s="11">
        <f>E197</f>
        <v>100</v>
      </c>
      <c r="F196" s="11">
        <f t="shared" ref="F196:G198" si="89">F197</f>
        <v>100</v>
      </c>
      <c r="G196" s="11">
        <f t="shared" si="89"/>
        <v>100</v>
      </c>
      <c r="H196" s="2"/>
    </row>
    <row r="197" spans="1:8" ht="25.5" outlineLevel="3" x14ac:dyDescent="0.25">
      <c r="A197" s="21" t="s">
        <v>105</v>
      </c>
      <c r="B197" s="22" t="s">
        <v>35</v>
      </c>
      <c r="C197" s="21"/>
      <c r="D197" s="23" t="s">
        <v>359</v>
      </c>
      <c r="E197" s="11">
        <f>E198</f>
        <v>100</v>
      </c>
      <c r="F197" s="11">
        <f t="shared" si="89"/>
        <v>100</v>
      </c>
      <c r="G197" s="11">
        <f t="shared" si="89"/>
        <v>100</v>
      </c>
      <c r="H197" s="2"/>
    </row>
    <row r="198" spans="1:8" ht="51" outlineLevel="4" x14ac:dyDescent="0.25">
      <c r="A198" s="21" t="s">
        <v>105</v>
      </c>
      <c r="B198" s="22" t="s">
        <v>36</v>
      </c>
      <c r="C198" s="21"/>
      <c r="D198" s="23" t="s">
        <v>360</v>
      </c>
      <c r="E198" s="11">
        <f>E199</f>
        <v>100</v>
      </c>
      <c r="F198" s="11">
        <f t="shared" si="89"/>
        <v>100</v>
      </c>
      <c r="G198" s="11">
        <f t="shared" si="89"/>
        <v>100</v>
      </c>
      <c r="H198" s="2"/>
    </row>
    <row r="199" spans="1:8" outlineLevel="5" x14ac:dyDescent="0.25">
      <c r="A199" s="21" t="s">
        <v>105</v>
      </c>
      <c r="B199" s="22" t="s">
        <v>106</v>
      </c>
      <c r="C199" s="21"/>
      <c r="D199" s="23" t="s">
        <v>421</v>
      </c>
      <c r="E199" s="11">
        <f>E200</f>
        <v>100</v>
      </c>
      <c r="F199" s="11">
        <f t="shared" ref="F199:G199" si="90">F200</f>
        <v>100</v>
      </c>
      <c r="G199" s="11">
        <f t="shared" si="90"/>
        <v>100</v>
      </c>
      <c r="H199" s="2"/>
    </row>
    <row r="200" spans="1:8" ht="25.5" outlineLevel="6" x14ac:dyDescent="0.25">
      <c r="A200" s="21" t="s">
        <v>105</v>
      </c>
      <c r="B200" s="22" t="s">
        <v>106</v>
      </c>
      <c r="C200" s="21" t="s">
        <v>7</v>
      </c>
      <c r="D200" s="23" t="s">
        <v>338</v>
      </c>
      <c r="E200" s="11">
        <f>'№ 8 ведомственная'!F190</f>
        <v>100</v>
      </c>
      <c r="F200" s="11">
        <f>'№ 8 ведомственная'!G190</f>
        <v>100</v>
      </c>
      <c r="G200" s="11">
        <f>'№ 8 ведомственная'!H190</f>
        <v>100</v>
      </c>
      <c r="H200" s="2"/>
    </row>
    <row r="201" spans="1:8" ht="38.25" outlineLevel="2" x14ac:dyDescent="0.25">
      <c r="A201" s="21" t="s">
        <v>105</v>
      </c>
      <c r="B201" s="22" t="s">
        <v>231</v>
      </c>
      <c r="C201" s="21"/>
      <c r="D201" s="23" t="s">
        <v>330</v>
      </c>
      <c r="E201" s="11">
        <f>E202</f>
        <v>181</v>
      </c>
      <c r="F201" s="11">
        <f t="shared" ref="F201:G202" si="91">F202</f>
        <v>181</v>
      </c>
      <c r="G201" s="11">
        <f t="shared" si="91"/>
        <v>181</v>
      </c>
      <c r="H201" s="2"/>
    </row>
    <row r="202" spans="1:8" outlineLevel="3" x14ac:dyDescent="0.25">
      <c r="A202" s="21" t="s">
        <v>105</v>
      </c>
      <c r="B202" s="22" t="s">
        <v>232</v>
      </c>
      <c r="C202" s="21"/>
      <c r="D202" s="23" t="s">
        <v>517</v>
      </c>
      <c r="E202" s="11">
        <f>E203</f>
        <v>181</v>
      </c>
      <c r="F202" s="11">
        <f t="shared" si="91"/>
        <v>181</v>
      </c>
      <c r="G202" s="11">
        <f t="shared" si="91"/>
        <v>181</v>
      </c>
      <c r="H202" s="2"/>
    </row>
    <row r="203" spans="1:8" ht="38.25" outlineLevel="4" x14ac:dyDescent="0.25">
      <c r="A203" s="21" t="s">
        <v>105</v>
      </c>
      <c r="B203" s="22" t="s">
        <v>233</v>
      </c>
      <c r="C203" s="21"/>
      <c r="D203" s="23" t="s">
        <v>518</v>
      </c>
      <c r="E203" s="11">
        <f>E204+E206</f>
        <v>181</v>
      </c>
      <c r="F203" s="11">
        <f>F204+F206</f>
        <v>181</v>
      </c>
      <c r="G203" s="11">
        <f>G204+G206</f>
        <v>181</v>
      </c>
      <c r="H203" s="2"/>
    </row>
    <row r="204" spans="1:8" ht="38.25" outlineLevel="5" x14ac:dyDescent="0.25">
      <c r="A204" s="21" t="s">
        <v>105</v>
      </c>
      <c r="B204" s="22" t="s">
        <v>234</v>
      </c>
      <c r="C204" s="21"/>
      <c r="D204" s="23" t="s">
        <v>519</v>
      </c>
      <c r="E204" s="11">
        <f>E205</f>
        <v>77</v>
      </c>
      <c r="F204" s="11">
        <f t="shared" ref="F204:G204" si="92">F205</f>
        <v>77</v>
      </c>
      <c r="G204" s="11">
        <f t="shared" si="92"/>
        <v>77</v>
      </c>
      <c r="H204" s="2"/>
    </row>
    <row r="205" spans="1:8" ht="25.5" outlineLevel="6" x14ac:dyDescent="0.25">
      <c r="A205" s="21" t="s">
        <v>105</v>
      </c>
      <c r="B205" s="22" t="s">
        <v>234</v>
      </c>
      <c r="C205" s="21" t="s">
        <v>7</v>
      </c>
      <c r="D205" s="23" t="s">
        <v>338</v>
      </c>
      <c r="E205" s="11">
        <f>'№ 8 ведомственная'!F470</f>
        <v>77</v>
      </c>
      <c r="F205" s="11">
        <f>'№ 8 ведомственная'!G470</f>
        <v>77</v>
      </c>
      <c r="G205" s="11">
        <f>'№ 8 ведомственная'!H470</f>
        <v>77</v>
      </c>
      <c r="H205" s="2"/>
    </row>
    <row r="206" spans="1:8" outlineLevel="5" x14ac:dyDescent="0.25">
      <c r="A206" s="21" t="s">
        <v>105</v>
      </c>
      <c r="B206" s="22" t="s">
        <v>235</v>
      </c>
      <c r="C206" s="21"/>
      <c r="D206" s="23" t="s">
        <v>520</v>
      </c>
      <c r="E206" s="11">
        <f>E207</f>
        <v>104</v>
      </c>
      <c r="F206" s="11">
        <f t="shared" ref="F206:G206" si="93">F207</f>
        <v>104</v>
      </c>
      <c r="G206" s="11">
        <f t="shared" si="93"/>
        <v>104</v>
      </c>
      <c r="H206" s="2"/>
    </row>
    <row r="207" spans="1:8" ht="25.5" outlineLevel="6" x14ac:dyDescent="0.25">
      <c r="A207" s="21" t="s">
        <v>105</v>
      </c>
      <c r="B207" s="22" t="s">
        <v>235</v>
      </c>
      <c r="C207" s="21" t="s">
        <v>7</v>
      </c>
      <c r="D207" s="23" t="s">
        <v>338</v>
      </c>
      <c r="E207" s="11">
        <f>'№ 8 ведомственная'!F472</f>
        <v>104</v>
      </c>
      <c r="F207" s="11">
        <f>'№ 8 ведомственная'!G472</f>
        <v>104</v>
      </c>
      <c r="G207" s="11">
        <f>'№ 8 ведомственная'!H472</f>
        <v>104</v>
      </c>
      <c r="H207" s="2"/>
    </row>
    <row r="208" spans="1:8" s="36" customFormat="1" x14ac:dyDescent="0.25">
      <c r="A208" s="26" t="s">
        <v>107</v>
      </c>
      <c r="B208" s="62"/>
      <c r="C208" s="26"/>
      <c r="D208" s="27" t="s">
        <v>285</v>
      </c>
      <c r="E208" s="10">
        <f>E209+E222+E250+E289</f>
        <v>57493</v>
      </c>
      <c r="F208" s="10">
        <f>F209+F222+F250+F289</f>
        <v>41003</v>
      </c>
      <c r="G208" s="10">
        <f>G209+G222+G250+G289</f>
        <v>41003</v>
      </c>
      <c r="H208" s="4"/>
    </row>
    <row r="209" spans="1:8" outlineLevel="1" x14ac:dyDescent="0.25">
      <c r="A209" s="21" t="s">
        <v>108</v>
      </c>
      <c r="B209" s="22"/>
      <c r="C209" s="21"/>
      <c r="D209" s="23" t="s">
        <v>307</v>
      </c>
      <c r="E209" s="11">
        <f>E210+E217</f>
        <v>3200</v>
      </c>
      <c r="F209" s="11">
        <f t="shared" ref="F209:G209" si="94">F210+F217</f>
        <v>1000</v>
      </c>
      <c r="G209" s="11">
        <f t="shared" si="94"/>
        <v>1000</v>
      </c>
      <c r="H209" s="2"/>
    </row>
    <row r="210" spans="1:8" ht="51" outlineLevel="2" x14ac:dyDescent="0.25">
      <c r="A210" s="21" t="s">
        <v>108</v>
      </c>
      <c r="B210" s="22" t="s">
        <v>84</v>
      </c>
      <c r="C210" s="21"/>
      <c r="D210" s="23" t="s">
        <v>303</v>
      </c>
      <c r="E210" s="11">
        <f>E211</f>
        <v>2000</v>
      </c>
      <c r="F210" s="11">
        <f t="shared" ref="F210:G211" si="95">F211</f>
        <v>1000</v>
      </c>
      <c r="G210" s="11">
        <f t="shared" si="95"/>
        <v>1000</v>
      </c>
      <c r="H210" s="2"/>
    </row>
    <row r="211" spans="1:8" ht="25.5" outlineLevel="3" x14ac:dyDescent="0.25">
      <c r="A211" s="21" t="s">
        <v>108</v>
      </c>
      <c r="B211" s="22" t="s">
        <v>109</v>
      </c>
      <c r="C211" s="21"/>
      <c r="D211" s="23" t="s">
        <v>423</v>
      </c>
      <c r="E211" s="11">
        <f>E212</f>
        <v>2000</v>
      </c>
      <c r="F211" s="11">
        <f t="shared" si="95"/>
        <v>1000</v>
      </c>
      <c r="G211" s="11">
        <f t="shared" si="95"/>
        <v>1000</v>
      </c>
      <c r="H211" s="2"/>
    </row>
    <row r="212" spans="1:8" ht="25.5" outlineLevel="4" x14ac:dyDescent="0.25">
      <c r="A212" s="21" t="s">
        <v>108</v>
      </c>
      <c r="B212" s="22" t="s">
        <v>110</v>
      </c>
      <c r="C212" s="21"/>
      <c r="D212" s="23" t="s">
        <v>424</v>
      </c>
      <c r="E212" s="11">
        <f>E213+E215</f>
        <v>2000</v>
      </c>
      <c r="F212" s="11">
        <f t="shared" ref="F212:G212" si="96">F213+F215</f>
        <v>1000</v>
      </c>
      <c r="G212" s="11">
        <f t="shared" si="96"/>
        <v>1000</v>
      </c>
      <c r="H212" s="2"/>
    </row>
    <row r="213" spans="1:8" ht="25.5" outlineLevel="5" x14ac:dyDescent="0.25">
      <c r="A213" s="21" t="s">
        <v>108</v>
      </c>
      <c r="B213" s="22" t="s">
        <v>111</v>
      </c>
      <c r="C213" s="21"/>
      <c r="D213" s="23" t="s">
        <v>425</v>
      </c>
      <c r="E213" s="11">
        <f>E214</f>
        <v>1000</v>
      </c>
      <c r="F213" s="11">
        <f t="shared" ref="F213:G213" si="97">F214</f>
        <v>500</v>
      </c>
      <c r="G213" s="11">
        <f t="shared" si="97"/>
        <v>500</v>
      </c>
      <c r="H213" s="2"/>
    </row>
    <row r="214" spans="1:8" outlineLevel="6" x14ac:dyDescent="0.25">
      <c r="A214" s="21" t="s">
        <v>108</v>
      </c>
      <c r="B214" s="22" t="s">
        <v>111</v>
      </c>
      <c r="C214" s="21" t="s">
        <v>8</v>
      </c>
      <c r="D214" s="23" t="s">
        <v>339</v>
      </c>
      <c r="E214" s="11">
        <f>'№ 8 ведомственная'!F197</f>
        <v>1000</v>
      </c>
      <c r="F214" s="11">
        <f>'№ 8 ведомственная'!G197</f>
        <v>500</v>
      </c>
      <c r="G214" s="11">
        <f>'№ 8 ведомственная'!H197</f>
        <v>500</v>
      </c>
      <c r="H214" s="2"/>
    </row>
    <row r="215" spans="1:8" ht="38.25" outlineLevel="5" x14ac:dyDescent="0.25">
      <c r="A215" s="21" t="s">
        <v>108</v>
      </c>
      <c r="B215" s="22" t="s">
        <v>112</v>
      </c>
      <c r="C215" s="21"/>
      <c r="D215" s="23" t="s">
        <v>426</v>
      </c>
      <c r="E215" s="11">
        <f>E216</f>
        <v>1000</v>
      </c>
      <c r="F215" s="11">
        <f t="shared" ref="F215:G215" si="98">F216</f>
        <v>500</v>
      </c>
      <c r="G215" s="11">
        <f t="shared" si="98"/>
        <v>500</v>
      </c>
      <c r="H215" s="2"/>
    </row>
    <row r="216" spans="1:8" ht="25.5" outlineLevel="6" x14ac:dyDescent="0.25">
      <c r="A216" s="21" t="s">
        <v>108</v>
      </c>
      <c r="B216" s="22" t="s">
        <v>112</v>
      </c>
      <c r="C216" s="21" t="s">
        <v>7</v>
      </c>
      <c r="D216" s="23" t="s">
        <v>338</v>
      </c>
      <c r="E216" s="11">
        <f>'№ 8 ведомственная'!F199</f>
        <v>1000</v>
      </c>
      <c r="F216" s="11">
        <f>'№ 8 ведомственная'!G199</f>
        <v>500</v>
      </c>
      <c r="G216" s="11">
        <f>'№ 8 ведомственная'!H199</f>
        <v>500</v>
      </c>
      <c r="H216" s="2"/>
    </row>
    <row r="217" spans="1:8" ht="51" outlineLevel="2" x14ac:dyDescent="0.25">
      <c r="A217" s="21" t="s">
        <v>108</v>
      </c>
      <c r="B217" s="22" t="s">
        <v>113</v>
      </c>
      <c r="C217" s="21"/>
      <c r="D217" s="23" t="s">
        <v>308</v>
      </c>
      <c r="E217" s="11">
        <f>E218</f>
        <v>1200</v>
      </c>
      <c r="F217" s="11">
        <f t="shared" ref="F217:G218" si="99">F218</f>
        <v>0</v>
      </c>
      <c r="G217" s="11">
        <f t="shared" si="99"/>
        <v>0</v>
      </c>
      <c r="H217" s="2"/>
    </row>
    <row r="218" spans="1:8" ht="25.5" outlineLevel="3" x14ac:dyDescent="0.25">
      <c r="A218" s="21" t="s">
        <v>108</v>
      </c>
      <c r="B218" s="22" t="s">
        <v>114</v>
      </c>
      <c r="C218" s="21"/>
      <c r="D218" s="23" t="s">
        <v>680</v>
      </c>
      <c r="E218" s="11">
        <f>E219</f>
        <v>1200</v>
      </c>
      <c r="F218" s="11">
        <f t="shared" si="99"/>
        <v>0</v>
      </c>
      <c r="G218" s="11">
        <f t="shared" si="99"/>
        <v>0</v>
      </c>
      <c r="H218" s="2"/>
    </row>
    <row r="219" spans="1:8" ht="25.5" outlineLevel="4" x14ac:dyDescent="0.25">
      <c r="A219" s="21" t="s">
        <v>108</v>
      </c>
      <c r="B219" s="22" t="s">
        <v>115</v>
      </c>
      <c r="C219" s="21"/>
      <c r="D219" s="23" t="s">
        <v>681</v>
      </c>
      <c r="E219" s="11">
        <f>E220</f>
        <v>1200</v>
      </c>
      <c r="F219" s="11">
        <f>F220</f>
        <v>0</v>
      </c>
      <c r="G219" s="11">
        <f>G220</f>
        <v>0</v>
      </c>
      <c r="H219" s="2"/>
    </row>
    <row r="220" spans="1:8" outlineLevel="5" x14ac:dyDescent="0.25">
      <c r="A220" s="21" t="s">
        <v>108</v>
      </c>
      <c r="B220" s="22" t="s">
        <v>116</v>
      </c>
      <c r="C220" s="21"/>
      <c r="D220" s="23" t="s">
        <v>569</v>
      </c>
      <c r="E220" s="11">
        <f>E221</f>
        <v>1200</v>
      </c>
      <c r="F220" s="11">
        <f t="shared" ref="F220:G220" si="100">F221</f>
        <v>0</v>
      </c>
      <c r="G220" s="11">
        <f t="shared" si="100"/>
        <v>0</v>
      </c>
      <c r="H220" s="2"/>
    </row>
    <row r="221" spans="1:8" ht="25.5" outlineLevel="6" x14ac:dyDescent="0.25">
      <c r="A221" s="21" t="s">
        <v>108</v>
      </c>
      <c r="B221" s="22" t="s">
        <v>116</v>
      </c>
      <c r="C221" s="21" t="s">
        <v>7</v>
      </c>
      <c r="D221" s="23" t="s">
        <v>338</v>
      </c>
      <c r="E221" s="11">
        <f>'№ 8 ведомственная'!F204</f>
        <v>1200</v>
      </c>
      <c r="F221" s="11">
        <f>'№ 8 ведомственная'!G204</f>
        <v>0</v>
      </c>
      <c r="G221" s="11">
        <f>'№ 8 ведомственная'!H204</f>
        <v>0</v>
      </c>
      <c r="H221" s="2"/>
    </row>
    <row r="222" spans="1:8" outlineLevel="1" x14ac:dyDescent="0.25">
      <c r="A222" s="21" t="s">
        <v>118</v>
      </c>
      <c r="B222" s="22"/>
      <c r="C222" s="21"/>
      <c r="D222" s="23" t="s">
        <v>309</v>
      </c>
      <c r="E222" s="11">
        <f>E223</f>
        <v>8850</v>
      </c>
      <c r="F222" s="11">
        <f t="shared" ref="F222:G222" si="101">F223</f>
        <v>2050</v>
      </c>
      <c r="G222" s="11">
        <f t="shared" si="101"/>
        <v>2050</v>
      </c>
      <c r="H222" s="2"/>
    </row>
    <row r="223" spans="1:8" ht="51" outlineLevel="2" x14ac:dyDescent="0.25">
      <c r="A223" s="21" t="s">
        <v>118</v>
      </c>
      <c r="B223" s="22" t="s">
        <v>84</v>
      </c>
      <c r="C223" s="21"/>
      <c r="D223" s="23" t="s">
        <v>303</v>
      </c>
      <c r="E223" s="11">
        <f>E224</f>
        <v>8850</v>
      </c>
      <c r="F223" s="11">
        <f t="shared" ref="F223:G223" si="102">F224</f>
        <v>2050</v>
      </c>
      <c r="G223" s="11">
        <f t="shared" si="102"/>
        <v>2050</v>
      </c>
      <c r="H223" s="2"/>
    </row>
    <row r="224" spans="1:8" ht="25.5" outlineLevel="3" x14ac:dyDescent="0.25">
      <c r="A224" s="21" t="s">
        <v>118</v>
      </c>
      <c r="B224" s="22" t="s">
        <v>109</v>
      </c>
      <c r="C224" s="21"/>
      <c r="D224" s="23" t="s">
        <v>423</v>
      </c>
      <c r="E224" s="11">
        <f>E225+E230+E245</f>
        <v>8850</v>
      </c>
      <c r="F224" s="11">
        <f>F225+F230+F245</f>
        <v>2050</v>
      </c>
      <c r="G224" s="11">
        <f>G225+G230+G245</f>
        <v>2050</v>
      </c>
      <c r="H224" s="2"/>
    </row>
    <row r="225" spans="1:8" ht="25.5" outlineLevel="4" x14ac:dyDescent="0.25">
      <c r="A225" s="21" t="s">
        <v>118</v>
      </c>
      <c r="B225" s="22" t="s">
        <v>119</v>
      </c>
      <c r="C225" s="21"/>
      <c r="D225" s="23" t="s">
        <v>432</v>
      </c>
      <c r="E225" s="11">
        <f>E226+E228</f>
        <v>600</v>
      </c>
      <c r="F225" s="11">
        <f t="shared" ref="F225:G225" si="103">F226+F228</f>
        <v>200</v>
      </c>
      <c r="G225" s="11">
        <f t="shared" si="103"/>
        <v>200</v>
      </c>
      <c r="H225" s="2"/>
    </row>
    <row r="226" spans="1:8" ht="25.5" outlineLevel="5" x14ac:dyDescent="0.25">
      <c r="A226" s="21" t="s">
        <v>118</v>
      </c>
      <c r="B226" s="22" t="s">
        <v>120</v>
      </c>
      <c r="C226" s="21"/>
      <c r="D226" s="23" t="s">
        <v>433</v>
      </c>
      <c r="E226" s="11">
        <f>E227</f>
        <v>100</v>
      </c>
      <c r="F226" s="11">
        <f t="shared" ref="F226:G226" si="104">F227</f>
        <v>100</v>
      </c>
      <c r="G226" s="11">
        <f t="shared" si="104"/>
        <v>100</v>
      </c>
      <c r="H226" s="2"/>
    </row>
    <row r="227" spans="1:8" ht="25.5" outlineLevel="6" x14ac:dyDescent="0.25">
      <c r="A227" s="21" t="s">
        <v>118</v>
      </c>
      <c r="B227" s="22" t="s">
        <v>120</v>
      </c>
      <c r="C227" s="21" t="s">
        <v>7</v>
      </c>
      <c r="D227" s="23" t="s">
        <v>338</v>
      </c>
      <c r="E227" s="11">
        <f>'№ 8 ведомственная'!F210</f>
        <v>100</v>
      </c>
      <c r="F227" s="11">
        <f>'№ 8 ведомственная'!G210</f>
        <v>100</v>
      </c>
      <c r="G227" s="11">
        <f>'№ 8 ведомственная'!H210</f>
        <v>100</v>
      </c>
      <c r="H227" s="2"/>
    </row>
    <row r="228" spans="1:8" outlineLevel="5" x14ac:dyDescent="0.25">
      <c r="A228" s="21" t="s">
        <v>118</v>
      </c>
      <c r="B228" s="22" t="s">
        <v>121</v>
      </c>
      <c r="C228" s="21"/>
      <c r="D228" s="23" t="s">
        <v>434</v>
      </c>
      <c r="E228" s="11">
        <f>E229</f>
        <v>500</v>
      </c>
      <c r="F228" s="11">
        <f t="shared" ref="F228:G228" si="105">F229</f>
        <v>100</v>
      </c>
      <c r="G228" s="11">
        <f t="shared" si="105"/>
        <v>100</v>
      </c>
      <c r="H228" s="2"/>
    </row>
    <row r="229" spans="1:8" ht="25.5" outlineLevel="6" x14ac:dyDescent="0.25">
      <c r="A229" s="21" t="s">
        <v>118</v>
      </c>
      <c r="B229" s="22" t="s">
        <v>121</v>
      </c>
      <c r="C229" s="21" t="s">
        <v>7</v>
      </c>
      <c r="D229" s="23" t="s">
        <v>338</v>
      </c>
      <c r="E229" s="11">
        <f>'№ 8 ведомственная'!F212</f>
        <v>500</v>
      </c>
      <c r="F229" s="11">
        <f>'№ 8 ведомственная'!G212</f>
        <v>100</v>
      </c>
      <c r="G229" s="11">
        <f>'№ 8 ведомственная'!H212</f>
        <v>100</v>
      </c>
      <c r="H229" s="2"/>
    </row>
    <row r="230" spans="1:8" ht="25.5" outlineLevel="4" x14ac:dyDescent="0.25">
      <c r="A230" s="21" t="s">
        <v>118</v>
      </c>
      <c r="B230" s="22" t="s">
        <v>122</v>
      </c>
      <c r="C230" s="21"/>
      <c r="D230" s="23" t="s">
        <v>435</v>
      </c>
      <c r="E230" s="11">
        <f>E231+E233+E235+E237+E239+E241+E243</f>
        <v>5750</v>
      </c>
      <c r="F230" s="11">
        <f t="shared" ref="F230:G230" si="106">F231+F233+F235+F237+F239+F241+F243</f>
        <v>1250</v>
      </c>
      <c r="G230" s="11">
        <f t="shared" si="106"/>
        <v>1250</v>
      </c>
      <c r="H230" s="2"/>
    </row>
    <row r="231" spans="1:8" outlineLevel="5" x14ac:dyDescent="0.25">
      <c r="A231" s="21" t="s">
        <v>118</v>
      </c>
      <c r="B231" s="22" t="s">
        <v>123</v>
      </c>
      <c r="C231" s="21"/>
      <c r="D231" s="23" t="s">
        <v>436</v>
      </c>
      <c r="E231" s="11">
        <f>E232</f>
        <v>1000</v>
      </c>
      <c r="F231" s="11">
        <f t="shared" ref="F231:G231" si="107">F232</f>
        <v>100</v>
      </c>
      <c r="G231" s="11">
        <f t="shared" si="107"/>
        <v>100</v>
      </c>
      <c r="H231" s="2"/>
    </row>
    <row r="232" spans="1:8" ht="25.5" outlineLevel="6" x14ac:dyDescent="0.25">
      <c r="A232" s="21" t="s">
        <v>118</v>
      </c>
      <c r="B232" s="22" t="s">
        <v>123</v>
      </c>
      <c r="C232" s="21" t="s">
        <v>7</v>
      </c>
      <c r="D232" s="23" t="s">
        <v>338</v>
      </c>
      <c r="E232" s="11">
        <f>'№ 8 ведомственная'!F215</f>
        <v>1000</v>
      </c>
      <c r="F232" s="11">
        <f>'№ 8 ведомственная'!G215</f>
        <v>100</v>
      </c>
      <c r="G232" s="11">
        <f>'№ 8 ведомственная'!H215</f>
        <v>100</v>
      </c>
      <c r="H232" s="2"/>
    </row>
    <row r="233" spans="1:8" ht="25.5" outlineLevel="5" x14ac:dyDescent="0.25">
      <c r="A233" s="21" t="s">
        <v>118</v>
      </c>
      <c r="B233" s="22" t="s">
        <v>124</v>
      </c>
      <c r="C233" s="21"/>
      <c r="D233" s="23" t="s">
        <v>691</v>
      </c>
      <c r="E233" s="11">
        <f>E234</f>
        <v>1000</v>
      </c>
      <c r="F233" s="11">
        <f t="shared" ref="F233:G233" si="108">F234</f>
        <v>100</v>
      </c>
      <c r="G233" s="11">
        <f t="shared" si="108"/>
        <v>100</v>
      </c>
      <c r="H233" s="2"/>
    </row>
    <row r="234" spans="1:8" ht="25.5" outlineLevel="6" x14ac:dyDescent="0.25">
      <c r="A234" s="21" t="s">
        <v>118</v>
      </c>
      <c r="B234" s="22" t="s">
        <v>124</v>
      </c>
      <c r="C234" s="21" t="s">
        <v>7</v>
      </c>
      <c r="D234" s="23" t="s">
        <v>338</v>
      </c>
      <c r="E234" s="11">
        <f>'№ 8 ведомственная'!F217</f>
        <v>1000</v>
      </c>
      <c r="F234" s="11">
        <f>'№ 8 ведомственная'!G217</f>
        <v>100</v>
      </c>
      <c r="G234" s="11">
        <f>'№ 8 ведомственная'!H217</f>
        <v>100</v>
      </c>
      <c r="H234" s="2"/>
    </row>
    <row r="235" spans="1:8" ht="38.25" outlineLevel="5" x14ac:dyDescent="0.25">
      <c r="A235" s="21" t="s">
        <v>118</v>
      </c>
      <c r="B235" s="22" t="s">
        <v>125</v>
      </c>
      <c r="C235" s="21"/>
      <c r="D235" s="23" t="s">
        <v>437</v>
      </c>
      <c r="E235" s="11">
        <f>E236</f>
        <v>200</v>
      </c>
      <c r="F235" s="11">
        <f t="shared" ref="F235:G235" si="109">F236</f>
        <v>200</v>
      </c>
      <c r="G235" s="11">
        <f t="shared" si="109"/>
        <v>200</v>
      </c>
      <c r="H235" s="2"/>
    </row>
    <row r="236" spans="1:8" ht="25.5" outlineLevel="6" x14ac:dyDescent="0.25">
      <c r="A236" s="21" t="s">
        <v>118</v>
      </c>
      <c r="B236" s="22" t="s">
        <v>125</v>
      </c>
      <c r="C236" s="21" t="s">
        <v>7</v>
      </c>
      <c r="D236" s="23" t="s">
        <v>338</v>
      </c>
      <c r="E236" s="11">
        <f>'№ 8 ведомственная'!F219</f>
        <v>200</v>
      </c>
      <c r="F236" s="11">
        <f>'№ 8 ведомственная'!G219</f>
        <v>200</v>
      </c>
      <c r="G236" s="11">
        <f>'№ 8 ведомственная'!H219</f>
        <v>200</v>
      </c>
      <c r="H236" s="2"/>
    </row>
    <row r="237" spans="1:8" ht="51" outlineLevel="5" x14ac:dyDescent="0.25">
      <c r="A237" s="21" t="s">
        <v>118</v>
      </c>
      <c r="B237" s="22" t="s">
        <v>598</v>
      </c>
      <c r="C237" s="21"/>
      <c r="D237" s="23" t="s">
        <v>655</v>
      </c>
      <c r="E237" s="11">
        <f>E238</f>
        <v>1000</v>
      </c>
      <c r="F237" s="11">
        <f t="shared" ref="F237:G237" si="110">F238</f>
        <v>100</v>
      </c>
      <c r="G237" s="11">
        <f t="shared" si="110"/>
        <v>100</v>
      </c>
      <c r="H237" s="2"/>
    </row>
    <row r="238" spans="1:8" outlineLevel="6" x14ac:dyDescent="0.25">
      <c r="A238" s="21" t="s">
        <v>118</v>
      </c>
      <c r="B238" s="22" t="s">
        <v>598</v>
      </c>
      <c r="C238" s="21" t="s">
        <v>8</v>
      </c>
      <c r="D238" s="23" t="s">
        <v>339</v>
      </c>
      <c r="E238" s="11">
        <f>'№ 8 ведомственная'!F221</f>
        <v>1000</v>
      </c>
      <c r="F238" s="11">
        <f>'№ 8 ведомственная'!G221</f>
        <v>100</v>
      </c>
      <c r="G238" s="11">
        <f>'№ 8 ведомственная'!H221</f>
        <v>100</v>
      </c>
      <c r="H238" s="2"/>
    </row>
    <row r="239" spans="1:8" ht="25.5" outlineLevel="6" x14ac:dyDescent="0.25">
      <c r="A239" s="22" t="s">
        <v>118</v>
      </c>
      <c r="B239" s="22" t="s">
        <v>658</v>
      </c>
      <c r="C239" s="21"/>
      <c r="D239" s="23" t="s">
        <v>659</v>
      </c>
      <c r="E239" s="11">
        <f>E240</f>
        <v>2000</v>
      </c>
      <c r="F239" s="11">
        <f t="shared" ref="F239:G239" si="111">F240</f>
        <v>500</v>
      </c>
      <c r="G239" s="11">
        <f t="shared" si="111"/>
        <v>500</v>
      </c>
      <c r="H239" s="2"/>
    </row>
    <row r="240" spans="1:8" ht="25.5" outlineLevel="6" x14ac:dyDescent="0.25">
      <c r="A240" s="22" t="s">
        <v>118</v>
      </c>
      <c r="B240" s="22" t="s">
        <v>658</v>
      </c>
      <c r="C240" s="21">
        <v>200</v>
      </c>
      <c r="D240" s="23" t="s">
        <v>338</v>
      </c>
      <c r="E240" s="11">
        <f>'№ 8 ведомственная'!F223</f>
        <v>2000</v>
      </c>
      <c r="F240" s="11">
        <f>'№ 8 ведомственная'!G223</f>
        <v>500</v>
      </c>
      <c r="G240" s="11">
        <f>'№ 8 ведомственная'!H223</f>
        <v>500</v>
      </c>
      <c r="H240" s="2"/>
    </row>
    <row r="241" spans="1:8" ht="25.5" outlineLevel="6" x14ac:dyDescent="0.25">
      <c r="A241" s="22" t="s">
        <v>118</v>
      </c>
      <c r="B241" s="22" t="s">
        <v>693</v>
      </c>
      <c r="C241" s="21"/>
      <c r="D241" s="23" t="s">
        <v>694</v>
      </c>
      <c r="E241" s="11">
        <f>E242</f>
        <v>250</v>
      </c>
      <c r="F241" s="11">
        <f t="shared" ref="F241:G241" si="112">F242</f>
        <v>250</v>
      </c>
      <c r="G241" s="11">
        <f t="shared" si="112"/>
        <v>250</v>
      </c>
      <c r="H241" s="2"/>
    </row>
    <row r="242" spans="1:8" ht="25.5" outlineLevel="6" x14ac:dyDescent="0.25">
      <c r="A242" s="22" t="s">
        <v>118</v>
      </c>
      <c r="B242" s="22" t="s">
        <v>693</v>
      </c>
      <c r="C242" s="21">
        <v>200</v>
      </c>
      <c r="D242" s="23" t="s">
        <v>338</v>
      </c>
      <c r="E242" s="11">
        <f>'№ 8 ведомственная'!F225</f>
        <v>250</v>
      </c>
      <c r="F242" s="11">
        <f>'№ 8 ведомственная'!G225</f>
        <v>250</v>
      </c>
      <c r="G242" s="11">
        <f>'№ 8 ведомственная'!H225</f>
        <v>250</v>
      </c>
      <c r="H242" s="2"/>
    </row>
    <row r="243" spans="1:8" ht="25.5" outlineLevel="6" x14ac:dyDescent="0.25">
      <c r="A243" s="90" t="s">
        <v>118</v>
      </c>
      <c r="B243" s="90" t="s">
        <v>713</v>
      </c>
      <c r="C243" s="89"/>
      <c r="D243" s="91" t="s">
        <v>714</v>
      </c>
      <c r="E243" s="11">
        <f>E244</f>
        <v>300</v>
      </c>
      <c r="F243" s="11">
        <f t="shared" ref="F243:G243" si="113">F244</f>
        <v>0</v>
      </c>
      <c r="G243" s="11">
        <f t="shared" si="113"/>
        <v>0</v>
      </c>
      <c r="H243" s="2"/>
    </row>
    <row r="244" spans="1:8" ht="25.5" outlineLevel="6" x14ac:dyDescent="0.25">
      <c r="A244" s="90" t="s">
        <v>118</v>
      </c>
      <c r="B244" s="90" t="s">
        <v>713</v>
      </c>
      <c r="C244" s="89">
        <v>200</v>
      </c>
      <c r="D244" s="91" t="s">
        <v>338</v>
      </c>
      <c r="E244" s="11">
        <f>'№ 8 ведомственная'!F227</f>
        <v>300</v>
      </c>
      <c r="F244" s="11">
        <f>'№ 8 ведомственная'!G227</f>
        <v>0</v>
      </c>
      <c r="G244" s="11">
        <f>'№ 8 ведомственная'!H227</f>
        <v>0</v>
      </c>
      <c r="H244" s="2"/>
    </row>
    <row r="245" spans="1:8" ht="25.5" outlineLevel="4" x14ac:dyDescent="0.25">
      <c r="A245" s="21" t="s">
        <v>118</v>
      </c>
      <c r="B245" s="22" t="s">
        <v>126</v>
      </c>
      <c r="C245" s="21"/>
      <c r="D245" s="23" t="s">
        <v>438</v>
      </c>
      <c r="E245" s="11">
        <f>E248+E246</f>
        <v>2500</v>
      </c>
      <c r="F245" s="11">
        <f>F248+F246</f>
        <v>600</v>
      </c>
      <c r="G245" s="11">
        <f>G248+G246</f>
        <v>600</v>
      </c>
      <c r="H245" s="2"/>
    </row>
    <row r="246" spans="1:8" ht="25.5" outlineLevel="4" x14ac:dyDescent="0.25">
      <c r="A246" s="22" t="s">
        <v>118</v>
      </c>
      <c r="B246" s="22" t="s">
        <v>695</v>
      </c>
      <c r="C246" s="21"/>
      <c r="D246" s="23" t="s">
        <v>696</v>
      </c>
      <c r="E246" s="11">
        <f>E247</f>
        <v>1000</v>
      </c>
      <c r="F246" s="11">
        <f t="shared" ref="F246:G246" si="114">F247</f>
        <v>100</v>
      </c>
      <c r="G246" s="11">
        <f t="shared" si="114"/>
        <v>100</v>
      </c>
      <c r="H246" s="2"/>
    </row>
    <row r="247" spans="1:8" outlineLevel="4" x14ac:dyDescent="0.25">
      <c r="A247" s="22" t="s">
        <v>118</v>
      </c>
      <c r="B247" s="22" t="s">
        <v>695</v>
      </c>
      <c r="C247" s="21">
        <v>800</v>
      </c>
      <c r="D247" s="23" t="s">
        <v>339</v>
      </c>
      <c r="E247" s="11">
        <f>'№ 8 ведомственная'!F230</f>
        <v>1000</v>
      </c>
      <c r="F247" s="11">
        <f>'№ 8 ведомственная'!G230</f>
        <v>100</v>
      </c>
      <c r="G247" s="11">
        <f>'№ 8 ведомственная'!H230</f>
        <v>100</v>
      </c>
      <c r="H247" s="2"/>
    </row>
    <row r="248" spans="1:8" ht="39" customHeight="1" outlineLevel="5" x14ac:dyDescent="0.25">
      <c r="A248" s="21" t="s">
        <v>118</v>
      </c>
      <c r="B248" s="22" t="s">
        <v>646</v>
      </c>
      <c r="C248" s="21"/>
      <c r="D248" s="23" t="str">
        <f>'№ 8 ведомственная'!E231</f>
        <v>Проведение капитального ремонта объектов теплоэнергетического комплекса муниципального образования Кашинский городской округ за счёт средств местного бюджета</v>
      </c>
      <c r="E248" s="11">
        <f>E249</f>
        <v>1500</v>
      </c>
      <c r="F248" s="11">
        <f t="shared" ref="F248:G248" si="115">F249</f>
        <v>500</v>
      </c>
      <c r="G248" s="11">
        <f t="shared" si="115"/>
        <v>500</v>
      </c>
      <c r="H248" s="2"/>
    </row>
    <row r="249" spans="1:8" ht="25.5" outlineLevel="6" x14ac:dyDescent="0.25">
      <c r="A249" s="21" t="s">
        <v>118</v>
      </c>
      <c r="B249" s="22" t="s">
        <v>646</v>
      </c>
      <c r="C249" s="21" t="s">
        <v>7</v>
      </c>
      <c r="D249" s="23" t="s">
        <v>338</v>
      </c>
      <c r="E249" s="11">
        <f>'№ 8 ведомственная'!F232</f>
        <v>1500</v>
      </c>
      <c r="F249" s="11">
        <f>'№ 8 ведомственная'!G232</f>
        <v>500</v>
      </c>
      <c r="G249" s="11">
        <f>'№ 8 ведомственная'!H232</f>
        <v>500</v>
      </c>
      <c r="H249" s="2"/>
    </row>
    <row r="250" spans="1:8" outlineLevel="1" x14ac:dyDescent="0.25">
      <c r="A250" s="21" t="s">
        <v>127</v>
      </c>
      <c r="B250" s="22"/>
      <c r="C250" s="21"/>
      <c r="D250" s="23" t="s">
        <v>310</v>
      </c>
      <c r="E250" s="11">
        <f>E251+E281+E276</f>
        <v>21490</v>
      </c>
      <c r="F250" s="11">
        <f>F251+F281+F276</f>
        <v>16000</v>
      </c>
      <c r="G250" s="11">
        <f>G251+G281+G276</f>
        <v>16000</v>
      </c>
      <c r="H250" s="2"/>
    </row>
    <row r="251" spans="1:8" ht="51" outlineLevel="2" x14ac:dyDescent="0.25">
      <c r="A251" s="21" t="s">
        <v>127</v>
      </c>
      <c r="B251" s="22" t="s">
        <v>84</v>
      </c>
      <c r="C251" s="21"/>
      <c r="D251" s="23" t="s">
        <v>303</v>
      </c>
      <c r="E251" s="11">
        <f>E252</f>
        <v>20500</v>
      </c>
      <c r="F251" s="11">
        <f t="shared" ref="F251:G251" si="116">F252</f>
        <v>15400</v>
      </c>
      <c r="G251" s="11">
        <f t="shared" si="116"/>
        <v>15400</v>
      </c>
      <c r="H251" s="2"/>
    </row>
    <row r="252" spans="1:8" ht="25.5" outlineLevel="3" x14ac:dyDescent="0.25">
      <c r="A252" s="21" t="s">
        <v>127</v>
      </c>
      <c r="B252" s="22" t="s">
        <v>85</v>
      </c>
      <c r="C252" s="21"/>
      <c r="D252" s="23" t="s">
        <v>400</v>
      </c>
      <c r="E252" s="11">
        <f>E253+E260+E273</f>
        <v>20500</v>
      </c>
      <c r="F252" s="11">
        <f>F253+F260+F273</f>
        <v>15400</v>
      </c>
      <c r="G252" s="11">
        <f>G253+G260+G273</f>
        <v>15400</v>
      </c>
      <c r="H252" s="2"/>
    </row>
    <row r="253" spans="1:8" outlineLevel="4" x14ac:dyDescent="0.25">
      <c r="A253" s="21" t="s">
        <v>127</v>
      </c>
      <c r="B253" s="22" t="s">
        <v>128</v>
      </c>
      <c r="C253" s="21"/>
      <c r="D253" s="23" t="s">
        <v>440</v>
      </c>
      <c r="E253" s="11">
        <f>E254+E256+E258</f>
        <v>11500</v>
      </c>
      <c r="F253" s="11">
        <f t="shared" ref="F253:G253" si="117">F254+F256+F258</f>
        <v>7500</v>
      </c>
      <c r="G253" s="11">
        <f t="shared" si="117"/>
        <v>7500</v>
      </c>
      <c r="H253" s="2"/>
    </row>
    <row r="254" spans="1:8" ht="25.5" outlineLevel="5" x14ac:dyDescent="0.25">
      <c r="A254" s="21" t="s">
        <v>127</v>
      </c>
      <c r="B254" s="22" t="s">
        <v>129</v>
      </c>
      <c r="C254" s="21"/>
      <c r="D254" s="23" t="s">
        <v>441</v>
      </c>
      <c r="E254" s="11">
        <f>E255</f>
        <v>8500</v>
      </c>
      <c r="F254" s="11">
        <f t="shared" ref="F254:G254" si="118">F255</f>
        <v>4500</v>
      </c>
      <c r="G254" s="11">
        <f t="shared" si="118"/>
        <v>4500</v>
      </c>
      <c r="H254" s="2"/>
    </row>
    <row r="255" spans="1:8" ht="25.5" outlineLevel="6" x14ac:dyDescent="0.25">
      <c r="A255" s="21" t="s">
        <v>127</v>
      </c>
      <c r="B255" s="22" t="s">
        <v>129</v>
      </c>
      <c r="C255" s="21" t="s">
        <v>7</v>
      </c>
      <c r="D255" s="23" t="s">
        <v>338</v>
      </c>
      <c r="E255" s="11">
        <f>'№ 8 ведомственная'!F238</f>
        <v>8500</v>
      </c>
      <c r="F255" s="11">
        <f>'№ 8 ведомственная'!G238</f>
        <v>4500</v>
      </c>
      <c r="G255" s="11">
        <f>'№ 8 ведомственная'!H238</f>
        <v>4500</v>
      </c>
      <c r="H255" s="2"/>
    </row>
    <row r="256" spans="1:8" outlineLevel="5" x14ac:dyDescent="0.25">
      <c r="A256" s="21" t="s">
        <v>127</v>
      </c>
      <c r="B256" s="22" t="s">
        <v>130</v>
      </c>
      <c r="C256" s="21"/>
      <c r="D256" s="23" t="s">
        <v>442</v>
      </c>
      <c r="E256" s="11">
        <f>E257</f>
        <v>1500</v>
      </c>
      <c r="F256" s="11">
        <f t="shared" ref="F256:G256" si="119">F257</f>
        <v>1500</v>
      </c>
      <c r="G256" s="11">
        <f t="shared" si="119"/>
        <v>1500</v>
      </c>
      <c r="H256" s="2"/>
    </row>
    <row r="257" spans="1:8" ht="25.5" outlineLevel="6" x14ac:dyDescent="0.25">
      <c r="A257" s="21" t="s">
        <v>127</v>
      </c>
      <c r="B257" s="22" t="s">
        <v>130</v>
      </c>
      <c r="C257" s="21" t="s">
        <v>39</v>
      </c>
      <c r="D257" s="23" t="s">
        <v>364</v>
      </c>
      <c r="E257" s="11">
        <f>'№ 8 ведомственная'!F240</f>
        <v>1500</v>
      </c>
      <c r="F257" s="11">
        <f>'№ 8 ведомственная'!G240</f>
        <v>1500</v>
      </c>
      <c r="G257" s="11">
        <f>'№ 8 ведомственная'!H240</f>
        <v>1500</v>
      </c>
      <c r="H257" s="2"/>
    </row>
    <row r="258" spans="1:8" ht="38.25" outlineLevel="5" x14ac:dyDescent="0.25">
      <c r="A258" s="21" t="s">
        <v>127</v>
      </c>
      <c r="B258" s="22" t="s">
        <v>131</v>
      </c>
      <c r="C258" s="21"/>
      <c r="D258" s="23" t="s">
        <v>443</v>
      </c>
      <c r="E258" s="11">
        <f>E259</f>
        <v>1500</v>
      </c>
      <c r="F258" s="11">
        <f t="shared" ref="F258:G258" si="120">F259</f>
        <v>1500</v>
      </c>
      <c r="G258" s="11">
        <f t="shared" si="120"/>
        <v>1500</v>
      </c>
      <c r="H258" s="2"/>
    </row>
    <row r="259" spans="1:8" ht="25.5" outlineLevel="6" x14ac:dyDescent="0.25">
      <c r="A259" s="21" t="s">
        <v>127</v>
      </c>
      <c r="B259" s="22" t="s">
        <v>131</v>
      </c>
      <c r="C259" s="21" t="s">
        <v>7</v>
      </c>
      <c r="D259" s="23" t="s">
        <v>338</v>
      </c>
      <c r="E259" s="11">
        <f>'№ 8 ведомственная'!F242</f>
        <v>1500</v>
      </c>
      <c r="F259" s="11">
        <f>'№ 8 ведомственная'!G242</f>
        <v>1500</v>
      </c>
      <c r="G259" s="11">
        <f>'№ 8 ведомственная'!H242</f>
        <v>1500</v>
      </c>
      <c r="H259" s="2"/>
    </row>
    <row r="260" spans="1:8" ht="25.5" outlineLevel="4" x14ac:dyDescent="0.25">
      <c r="A260" s="21" t="s">
        <v>127</v>
      </c>
      <c r="B260" s="22" t="s">
        <v>86</v>
      </c>
      <c r="C260" s="21"/>
      <c r="D260" s="23" t="s">
        <v>401</v>
      </c>
      <c r="E260" s="11">
        <f>E261+E263+E265+E267+E269+E271</f>
        <v>7100</v>
      </c>
      <c r="F260" s="11">
        <f t="shared" ref="F260:G260" si="121">F261+F263+F265+F267+F269+F271</f>
        <v>6400</v>
      </c>
      <c r="G260" s="11">
        <f t="shared" si="121"/>
        <v>6400</v>
      </c>
      <c r="H260" s="2"/>
    </row>
    <row r="261" spans="1:8" outlineLevel="5" x14ac:dyDescent="0.25">
      <c r="A261" s="21" t="s">
        <v>127</v>
      </c>
      <c r="B261" s="22" t="s">
        <v>132</v>
      </c>
      <c r="C261" s="21"/>
      <c r="D261" s="23" t="s">
        <v>445</v>
      </c>
      <c r="E261" s="11">
        <f>E262</f>
        <v>5000</v>
      </c>
      <c r="F261" s="11">
        <f t="shared" ref="F261:G261" si="122">F262</f>
        <v>5000</v>
      </c>
      <c r="G261" s="11">
        <f t="shared" si="122"/>
        <v>5000</v>
      </c>
      <c r="H261" s="2"/>
    </row>
    <row r="262" spans="1:8" ht="25.5" outlineLevel="6" x14ac:dyDescent="0.25">
      <c r="A262" s="21" t="s">
        <v>127</v>
      </c>
      <c r="B262" s="22" t="s">
        <v>132</v>
      </c>
      <c r="C262" s="21" t="s">
        <v>39</v>
      </c>
      <c r="D262" s="23" t="s">
        <v>364</v>
      </c>
      <c r="E262" s="11">
        <f>'№ 8 ведомственная'!F245</f>
        <v>5000</v>
      </c>
      <c r="F262" s="11">
        <f>'№ 8 ведомственная'!G245</f>
        <v>5000</v>
      </c>
      <c r="G262" s="11">
        <f>'№ 8 ведомственная'!H245</f>
        <v>5000</v>
      </c>
      <c r="H262" s="2"/>
    </row>
    <row r="263" spans="1:8" outlineLevel="5" x14ac:dyDescent="0.25">
      <c r="A263" s="21" t="s">
        <v>127</v>
      </c>
      <c r="B263" s="22" t="s">
        <v>133</v>
      </c>
      <c r="C263" s="21"/>
      <c r="D263" s="23" t="s">
        <v>446</v>
      </c>
      <c r="E263" s="11">
        <f>E264</f>
        <v>300</v>
      </c>
      <c r="F263" s="11">
        <f t="shared" ref="F263:G263" si="123">F264</f>
        <v>300</v>
      </c>
      <c r="G263" s="11">
        <f t="shared" si="123"/>
        <v>300</v>
      </c>
      <c r="H263" s="2"/>
    </row>
    <row r="264" spans="1:8" ht="25.5" outlineLevel="6" x14ac:dyDescent="0.25">
      <c r="A264" s="21" t="s">
        <v>127</v>
      </c>
      <c r="B264" s="22" t="s">
        <v>133</v>
      </c>
      <c r="C264" s="21" t="s">
        <v>7</v>
      </c>
      <c r="D264" s="23" t="s">
        <v>338</v>
      </c>
      <c r="E264" s="11">
        <f>'№ 8 ведомственная'!F247</f>
        <v>300</v>
      </c>
      <c r="F264" s="11">
        <f>'№ 8 ведомственная'!G247</f>
        <v>300</v>
      </c>
      <c r="G264" s="11">
        <f>'№ 8 ведомственная'!H247</f>
        <v>300</v>
      </c>
      <c r="H264" s="2"/>
    </row>
    <row r="265" spans="1:8" ht="51" outlineLevel="5" x14ac:dyDescent="0.25">
      <c r="A265" s="21" t="s">
        <v>127</v>
      </c>
      <c r="B265" s="22" t="s">
        <v>134</v>
      </c>
      <c r="C265" s="21"/>
      <c r="D265" s="23" t="s">
        <v>447</v>
      </c>
      <c r="E265" s="11">
        <f>E266</f>
        <v>250</v>
      </c>
      <c r="F265" s="11">
        <f t="shared" ref="F265:G265" si="124">F266</f>
        <v>250</v>
      </c>
      <c r="G265" s="11">
        <f t="shared" si="124"/>
        <v>250</v>
      </c>
      <c r="H265" s="2"/>
    </row>
    <row r="266" spans="1:8" outlineLevel="6" x14ac:dyDescent="0.25">
      <c r="A266" s="21" t="s">
        <v>127</v>
      </c>
      <c r="B266" s="22" t="s">
        <v>134</v>
      </c>
      <c r="C266" s="21" t="s">
        <v>8</v>
      </c>
      <c r="D266" s="23" t="s">
        <v>339</v>
      </c>
      <c r="E266" s="11">
        <f>'№ 8 ведомственная'!F249</f>
        <v>250</v>
      </c>
      <c r="F266" s="11">
        <f>'№ 8 ведомственная'!G249</f>
        <v>250</v>
      </c>
      <c r="G266" s="11">
        <f>'№ 8 ведомственная'!H249</f>
        <v>250</v>
      </c>
      <c r="H266" s="2"/>
    </row>
    <row r="267" spans="1:8" outlineLevel="5" x14ac:dyDescent="0.25">
      <c r="A267" s="21" t="s">
        <v>127</v>
      </c>
      <c r="B267" s="22" t="s">
        <v>135</v>
      </c>
      <c r="C267" s="21"/>
      <c r="D267" s="23" t="s">
        <v>448</v>
      </c>
      <c r="E267" s="11">
        <f>E268</f>
        <v>250</v>
      </c>
      <c r="F267" s="11">
        <f t="shared" ref="F267:G267" si="125">F268</f>
        <v>250</v>
      </c>
      <c r="G267" s="11">
        <f t="shared" si="125"/>
        <v>250</v>
      </c>
      <c r="H267" s="2"/>
    </row>
    <row r="268" spans="1:8" ht="25.5" outlineLevel="6" x14ac:dyDescent="0.25">
      <c r="A268" s="21" t="s">
        <v>127</v>
      </c>
      <c r="B268" s="22" t="s">
        <v>135</v>
      </c>
      <c r="C268" s="21" t="s">
        <v>7</v>
      </c>
      <c r="D268" s="23" t="s">
        <v>338</v>
      </c>
      <c r="E268" s="11">
        <f>'№ 8 ведомственная'!F251</f>
        <v>250</v>
      </c>
      <c r="F268" s="11">
        <f>'№ 8 ведомственная'!G251</f>
        <v>250</v>
      </c>
      <c r="G268" s="11">
        <f>'№ 8 ведомственная'!H251</f>
        <v>250</v>
      </c>
      <c r="H268" s="2"/>
    </row>
    <row r="269" spans="1:8" ht="38.25" outlineLevel="5" x14ac:dyDescent="0.25">
      <c r="A269" s="21" t="s">
        <v>127</v>
      </c>
      <c r="B269" s="22" t="s">
        <v>136</v>
      </c>
      <c r="C269" s="21"/>
      <c r="D269" s="23" t="s">
        <v>449</v>
      </c>
      <c r="E269" s="11">
        <f>E270</f>
        <v>1000</v>
      </c>
      <c r="F269" s="11">
        <f t="shared" ref="F269:G269" si="126">F270</f>
        <v>500</v>
      </c>
      <c r="G269" s="11">
        <f t="shared" si="126"/>
        <v>500</v>
      </c>
      <c r="H269" s="2"/>
    </row>
    <row r="270" spans="1:8" ht="25.5" outlineLevel="6" x14ac:dyDescent="0.25">
      <c r="A270" s="21" t="s">
        <v>127</v>
      </c>
      <c r="B270" s="22" t="s">
        <v>136</v>
      </c>
      <c r="C270" s="21" t="s">
        <v>7</v>
      </c>
      <c r="D270" s="23" t="s">
        <v>338</v>
      </c>
      <c r="E270" s="11">
        <f>'№ 8 ведомственная'!F253</f>
        <v>1000</v>
      </c>
      <c r="F270" s="11">
        <f>'№ 8 ведомственная'!G253</f>
        <v>500</v>
      </c>
      <c r="G270" s="11">
        <f>'№ 8 ведомственная'!H253</f>
        <v>500</v>
      </c>
      <c r="H270" s="2"/>
    </row>
    <row r="271" spans="1:8" outlineLevel="5" x14ac:dyDescent="0.25">
      <c r="A271" s="21" t="s">
        <v>127</v>
      </c>
      <c r="B271" s="22" t="s">
        <v>137</v>
      </c>
      <c r="C271" s="21"/>
      <c r="D271" s="23" t="s">
        <v>450</v>
      </c>
      <c r="E271" s="11">
        <f>E272</f>
        <v>300</v>
      </c>
      <c r="F271" s="11">
        <f t="shared" ref="F271:G271" si="127">F272</f>
        <v>100</v>
      </c>
      <c r="G271" s="11">
        <f t="shared" si="127"/>
        <v>100</v>
      </c>
      <c r="H271" s="2"/>
    </row>
    <row r="272" spans="1:8" ht="25.5" outlineLevel="6" x14ac:dyDescent="0.25">
      <c r="A272" s="21" t="s">
        <v>127</v>
      </c>
      <c r="B272" s="22" t="s">
        <v>137</v>
      </c>
      <c r="C272" s="21" t="s">
        <v>7</v>
      </c>
      <c r="D272" s="23" t="s">
        <v>338</v>
      </c>
      <c r="E272" s="11">
        <f>'№ 8 ведомственная'!F255</f>
        <v>300</v>
      </c>
      <c r="F272" s="11">
        <f>'№ 8 ведомственная'!G255</f>
        <v>100</v>
      </c>
      <c r="G272" s="11">
        <f>'№ 8 ведомственная'!H255</f>
        <v>100</v>
      </c>
      <c r="H272" s="2"/>
    </row>
    <row r="273" spans="1:8" ht="25.5" outlineLevel="4" x14ac:dyDescent="0.25">
      <c r="A273" s="21" t="s">
        <v>127</v>
      </c>
      <c r="B273" s="22" t="s">
        <v>104</v>
      </c>
      <c r="C273" s="21"/>
      <c r="D273" s="23" t="s">
        <v>419</v>
      </c>
      <c r="E273" s="11">
        <f>E274</f>
        <v>1900</v>
      </c>
      <c r="F273" s="11">
        <f t="shared" ref="F273:G273" si="128">F274</f>
        <v>1500</v>
      </c>
      <c r="G273" s="11">
        <f t="shared" si="128"/>
        <v>1500</v>
      </c>
      <c r="H273" s="2"/>
    </row>
    <row r="274" spans="1:8" ht="25.5" outlineLevel="5" x14ac:dyDescent="0.25">
      <c r="A274" s="21" t="s">
        <v>127</v>
      </c>
      <c r="B274" s="22" t="s">
        <v>599</v>
      </c>
      <c r="C274" s="21"/>
      <c r="D274" s="23" t="s">
        <v>594</v>
      </c>
      <c r="E274" s="11">
        <f>E275</f>
        <v>1900</v>
      </c>
      <c r="F274" s="11">
        <f t="shared" ref="F274:G274" si="129">F275</f>
        <v>1500</v>
      </c>
      <c r="G274" s="11">
        <f t="shared" si="129"/>
        <v>1500</v>
      </c>
      <c r="H274" s="2"/>
    </row>
    <row r="275" spans="1:8" ht="25.5" outlineLevel="6" x14ac:dyDescent="0.25">
      <c r="A275" s="21" t="s">
        <v>127</v>
      </c>
      <c r="B275" s="22" t="s">
        <v>599</v>
      </c>
      <c r="C275" s="21" t="s">
        <v>7</v>
      </c>
      <c r="D275" s="23" t="s">
        <v>338</v>
      </c>
      <c r="E275" s="11">
        <f>'№ 8 ведомственная'!F258</f>
        <v>1900</v>
      </c>
      <c r="F275" s="11">
        <f>'№ 8 ведомственная'!G258</f>
        <v>1500</v>
      </c>
      <c r="G275" s="11">
        <f>'№ 8 ведомственная'!H258</f>
        <v>1500</v>
      </c>
      <c r="H275" s="2"/>
    </row>
    <row r="276" spans="1:8" ht="38.25" outlineLevel="6" x14ac:dyDescent="0.25">
      <c r="A276" s="22" t="s">
        <v>127</v>
      </c>
      <c r="B276" s="22" t="s">
        <v>159</v>
      </c>
      <c r="C276" s="21"/>
      <c r="D276" s="84" t="s">
        <v>604</v>
      </c>
      <c r="E276" s="11">
        <f>E277</f>
        <v>240</v>
      </c>
      <c r="F276" s="11">
        <f t="shared" ref="F276:G276" si="130">F277</f>
        <v>0</v>
      </c>
      <c r="G276" s="11">
        <f t="shared" si="130"/>
        <v>0</v>
      </c>
      <c r="H276" s="2"/>
    </row>
    <row r="277" spans="1:8" ht="25.5" outlineLevel="6" x14ac:dyDescent="0.25">
      <c r="A277" s="22" t="s">
        <v>127</v>
      </c>
      <c r="B277" s="22" t="s">
        <v>236</v>
      </c>
      <c r="C277" s="21"/>
      <c r="D277" s="84" t="s">
        <v>605</v>
      </c>
      <c r="E277" s="11">
        <f>E278</f>
        <v>240</v>
      </c>
      <c r="F277" s="11">
        <f t="shared" ref="F277:G278" si="131">F278</f>
        <v>0</v>
      </c>
      <c r="G277" s="11">
        <f t="shared" si="131"/>
        <v>0</v>
      </c>
      <c r="H277" s="2"/>
    </row>
    <row r="278" spans="1:8" ht="25.5" outlineLevel="6" x14ac:dyDescent="0.25">
      <c r="A278" s="22" t="s">
        <v>127</v>
      </c>
      <c r="B278" s="22" t="s">
        <v>603</v>
      </c>
      <c r="C278" s="21"/>
      <c r="D278" s="84" t="s">
        <v>606</v>
      </c>
      <c r="E278" s="11">
        <f>E279</f>
        <v>240</v>
      </c>
      <c r="F278" s="11">
        <f t="shared" si="131"/>
        <v>0</v>
      </c>
      <c r="G278" s="11">
        <f t="shared" si="131"/>
        <v>0</v>
      </c>
      <c r="H278" s="2"/>
    </row>
    <row r="279" spans="1:8" ht="38.25" outlineLevel="6" x14ac:dyDescent="0.25">
      <c r="A279" s="22" t="s">
        <v>127</v>
      </c>
      <c r="B279" s="22" t="s">
        <v>688</v>
      </c>
      <c r="C279" s="21"/>
      <c r="D279" s="84" t="s">
        <v>699</v>
      </c>
      <c r="E279" s="11">
        <f>E280</f>
        <v>240</v>
      </c>
      <c r="F279" s="11">
        <f t="shared" ref="F279:G279" si="132">F280</f>
        <v>0</v>
      </c>
      <c r="G279" s="11">
        <f t="shared" si="132"/>
        <v>0</v>
      </c>
      <c r="H279" s="2"/>
    </row>
    <row r="280" spans="1:8" ht="25.5" outlineLevel="6" x14ac:dyDescent="0.25">
      <c r="A280" s="22" t="s">
        <v>127</v>
      </c>
      <c r="B280" s="22" t="s">
        <v>688</v>
      </c>
      <c r="C280" s="21">
        <v>200</v>
      </c>
      <c r="D280" s="84" t="s">
        <v>607</v>
      </c>
      <c r="E280" s="11">
        <f>'№ 8 ведомственная'!F479</f>
        <v>240</v>
      </c>
      <c r="F280" s="11">
        <f>'№ 8 ведомственная'!G479</f>
        <v>0</v>
      </c>
      <c r="G280" s="11">
        <f>'№ 8 ведомственная'!H479</f>
        <v>0</v>
      </c>
      <c r="H280" s="2"/>
    </row>
    <row r="281" spans="1:8" ht="38.25" outlineLevel="2" x14ac:dyDescent="0.25">
      <c r="A281" s="21" t="s">
        <v>127</v>
      </c>
      <c r="B281" s="22" t="s">
        <v>138</v>
      </c>
      <c r="C281" s="21"/>
      <c r="D281" s="23" t="s">
        <v>311</v>
      </c>
      <c r="E281" s="11">
        <f>E282</f>
        <v>750</v>
      </c>
      <c r="F281" s="11">
        <f t="shared" ref="F281:G281" si="133">F282</f>
        <v>600</v>
      </c>
      <c r="G281" s="11">
        <f t="shared" si="133"/>
        <v>600</v>
      </c>
      <c r="H281" s="2"/>
    </row>
    <row r="282" spans="1:8" ht="25.5" outlineLevel="3" x14ac:dyDescent="0.25">
      <c r="A282" s="21" t="s">
        <v>127</v>
      </c>
      <c r="B282" s="22" t="s">
        <v>139</v>
      </c>
      <c r="C282" s="21"/>
      <c r="D282" s="23" t="s">
        <v>453</v>
      </c>
      <c r="E282" s="11">
        <f>E283+E286</f>
        <v>750</v>
      </c>
      <c r="F282" s="11">
        <f>F283+F286</f>
        <v>600</v>
      </c>
      <c r="G282" s="11">
        <f>G283+G286</f>
        <v>600</v>
      </c>
      <c r="H282" s="2"/>
    </row>
    <row r="283" spans="1:8" ht="25.5" outlineLevel="4" x14ac:dyDescent="0.25">
      <c r="A283" s="21" t="s">
        <v>127</v>
      </c>
      <c r="B283" s="22" t="s">
        <v>140</v>
      </c>
      <c r="C283" s="21"/>
      <c r="D283" s="23" t="s">
        <v>578</v>
      </c>
      <c r="E283" s="11">
        <f>E284</f>
        <v>500</v>
      </c>
      <c r="F283" s="11">
        <f>F284</f>
        <v>500</v>
      </c>
      <c r="G283" s="11">
        <f>G284</f>
        <v>500</v>
      </c>
      <c r="H283" s="2"/>
    </row>
    <row r="284" spans="1:8" ht="51" outlineLevel="5" x14ac:dyDescent="0.25">
      <c r="A284" s="21" t="s">
        <v>127</v>
      </c>
      <c r="B284" s="22" t="s">
        <v>141</v>
      </c>
      <c r="C284" s="21"/>
      <c r="D284" s="23" t="s">
        <v>454</v>
      </c>
      <c r="E284" s="11">
        <f>E285</f>
        <v>500</v>
      </c>
      <c r="F284" s="11">
        <f t="shared" ref="F284:G284" si="134">F285</f>
        <v>500</v>
      </c>
      <c r="G284" s="11">
        <f t="shared" si="134"/>
        <v>500</v>
      </c>
      <c r="H284" s="2"/>
    </row>
    <row r="285" spans="1:8" ht="25.5" outlineLevel="6" x14ac:dyDescent="0.25">
      <c r="A285" s="21" t="s">
        <v>127</v>
      </c>
      <c r="B285" s="22" t="s">
        <v>141</v>
      </c>
      <c r="C285" s="21" t="s">
        <v>7</v>
      </c>
      <c r="D285" s="23" t="s">
        <v>338</v>
      </c>
      <c r="E285" s="11">
        <f>'№ 8 ведомственная'!F263</f>
        <v>500</v>
      </c>
      <c r="F285" s="11">
        <f>'№ 8 ведомственная'!G263</f>
        <v>500</v>
      </c>
      <c r="G285" s="11">
        <f>'№ 8 ведомственная'!H263</f>
        <v>500</v>
      </c>
      <c r="H285" s="2"/>
    </row>
    <row r="286" spans="1:8" ht="38.25" outlineLevel="4" x14ac:dyDescent="0.25">
      <c r="A286" s="21" t="s">
        <v>127</v>
      </c>
      <c r="B286" s="22" t="s">
        <v>142</v>
      </c>
      <c r="C286" s="21"/>
      <c r="D286" s="23" t="s">
        <v>455</v>
      </c>
      <c r="E286" s="11">
        <f>E287</f>
        <v>250</v>
      </c>
      <c r="F286" s="11">
        <f t="shared" ref="F286:G287" si="135">F287</f>
        <v>100</v>
      </c>
      <c r="G286" s="11">
        <f t="shared" si="135"/>
        <v>100</v>
      </c>
      <c r="H286" s="2"/>
    </row>
    <row r="287" spans="1:8" ht="38.25" outlineLevel="5" x14ac:dyDescent="0.25">
      <c r="A287" s="21" t="s">
        <v>127</v>
      </c>
      <c r="B287" s="22" t="s">
        <v>143</v>
      </c>
      <c r="C287" s="21"/>
      <c r="D287" s="23" t="s">
        <v>456</v>
      </c>
      <c r="E287" s="11">
        <f>E288</f>
        <v>250</v>
      </c>
      <c r="F287" s="11">
        <f t="shared" si="135"/>
        <v>100</v>
      </c>
      <c r="G287" s="11">
        <f t="shared" si="135"/>
        <v>100</v>
      </c>
      <c r="H287" s="2"/>
    </row>
    <row r="288" spans="1:8" ht="25.5" outlineLevel="6" x14ac:dyDescent="0.25">
      <c r="A288" s="21" t="s">
        <v>127</v>
      </c>
      <c r="B288" s="22" t="s">
        <v>143</v>
      </c>
      <c r="C288" s="21" t="s">
        <v>7</v>
      </c>
      <c r="D288" s="23" t="s">
        <v>338</v>
      </c>
      <c r="E288" s="11">
        <f>'№ 8 ведомственная'!F266</f>
        <v>250</v>
      </c>
      <c r="F288" s="11">
        <f>'№ 8 ведомственная'!G266</f>
        <v>100</v>
      </c>
      <c r="G288" s="11">
        <f>'№ 8 ведомственная'!H266</f>
        <v>100</v>
      </c>
      <c r="H288" s="2"/>
    </row>
    <row r="289" spans="1:10" outlineLevel="1" x14ac:dyDescent="0.25">
      <c r="A289" s="21" t="s">
        <v>144</v>
      </c>
      <c r="B289" s="22"/>
      <c r="C289" s="21"/>
      <c r="D289" s="23" t="s">
        <v>312</v>
      </c>
      <c r="E289" s="11">
        <f>E290+E295</f>
        <v>23953</v>
      </c>
      <c r="F289" s="11">
        <f>F290+F295</f>
        <v>21953</v>
      </c>
      <c r="G289" s="11">
        <f>G290+G295</f>
        <v>21953</v>
      </c>
      <c r="H289" s="2"/>
    </row>
    <row r="290" spans="1:10" ht="51" outlineLevel="2" x14ac:dyDescent="0.25">
      <c r="A290" s="21" t="s">
        <v>144</v>
      </c>
      <c r="B290" s="22" t="s">
        <v>84</v>
      </c>
      <c r="C290" s="21"/>
      <c r="D290" s="23" t="s">
        <v>303</v>
      </c>
      <c r="E290" s="11">
        <f>E291</f>
        <v>16374.1</v>
      </c>
      <c r="F290" s="11">
        <f t="shared" ref="F290:G293" si="136">F291</f>
        <v>14374.1</v>
      </c>
      <c r="G290" s="11">
        <f t="shared" si="136"/>
        <v>14374.1</v>
      </c>
      <c r="H290" s="2"/>
    </row>
    <row r="291" spans="1:10" ht="25.5" outlineLevel="3" x14ac:dyDescent="0.25">
      <c r="A291" s="21" t="s">
        <v>144</v>
      </c>
      <c r="B291" s="22" t="s">
        <v>109</v>
      </c>
      <c r="C291" s="21"/>
      <c r="D291" s="23" t="s">
        <v>423</v>
      </c>
      <c r="E291" s="11">
        <f>E292</f>
        <v>16374.1</v>
      </c>
      <c r="F291" s="11">
        <f t="shared" si="136"/>
        <v>14374.1</v>
      </c>
      <c r="G291" s="11">
        <f t="shared" si="136"/>
        <v>14374.1</v>
      </c>
      <c r="H291" s="2"/>
    </row>
    <row r="292" spans="1:10" ht="25.5" outlineLevel="4" x14ac:dyDescent="0.25">
      <c r="A292" s="21" t="s">
        <v>144</v>
      </c>
      <c r="B292" s="22" t="s">
        <v>122</v>
      </c>
      <c r="C292" s="21"/>
      <c r="D292" s="23" t="s">
        <v>435</v>
      </c>
      <c r="E292" s="11">
        <f>E293</f>
        <v>16374.1</v>
      </c>
      <c r="F292" s="11">
        <f t="shared" si="136"/>
        <v>14374.1</v>
      </c>
      <c r="G292" s="11">
        <f t="shared" si="136"/>
        <v>14374.1</v>
      </c>
      <c r="H292" s="2"/>
    </row>
    <row r="293" spans="1:10" ht="25.5" outlineLevel="5" x14ac:dyDescent="0.25">
      <c r="A293" s="21" t="s">
        <v>144</v>
      </c>
      <c r="B293" s="22" t="s">
        <v>145</v>
      </c>
      <c r="C293" s="21"/>
      <c r="D293" s="23" t="s">
        <v>457</v>
      </c>
      <c r="E293" s="11">
        <f>E294</f>
        <v>16374.1</v>
      </c>
      <c r="F293" s="11">
        <f t="shared" si="136"/>
        <v>14374.1</v>
      </c>
      <c r="G293" s="11">
        <f t="shared" si="136"/>
        <v>14374.1</v>
      </c>
      <c r="H293" s="2"/>
    </row>
    <row r="294" spans="1:10" ht="25.5" outlineLevel="6" x14ac:dyDescent="0.25">
      <c r="A294" s="21" t="s">
        <v>144</v>
      </c>
      <c r="B294" s="22" t="s">
        <v>145</v>
      </c>
      <c r="C294" s="21" t="s">
        <v>39</v>
      </c>
      <c r="D294" s="23" t="s">
        <v>364</v>
      </c>
      <c r="E294" s="11">
        <f>'№ 8 ведомственная'!F272</f>
        <v>16374.1</v>
      </c>
      <c r="F294" s="11">
        <f>'№ 8 ведомственная'!G272</f>
        <v>14374.1</v>
      </c>
      <c r="G294" s="11">
        <f>'№ 8 ведомственная'!H272</f>
        <v>14374.1</v>
      </c>
      <c r="H294" s="2"/>
    </row>
    <row r="295" spans="1:10" outlineLevel="6" x14ac:dyDescent="0.25">
      <c r="A295" s="22" t="s">
        <v>144</v>
      </c>
      <c r="B295" s="90" t="s">
        <v>3</v>
      </c>
      <c r="C295" s="89"/>
      <c r="D295" s="91" t="s">
        <v>292</v>
      </c>
      <c r="E295" s="11">
        <f>E296</f>
        <v>7578.9</v>
      </c>
      <c r="F295" s="11">
        <f t="shared" ref="F295:G295" si="137">F296</f>
        <v>7578.9</v>
      </c>
      <c r="G295" s="11">
        <f t="shared" si="137"/>
        <v>7578.9</v>
      </c>
      <c r="H295" s="2"/>
    </row>
    <row r="296" spans="1:10" ht="25.5" outlineLevel="6" x14ac:dyDescent="0.25">
      <c r="A296" s="22" t="s">
        <v>144</v>
      </c>
      <c r="B296" s="90" t="s">
        <v>10</v>
      </c>
      <c r="C296" s="89"/>
      <c r="D296" s="91" t="s">
        <v>340</v>
      </c>
      <c r="E296" s="11">
        <f>E297</f>
        <v>7578.9</v>
      </c>
      <c r="F296" s="11">
        <f t="shared" ref="F296:G296" si="138">F297</f>
        <v>7578.9</v>
      </c>
      <c r="G296" s="11">
        <f t="shared" si="138"/>
        <v>7578.9</v>
      </c>
      <c r="H296" s="2"/>
    </row>
    <row r="297" spans="1:10" ht="25.5" outlineLevel="6" x14ac:dyDescent="0.25">
      <c r="A297" s="22" t="s">
        <v>144</v>
      </c>
      <c r="B297" s="90" t="s">
        <v>61</v>
      </c>
      <c r="C297" s="89"/>
      <c r="D297" s="91" t="s">
        <v>383</v>
      </c>
      <c r="E297" s="11">
        <f>E298+E299+E300+E301</f>
        <v>7578.9</v>
      </c>
      <c r="F297" s="11">
        <f t="shared" ref="F297:G297" si="139">F298+F299+F300+F301</f>
        <v>7578.9</v>
      </c>
      <c r="G297" s="11">
        <f t="shared" si="139"/>
        <v>7578.9</v>
      </c>
      <c r="H297" s="2"/>
    </row>
    <row r="298" spans="1:10" ht="51" outlineLevel="6" x14ac:dyDescent="0.25">
      <c r="A298" s="22" t="s">
        <v>144</v>
      </c>
      <c r="B298" s="90" t="s">
        <v>61</v>
      </c>
      <c r="C298" s="89" t="s">
        <v>6</v>
      </c>
      <c r="D298" s="91" t="s">
        <v>337</v>
      </c>
      <c r="E298" s="11">
        <f>'№ 8 ведомственная'!F276</f>
        <v>4725.5</v>
      </c>
      <c r="F298" s="11">
        <f>'№ 8 ведомственная'!G276</f>
        <v>4725.5</v>
      </c>
      <c r="G298" s="11">
        <f>'№ 8 ведомственная'!H276</f>
        <v>4725.5</v>
      </c>
      <c r="H298" s="2"/>
    </row>
    <row r="299" spans="1:10" ht="25.5" outlineLevel="6" x14ac:dyDescent="0.25">
      <c r="A299" s="22" t="s">
        <v>144</v>
      </c>
      <c r="B299" s="90" t="s">
        <v>61</v>
      </c>
      <c r="C299" s="89" t="s">
        <v>7</v>
      </c>
      <c r="D299" s="91" t="s">
        <v>338</v>
      </c>
      <c r="E299" s="11">
        <f>'№ 8 ведомственная'!F277</f>
        <v>2608.5</v>
      </c>
      <c r="F299" s="11">
        <f>'№ 8 ведомственная'!G277</f>
        <v>2608.5</v>
      </c>
      <c r="G299" s="11">
        <f>'№ 8 ведомственная'!H277</f>
        <v>2608.5</v>
      </c>
      <c r="H299" s="2"/>
    </row>
    <row r="300" spans="1:10" outlineLevel="6" x14ac:dyDescent="0.25">
      <c r="A300" s="22" t="s">
        <v>144</v>
      </c>
      <c r="B300" s="90" t="s">
        <v>61</v>
      </c>
      <c r="C300" s="89">
        <v>300</v>
      </c>
      <c r="D300" s="91" t="s">
        <v>349</v>
      </c>
      <c r="E300" s="11">
        <f>'№ 8 ведомственная'!F278</f>
        <v>123.9</v>
      </c>
      <c r="F300" s="11">
        <f>'№ 8 ведомственная'!G278</f>
        <v>123.9</v>
      </c>
      <c r="G300" s="11">
        <f>'№ 8 ведомственная'!H278</f>
        <v>123.9</v>
      </c>
      <c r="H300" s="2"/>
    </row>
    <row r="301" spans="1:10" outlineLevel="6" x14ac:dyDescent="0.25">
      <c r="A301" s="22" t="s">
        <v>144</v>
      </c>
      <c r="B301" s="90" t="s">
        <v>61</v>
      </c>
      <c r="C301" s="89" t="s">
        <v>8</v>
      </c>
      <c r="D301" s="91" t="s">
        <v>339</v>
      </c>
      <c r="E301" s="11">
        <f>'№ 8 ведомственная'!F279</f>
        <v>121</v>
      </c>
      <c r="F301" s="11">
        <f>'№ 8 ведомственная'!G279</f>
        <v>121</v>
      </c>
      <c r="G301" s="11">
        <f>'№ 8 ведомственная'!H279</f>
        <v>121</v>
      </c>
      <c r="H301" s="2"/>
    </row>
    <row r="302" spans="1:10" s="36" customFormat="1" x14ac:dyDescent="0.25">
      <c r="A302" s="26" t="s">
        <v>181</v>
      </c>
      <c r="B302" s="62"/>
      <c r="C302" s="26"/>
      <c r="D302" s="27" t="s">
        <v>289</v>
      </c>
      <c r="E302" s="10">
        <f>E303+E315+E349+E373+E383+E418</f>
        <v>330309.3</v>
      </c>
      <c r="F302" s="10">
        <f>F303+F315+F349+F373+F383+F418</f>
        <v>318503.40000000002</v>
      </c>
      <c r="G302" s="10">
        <f>G303+G315+G349+G373+G383+G418</f>
        <v>312397</v>
      </c>
      <c r="H302" s="4"/>
      <c r="I302" s="4"/>
      <c r="J302" s="4"/>
    </row>
    <row r="303" spans="1:10" outlineLevel="1" x14ac:dyDescent="0.25">
      <c r="A303" s="21" t="s">
        <v>182</v>
      </c>
      <c r="B303" s="22"/>
      <c r="C303" s="21"/>
      <c r="D303" s="23" t="s">
        <v>322</v>
      </c>
      <c r="E303" s="11">
        <f>E304</f>
        <v>104158.9</v>
      </c>
      <c r="F303" s="11">
        <f t="shared" ref="F303:G305" si="140">F304</f>
        <v>100234.2</v>
      </c>
      <c r="G303" s="11">
        <f t="shared" si="140"/>
        <v>98437.2</v>
      </c>
      <c r="H303" s="19"/>
      <c r="I303" s="19"/>
      <c r="J303" s="19"/>
    </row>
    <row r="304" spans="1:10" ht="38.25" outlineLevel="2" x14ac:dyDescent="0.25">
      <c r="A304" s="21" t="s">
        <v>182</v>
      </c>
      <c r="B304" s="22" t="s">
        <v>183</v>
      </c>
      <c r="C304" s="21"/>
      <c r="D304" s="23" t="s">
        <v>323</v>
      </c>
      <c r="E304" s="11">
        <f>E305</f>
        <v>104158.9</v>
      </c>
      <c r="F304" s="11">
        <f t="shared" si="140"/>
        <v>100234.2</v>
      </c>
      <c r="G304" s="11">
        <f t="shared" si="140"/>
        <v>98437.2</v>
      </c>
      <c r="H304" s="2"/>
    </row>
    <row r="305" spans="1:8" ht="25.5" outlineLevel="3" x14ac:dyDescent="0.25">
      <c r="A305" s="21" t="s">
        <v>182</v>
      </c>
      <c r="B305" s="22" t="s">
        <v>184</v>
      </c>
      <c r="C305" s="21"/>
      <c r="D305" s="23" t="s">
        <v>478</v>
      </c>
      <c r="E305" s="11">
        <f>E306</f>
        <v>104158.9</v>
      </c>
      <c r="F305" s="11">
        <f t="shared" si="140"/>
        <v>100234.2</v>
      </c>
      <c r="G305" s="11">
        <f t="shared" si="140"/>
        <v>98437.2</v>
      </c>
      <c r="H305" s="2"/>
    </row>
    <row r="306" spans="1:8" ht="25.5" outlineLevel="4" x14ac:dyDescent="0.25">
      <c r="A306" s="21" t="s">
        <v>182</v>
      </c>
      <c r="B306" s="22" t="s">
        <v>185</v>
      </c>
      <c r="C306" s="21"/>
      <c r="D306" s="23" t="s">
        <v>479</v>
      </c>
      <c r="E306" s="11">
        <f>E307+E309+E311+E313</f>
        <v>104158.9</v>
      </c>
      <c r="F306" s="11">
        <f t="shared" ref="F306:G306" si="141">F307+F309+F311+F313</f>
        <v>100234.2</v>
      </c>
      <c r="G306" s="11">
        <f t="shared" si="141"/>
        <v>98437.2</v>
      </c>
      <c r="H306" s="2"/>
    </row>
    <row r="307" spans="1:8" ht="51" outlineLevel="5" x14ac:dyDescent="0.25">
      <c r="A307" s="21" t="s">
        <v>182</v>
      </c>
      <c r="B307" s="22" t="s">
        <v>186</v>
      </c>
      <c r="C307" s="21"/>
      <c r="D307" s="23" t="s">
        <v>480</v>
      </c>
      <c r="E307" s="11">
        <f>E308</f>
        <v>49892.5</v>
      </c>
      <c r="F307" s="11">
        <f t="shared" ref="F307:G307" si="142">F308</f>
        <v>49892.5</v>
      </c>
      <c r="G307" s="11">
        <f t="shared" si="142"/>
        <v>49892.5</v>
      </c>
      <c r="H307" s="2"/>
    </row>
    <row r="308" spans="1:8" ht="25.5" outlineLevel="6" x14ac:dyDescent="0.25">
      <c r="A308" s="21" t="s">
        <v>182</v>
      </c>
      <c r="B308" s="22" t="s">
        <v>186</v>
      </c>
      <c r="C308" s="21" t="s">
        <v>39</v>
      </c>
      <c r="D308" s="23" t="s">
        <v>364</v>
      </c>
      <c r="E308" s="11">
        <f>'№ 8 ведомственная'!F344</f>
        <v>49892.5</v>
      </c>
      <c r="F308" s="11">
        <f>'№ 8 ведомственная'!G344</f>
        <v>49892.5</v>
      </c>
      <c r="G308" s="11">
        <f>'№ 8 ведомственная'!H344</f>
        <v>49892.5</v>
      </c>
      <c r="H308" s="2"/>
    </row>
    <row r="309" spans="1:8" ht="51" outlineLevel="5" x14ac:dyDescent="0.25">
      <c r="A309" s="41" t="s">
        <v>182</v>
      </c>
      <c r="B309" s="65" t="s">
        <v>187</v>
      </c>
      <c r="C309" s="41"/>
      <c r="D309" s="42" t="s">
        <v>481</v>
      </c>
      <c r="E309" s="43">
        <f>E310</f>
        <v>51500</v>
      </c>
      <c r="F309" s="43">
        <f t="shared" ref="F309:G309" si="143">F310</f>
        <v>48000</v>
      </c>
      <c r="G309" s="43">
        <f t="shared" si="143"/>
        <v>47000</v>
      </c>
      <c r="H309" s="2"/>
    </row>
    <row r="310" spans="1:8" ht="25.5" outlineLevel="6" x14ac:dyDescent="0.25">
      <c r="A310" s="21" t="s">
        <v>182</v>
      </c>
      <c r="B310" s="22" t="s">
        <v>187</v>
      </c>
      <c r="C310" s="21" t="s">
        <v>39</v>
      </c>
      <c r="D310" s="23" t="s">
        <v>364</v>
      </c>
      <c r="E310" s="11">
        <f>'№ 8 ведомственная'!F346</f>
        <v>51500</v>
      </c>
      <c r="F310" s="11">
        <f>'№ 8 ведомственная'!G346</f>
        <v>48000</v>
      </c>
      <c r="G310" s="11">
        <f>'№ 8 ведомственная'!H346</f>
        <v>47000</v>
      </c>
      <c r="H310" s="2"/>
    </row>
    <row r="311" spans="1:8" ht="25.5" outlineLevel="5" x14ac:dyDescent="0.25">
      <c r="A311" s="21" t="s">
        <v>182</v>
      </c>
      <c r="B311" s="22" t="s">
        <v>188</v>
      </c>
      <c r="C311" s="21"/>
      <c r="D311" s="23" t="s">
        <v>482</v>
      </c>
      <c r="E311" s="11">
        <f>E312</f>
        <v>1544.7</v>
      </c>
      <c r="F311" s="11">
        <f t="shared" ref="F311:G311" si="144">F312</f>
        <v>1544.7</v>
      </c>
      <c r="G311" s="11">
        <f t="shared" si="144"/>
        <v>1544.7</v>
      </c>
      <c r="H311" s="2"/>
    </row>
    <row r="312" spans="1:8" ht="25.5" outlineLevel="6" x14ac:dyDescent="0.25">
      <c r="A312" s="21" t="s">
        <v>182</v>
      </c>
      <c r="B312" s="22" t="s">
        <v>188</v>
      </c>
      <c r="C312" s="21" t="s">
        <v>39</v>
      </c>
      <c r="D312" s="23" t="s">
        <v>364</v>
      </c>
      <c r="E312" s="11">
        <f>'№ 8 ведомственная'!F348</f>
        <v>1544.7</v>
      </c>
      <c r="F312" s="11">
        <f>'№ 8 ведомственная'!G348</f>
        <v>1544.7</v>
      </c>
      <c r="G312" s="11">
        <f>'№ 8 ведомственная'!H348</f>
        <v>1544.7</v>
      </c>
      <c r="H312" s="2"/>
    </row>
    <row r="313" spans="1:8" ht="25.5" outlineLevel="5" x14ac:dyDescent="0.25">
      <c r="A313" s="21" t="s">
        <v>182</v>
      </c>
      <c r="B313" s="22" t="s">
        <v>189</v>
      </c>
      <c r="C313" s="21"/>
      <c r="D313" s="23" t="s">
        <v>483</v>
      </c>
      <c r="E313" s="40">
        <f>E314</f>
        <v>1221.7</v>
      </c>
      <c r="F313" s="40">
        <f t="shared" ref="F313:G313" si="145">F314</f>
        <v>797</v>
      </c>
      <c r="G313" s="40">
        <f t="shared" si="145"/>
        <v>0</v>
      </c>
      <c r="H313" s="2"/>
    </row>
    <row r="314" spans="1:8" ht="25.5" outlineLevel="6" x14ac:dyDescent="0.25">
      <c r="A314" s="38" t="s">
        <v>182</v>
      </c>
      <c r="B314" s="66" t="s">
        <v>189</v>
      </c>
      <c r="C314" s="38" t="s">
        <v>39</v>
      </c>
      <c r="D314" s="39" t="s">
        <v>364</v>
      </c>
      <c r="E314" s="40">
        <f>'№ 8 ведомственная'!F350</f>
        <v>1221.7</v>
      </c>
      <c r="F314" s="40">
        <f>'№ 8 ведомственная'!G350</f>
        <v>797</v>
      </c>
      <c r="G314" s="40">
        <f>'№ 8 ведомственная'!H350</f>
        <v>0</v>
      </c>
      <c r="H314" s="2"/>
    </row>
    <row r="315" spans="1:8" outlineLevel="1" x14ac:dyDescent="0.25">
      <c r="A315" s="49" t="s">
        <v>190</v>
      </c>
      <c r="B315" s="67"/>
      <c r="C315" s="49"/>
      <c r="D315" s="50" t="s">
        <v>324</v>
      </c>
      <c r="E315" s="24">
        <f>E316+E340</f>
        <v>182935.1</v>
      </c>
      <c r="F315" s="24">
        <f>F316+F340</f>
        <v>176435</v>
      </c>
      <c r="G315" s="24">
        <f>G316+G340</f>
        <v>173115.6</v>
      </c>
      <c r="H315" s="2"/>
    </row>
    <row r="316" spans="1:8" ht="38.25" outlineLevel="2" x14ac:dyDescent="0.25">
      <c r="A316" s="41" t="s">
        <v>190</v>
      </c>
      <c r="B316" s="65" t="s">
        <v>183</v>
      </c>
      <c r="C316" s="41"/>
      <c r="D316" s="42" t="s">
        <v>323</v>
      </c>
      <c r="E316" s="43">
        <f>E317</f>
        <v>182735.1</v>
      </c>
      <c r="F316" s="43">
        <f t="shared" ref="F316:G316" si="146">F317</f>
        <v>176235</v>
      </c>
      <c r="G316" s="43">
        <f t="shared" si="146"/>
        <v>172915.6</v>
      </c>
      <c r="H316" s="2"/>
    </row>
    <row r="317" spans="1:8" ht="25.5" outlineLevel="3" x14ac:dyDescent="0.25">
      <c r="A317" s="21" t="s">
        <v>190</v>
      </c>
      <c r="B317" s="22" t="s">
        <v>191</v>
      </c>
      <c r="C317" s="21"/>
      <c r="D317" s="23" t="s">
        <v>484</v>
      </c>
      <c r="E317" s="11">
        <f>E318+E333</f>
        <v>182735.1</v>
      </c>
      <c r="F317" s="11">
        <f>F318+F333</f>
        <v>176235</v>
      </c>
      <c r="G317" s="11">
        <f>G318+G333</f>
        <v>172915.6</v>
      </c>
      <c r="H317" s="2"/>
    </row>
    <row r="318" spans="1:8" ht="38.25" outlineLevel="4" x14ac:dyDescent="0.25">
      <c r="A318" s="21" t="s">
        <v>190</v>
      </c>
      <c r="B318" s="22" t="s">
        <v>192</v>
      </c>
      <c r="C318" s="21"/>
      <c r="D318" s="23" t="s">
        <v>485</v>
      </c>
      <c r="E318" s="11">
        <f>E319+E323+E331+E321+E329+E327+E325</f>
        <v>171963.80000000002</v>
      </c>
      <c r="F318" s="11">
        <f>F319+F323+F331+F321+F329+F327+F325</f>
        <v>165463.70000000001</v>
      </c>
      <c r="G318" s="11">
        <f t="shared" ref="G318" si="147">G319+G323+G331+G321+G329+G327+G325</f>
        <v>162641.70000000001</v>
      </c>
      <c r="H318" s="2"/>
    </row>
    <row r="319" spans="1:8" ht="51" outlineLevel="5" x14ac:dyDescent="0.25">
      <c r="A319" s="21" t="s">
        <v>190</v>
      </c>
      <c r="B319" s="22" t="s">
        <v>193</v>
      </c>
      <c r="C319" s="21"/>
      <c r="D319" s="23" t="s">
        <v>486</v>
      </c>
      <c r="E319" s="11">
        <f>E320</f>
        <v>107693.7</v>
      </c>
      <c r="F319" s="11">
        <f t="shared" ref="F319:G319" si="148">F320</f>
        <v>107693.7</v>
      </c>
      <c r="G319" s="11">
        <f t="shared" si="148"/>
        <v>107693.7</v>
      </c>
      <c r="H319" s="2"/>
    </row>
    <row r="320" spans="1:8" ht="25.5" outlineLevel="6" x14ac:dyDescent="0.25">
      <c r="A320" s="21" t="s">
        <v>190</v>
      </c>
      <c r="B320" s="22" t="s">
        <v>193</v>
      </c>
      <c r="C320" s="21" t="s">
        <v>39</v>
      </c>
      <c r="D320" s="23" t="s">
        <v>364</v>
      </c>
      <c r="E320" s="11">
        <f>'№ 8 ведомственная'!F356</f>
        <v>107693.7</v>
      </c>
      <c r="F320" s="11">
        <f>'№ 8 ведомственная'!G356</f>
        <v>107693.7</v>
      </c>
      <c r="G320" s="11">
        <f>'№ 8 ведомственная'!H356</f>
        <v>107693.7</v>
      </c>
      <c r="H320" s="2"/>
    </row>
    <row r="321" spans="1:8" ht="38.25" outlineLevel="6" x14ac:dyDescent="0.25">
      <c r="A321" s="22" t="s">
        <v>190</v>
      </c>
      <c r="B321" s="22" t="s">
        <v>623</v>
      </c>
      <c r="C321" s="21"/>
      <c r="D321" s="23" t="s">
        <v>624</v>
      </c>
      <c r="E321" s="11">
        <f>E322</f>
        <v>100</v>
      </c>
      <c r="F321" s="11">
        <f t="shared" ref="F321:G321" si="149">F322</f>
        <v>100</v>
      </c>
      <c r="G321" s="11">
        <f t="shared" si="149"/>
        <v>100</v>
      </c>
      <c r="H321" s="2"/>
    </row>
    <row r="322" spans="1:8" ht="25.5" outlineLevel="6" x14ac:dyDescent="0.25">
      <c r="A322" s="22" t="s">
        <v>190</v>
      </c>
      <c r="B322" s="22" t="s">
        <v>623</v>
      </c>
      <c r="C322" s="21">
        <v>600</v>
      </c>
      <c r="D322" s="23" t="s">
        <v>364</v>
      </c>
      <c r="E322" s="11">
        <f>'№ 8 ведомственная'!F358</f>
        <v>100</v>
      </c>
      <c r="F322" s="11">
        <f>'№ 8 ведомственная'!G358</f>
        <v>100</v>
      </c>
      <c r="G322" s="11">
        <f>'№ 8 ведомственная'!H358</f>
        <v>100</v>
      </c>
      <c r="H322" s="2"/>
    </row>
    <row r="323" spans="1:8" ht="51" outlineLevel="5" x14ac:dyDescent="0.25">
      <c r="A323" s="41" t="s">
        <v>190</v>
      </c>
      <c r="B323" s="65" t="s">
        <v>194</v>
      </c>
      <c r="C323" s="41"/>
      <c r="D323" s="42" t="s">
        <v>487</v>
      </c>
      <c r="E323" s="43">
        <f>E324</f>
        <v>38200</v>
      </c>
      <c r="F323" s="43">
        <f t="shared" ref="F323:G323" si="150">F324</f>
        <v>35200</v>
      </c>
      <c r="G323" s="43">
        <f t="shared" si="150"/>
        <v>34200</v>
      </c>
      <c r="H323" s="2"/>
    </row>
    <row r="324" spans="1:8" ht="25.5" outlineLevel="6" x14ac:dyDescent="0.25">
      <c r="A324" s="21" t="s">
        <v>190</v>
      </c>
      <c r="B324" s="22" t="s">
        <v>194</v>
      </c>
      <c r="C324" s="21" t="s">
        <v>39</v>
      </c>
      <c r="D324" s="23" t="s">
        <v>364</v>
      </c>
      <c r="E324" s="11">
        <f>'№ 8 ведомственная'!F360</f>
        <v>38200</v>
      </c>
      <c r="F324" s="11">
        <f>'№ 8 ведомственная'!G360</f>
        <v>35200</v>
      </c>
      <c r="G324" s="11">
        <f>'№ 8 ведомственная'!H360</f>
        <v>34200</v>
      </c>
      <c r="H324" s="2"/>
    </row>
    <row r="325" spans="1:8" ht="38.25" outlineLevel="6" x14ac:dyDescent="0.25">
      <c r="A325" s="22" t="s">
        <v>190</v>
      </c>
      <c r="B325" s="22" t="s">
        <v>706</v>
      </c>
      <c r="C325" s="21"/>
      <c r="D325" s="23" t="s">
        <v>709</v>
      </c>
      <c r="E325" s="11">
        <f>E326</f>
        <v>1027.3</v>
      </c>
      <c r="F325" s="11">
        <f t="shared" ref="F325:G325" si="151">F326</f>
        <v>1027.3</v>
      </c>
      <c r="G325" s="11">
        <f t="shared" si="151"/>
        <v>1027.3</v>
      </c>
      <c r="H325" s="2"/>
    </row>
    <row r="326" spans="1:8" ht="25.5" outlineLevel="6" x14ac:dyDescent="0.25">
      <c r="A326" s="22" t="s">
        <v>190</v>
      </c>
      <c r="B326" s="22" t="s">
        <v>706</v>
      </c>
      <c r="C326" s="21">
        <v>600</v>
      </c>
      <c r="D326" s="23" t="s">
        <v>608</v>
      </c>
      <c r="E326" s="11">
        <f>'№ 8 ведомственная'!F362</f>
        <v>1027.3</v>
      </c>
      <c r="F326" s="11">
        <f>'№ 8 ведомственная'!G362</f>
        <v>1027.3</v>
      </c>
      <c r="G326" s="11">
        <f>'№ 8 ведомственная'!H362</f>
        <v>1027.3</v>
      </c>
      <c r="H326" s="2"/>
    </row>
    <row r="327" spans="1:8" ht="41.25" customHeight="1" outlineLevel="6" x14ac:dyDescent="0.25">
      <c r="A327" s="22" t="s">
        <v>190</v>
      </c>
      <c r="B327" s="22" t="s">
        <v>702</v>
      </c>
      <c r="C327" s="21"/>
      <c r="D327" s="23" t="str">
        <f>'№ 8 ведомственная'!E363</f>
        <v xml:space="preserve"> Субвенции на ежемесячное денежное вознаграждение за классное руководство педагогическим работникам муниципальных общеобразовательных организаций</v>
      </c>
      <c r="E327" s="11">
        <f>E328</f>
        <v>9765</v>
      </c>
      <c r="F327" s="11">
        <f t="shared" ref="F327:G327" si="152">F328</f>
        <v>9765</v>
      </c>
      <c r="G327" s="11">
        <f t="shared" si="152"/>
        <v>9765</v>
      </c>
      <c r="H327" s="2"/>
    </row>
    <row r="328" spans="1:8" ht="25.5" outlineLevel="6" x14ac:dyDescent="0.25">
      <c r="A328" s="22" t="s">
        <v>190</v>
      </c>
      <c r="B328" s="22" t="s">
        <v>702</v>
      </c>
      <c r="C328" s="21" t="s">
        <v>39</v>
      </c>
      <c r="D328" s="23" t="s">
        <v>364</v>
      </c>
      <c r="E328" s="11">
        <f>'№ 8 ведомственная'!F364</f>
        <v>9765</v>
      </c>
      <c r="F328" s="11">
        <f>'№ 8 ведомственная'!G364</f>
        <v>9765</v>
      </c>
      <c r="G328" s="11">
        <f>'№ 8 ведомственная'!H364</f>
        <v>9765</v>
      </c>
      <c r="H328" s="2"/>
    </row>
    <row r="329" spans="1:8" ht="38.25" outlineLevel="6" x14ac:dyDescent="0.25">
      <c r="A329" s="22" t="s">
        <v>190</v>
      </c>
      <c r="B329" s="22" t="s">
        <v>697</v>
      </c>
      <c r="C329" s="21"/>
      <c r="D329" s="23" t="s">
        <v>698</v>
      </c>
      <c r="E329" s="11">
        <f>E330</f>
        <v>9487.6</v>
      </c>
      <c r="F329" s="11">
        <f t="shared" ref="F329:G329" si="153">F330</f>
        <v>9948.1</v>
      </c>
      <c r="G329" s="11">
        <f t="shared" si="153"/>
        <v>9855.7000000000007</v>
      </c>
      <c r="H329" s="2"/>
    </row>
    <row r="330" spans="1:8" ht="25.5" outlineLevel="6" x14ac:dyDescent="0.25">
      <c r="A330" s="22" t="s">
        <v>190</v>
      </c>
      <c r="B330" s="22" t="s">
        <v>697</v>
      </c>
      <c r="C330" s="21" t="s">
        <v>39</v>
      </c>
      <c r="D330" s="23" t="s">
        <v>364</v>
      </c>
      <c r="E330" s="11">
        <f>'№ 8 ведомственная'!F366</f>
        <v>9487.6</v>
      </c>
      <c r="F330" s="11">
        <f>'№ 8 ведомственная'!G366</f>
        <v>9948.1</v>
      </c>
      <c r="G330" s="11">
        <f>'№ 8 ведомственная'!H366</f>
        <v>9855.7000000000007</v>
      </c>
      <c r="H330" s="2"/>
    </row>
    <row r="331" spans="1:8" ht="25.5" outlineLevel="5" x14ac:dyDescent="0.25">
      <c r="A331" s="21" t="s">
        <v>190</v>
      </c>
      <c r="B331" s="22" t="s">
        <v>195</v>
      </c>
      <c r="C331" s="21"/>
      <c r="D331" s="23" t="s">
        <v>489</v>
      </c>
      <c r="E331" s="11">
        <f>E332</f>
        <v>5690.2</v>
      </c>
      <c r="F331" s="11">
        <f t="shared" ref="F331:G331" si="154">F332</f>
        <v>1729.6</v>
      </c>
      <c r="G331" s="11">
        <f t="shared" si="154"/>
        <v>0</v>
      </c>
      <c r="H331" s="2"/>
    </row>
    <row r="332" spans="1:8" ht="25.5" outlineLevel="6" x14ac:dyDescent="0.25">
      <c r="A332" s="21" t="s">
        <v>190</v>
      </c>
      <c r="B332" s="22" t="s">
        <v>195</v>
      </c>
      <c r="C332" s="21" t="s">
        <v>39</v>
      </c>
      <c r="D332" s="23" t="s">
        <v>364</v>
      </c>
      <c r="E332" s="11">
        <f>'№ 8 ведомственная'!F368</f>
        <v>5690.2</v>
      </c>
      <c r="F332" s="11">
        <f>'№ 8 ведомственная'!G368</f>
        <v>1729.6</v>
      </c>
      <c r="G332" s="11">
        <f>'№ 8 ведомственная'!H368</f>
        <v>0</v>
      </c>
      <c r="H332" s="2"/>
    </row>
    <row r="333" spans="1:8" outlineLevel="4" x14ac:dyDescent="0.25">
      <c r="A333" s="41" t="s">
        <v>190</v>
      </c>
      <c r="B333" s="65" t="s">
        <v>196</v>
      </c>
      <c r="C333" s="41"/>
      <c r="D333" s="42" t="s">
        <v>490</v>
      </c>
      <c r="E333" s="43">
        <f>E336+E338+E334</f>
        <v>10771.3</v>
      </c>
      <c r="F333" s="43">
        <f t="shared" ref="F333:G333" si="155">F336+F338+F334</f>
        <v>10771.3</v>
      </c>
      <c r="G333" s="43">
        <f t="shared" si="155"/>
        <v>10273.9</v>
      </c>
      <c r="H333" s="2"/>
    </row>
    <row r="334" spans="1:8" ht="89.25" outlineLevel="4" x14ac:dyDescent="0.25">
      <c r="A334" s="22" t="s">
        <v>190</v>
      </c>
      <c r="B334" s="22" t="s">
        <v>625</v>
      </c>
      <c r="C334" s="21"/>
      <c r="D334" s="23" t="s">
        <v>662</v>
      </c>
      <c r="E334" s="43">
        <f>E335</f>
        <v>1871.3</v>
      </c>
      <c r="F334" s="43">
        <f t="shared" ref="F334:G334" si="156">F335</f>
        <v>1871.3</v>
      </c>
      <c r="G334" s="43">
        <f t="shared" si="156"/>
        <v>1871.3</v>
      </c>
      <c r="H334" s="2"/>
    </row>
    <row r="335" spans="1:8" ht="25.5" outlineLevel="4" x14ac:dyDescent="0.25">
      <c r="A335" s="22" t="s">
        <v>190</v>
      </c>
      <c r="B335" s="22" t="s">
        <v>625</v>
      </c>
      <c r="C335" s="21">
        <v>600</v>
      </c>
      <c r="D335" s="23" t="s">
        <v>364</v>
      </c>
      <c r="E335" s="43">
        <f>'№ 8 ведомственная'!F371</f>
        <v>1871.3</v>
      </c>
      <c r="F335" s="43">
        <f>'№ 8 ведомственная'!G371</f>
        <v>1871.3</v>
      </c>
      <c r="G335" s="43">
        <f>'№ 8 ведомственная'!H371</f>
        <v>1871.3</v>
      </c>
      <c r="H335" s="2"/>
    </row>
    <row r="336" spans="1:8" ht="25.5" outlineLevel="5" x14ac:dyDescent="0.25">
      <c r="A336" s="21" t="s">
        <v>190</v>
      </c>
      <c r="B336" s="22" t="s">
        <v>197</v>
      </c>
      <c r="C336" s="21"/>
      <c r="D336" s="23" t="s">
        <v>491</v>
      </c>
      <c r="E336" s="11">
        <f>E337</f>
        <v>4100</v>
      </c>
      <c r="F336" s="11">
        <f t="shared" ref="F336:G336" si="157">F337</f>
        <v>4100</v>
      </c>
      <c r="G336" s="11">
        <f t="shared" si="157"/>
        <v>3602.6</v>
      </c>
      <c r="H336" s="2"/>
    </row>
    <row r="337" spans="1:8" ht="25.5" outlineLevel="6" x14ac:dyDescent="0.25">
      <c r="A337" s="21" t="s">
        <v>190</v>
      </c>
      <c r="B337" s="22" t="s">
        <v>197</v>
      </c>
      <c r="C337" s="21" t="s">
        <v>39</v>
      </c>
      <c r="D337" s="23" t="s">
        <v>364</v>
      </c>
      <c r="E337" s="11">
        <f>'№ 8 ведомственная'!F373</f>
        <v>4100</v>
      </c>
      <c r="F337" s="11">
        <f>'№ 8 ведомственная'!G373</f>
        <v>4100</v>
      </c>
      <c r="G337" s="11">
        <f>'№ 8 ведомственная'!H373</f>
        <v>3602.6</v>
      </c>
      <c r="H337" s="2"/>
    </row>
    <row r="338" spans="1:8" ht="25.5" outlineLevel="5" x14ac:dyDescent="0.25">
      <c r="A338" s="21" t="s">
        <v>190</v>
      </c>
      <c r="B338" s="22" t="s">
        <v>198</v>
      </c>
      <c r="C338" s="21"/>
      <c r="D338" s="23" t="s">
        <v>492</v>
      </c>
      <c r="E338" s="11">
        <f>E339</f>
        <v>4800</v>
      </c>
      <c r="F338" s="11">
        <f t="shared" ref="F338:G338" si="158">F339</f>
        <v>4800</v>
      </c>
      <c r="G338" s="11">
        <f t="shared" si="158"/>
        <v>4800</v>
      </c>
      <c r="H338" s="2"/>
    </row>
    <row r="339" spans="1:8" ht="25.5" outlineLevel="6" x14ac:dyDescent="0.25">
      <c r="A339" s="21" t="s">
        <v>190</v>
      </c>
      <c r="B339" s="22" t="s">
        <v>198</v>
      </c>
      <c r="C339" s="21" t="s">
        <v>39</v>
      </c>
      <c r="D339" s="23" t="s">
        <v>364</v>
      </c>
      <c r="E339" s="11">
        <f>'№ 8 ведомственная'!F375</f>
        <v>4800</v>
      </c>
      <c r="F339" s="11">
        <f>'№ 8 ведомственная'!G375</f>
        <v>4800</v>
      </c>
      <c r="G339" s="11">
        <f>'№ 8 ведомственная'!H375</f>
        <v>4800</v>
      </c>
      <c r="H339" s="2"/>
    </row>
    <row r="340" spans="1:8" ht="38.25" outlineLevel="2" x14ac:dyDescent="0.25">
      <c r="A340" s="21" t="s">
        <v>190</v>
      </c>
      <c r="B340" s="22" t="s">
        <v>45</v>
      </c>
      <c r="C340" s="21"/>
      <c r="D340" s="23" t="s">
        <v>300</v>
      </c>
      <c r="E340" s="11">
        <f>E341+E345</f>
        <v>200</v>
      </c>
      <c r="F340" s="11">
        <f t="shared" ref="F340:G340" si="159">F341+F345</f>
        <v>200</v>
      </c>
      <c r="G340" s="11">
        <f t="shared" si="159"/>
        <v>200</v>
      </c>
      <c r="H340" s="2"/>
    </row>
    <row r="341" spans="1:8" ht="25.5" outlineLevel="3" x14ac:dyDescent="0.25">
      <c r="A341" s="21" t="s">
        <v>190</v>
      </c>
      <c r="B341" s="22" t="s">
        <v>199</v>
      </c>
      <c r="C341" s="21"/>
      <c r="D341" s="23" t="s">
        <v>493</v>
      </c>
      <c r="E341" s="11">
        <f>E342</f>
        <v>150</v>
      </c>
      <c r="F341" s="11">
        <f t="shared" ref="F341:G343" si="160">F342</f>
        <v>150</v>
      </c>
      <c r="G341" s="11">
        <f t="shared" si="160"/>
        <v>150</v>
      </c>
      <c r="H341" s="2"/>
    </row>
    <row r="342" spans="1:8" ht="51" outlineLevel="4" x14ac:dyDescent="0.25">
      <c r="A342" s="21" t="s">
        <v>190</v>
      </c>
      <c r="B342" s="22" t="s">
        <v>200</v>
      </c>
      <c r="C342" s="21"/>
      <c r="D342" s="23" t="s">
        <v>494</v>
      </c>
      <c r="E342" s="11">
        <f>E343</f>
        <v>150</v>
      </c>
      <c r="F342" s="11">
        <f t="shared" si="160"/>
        <v>150</v>
      </c>
      <c r="G342" s="11">
        <f t="shared" si="160"/>
        <v>150</v>
      </c>
      <c r="H342" s="2"/>
    </row>
    <row r="343" spans="1:8" outlineLevel="5" x14ac:dyDescent="0.25">
      <c r="A343" s="21" t="s">
        <v>190</v>
      </c>
      <c r="B343" s="22" t="s">
        <v>201</v>
      </c>
      <c r="C343" s="21"/>
      <c r="D343" s="23" t="s">
        <v>495</v>
      </c>
      <c r="E343" s="11">
        <f>E344</f>
        <v>150</v>
      </c>
      <c r="F343" s="11">
        <f t="shared" si="160"/>
        <v>150</v>
      </c>
      <c r="G343" s="11">
        <f t="shared" si="160"/>
        <v>150</v>
      </c>
      <c r="H343" s="2"/>
    </row>
    <row r="344" spans="1:8" ht="25.5" outlineLevel="6" x14ac:dyDescent="0.25">
      <c r="A344" s="21" t="s">
        <v>190</v>
      </c>
      <c r="B344" s="22" t="s">
        <v>201</v>
      </c>
      <c r="C344" s="21" t="s">
        <v>39</v>
      </c>
      <c r="D344" s="23" t="s">
        <v>364</v>
      </c>
      <c r="E344" s="11">
        <f>'№ 8 ведомственная'!F380</f>
        <v>150</v>
      </c>
      <c r="F344" s="11">
        <f>'№ 8 ведомственная'!G380</f>
        <v>150</v>
      </c>
      <c r="G344" s="11">
        <f>'№ 8 ведомственная'!H380</f>
        <v>150</v>
      </c>
      <c r="H344" s="2"/>
    </row>
    <row r="345" spans="1:8" ht="51" outlineLevel="3" x14ac:dyDescent="0.25">
      <c r="A345" s="21" t="s">
        <v>190</v>
      </c>
      <c r="B345" s="22" t="s">
        <v>202</v>
      </c>
      <c r="C345" s="21"/>
      <c r="D345" s="23" t="s">
        <v>496</v>
      </c>
      <c r="E345" s="11">
        <f>E346</f>
        <v>50</v>
      </c>
      <c r="F345" s="11">
        <f t="shared" ref="F345:G347" si="161">F346</f>
        <v>50</v>
      </c>
      <c r="G345" s="11">
        <f t="shared" si="161"/>
        <v>50</v>
      </c>
      <c r="H345" s="2"/>
    </row>
    <row r="346" spans="1:8" ht="25.5" outlineLevel="4" x14ac:dyDescent="0.25">
      <c r="A346" s="21" t="s">
        <v>190</v>
      </c>
      <c r="B346" s="22" t="s">
        <v>203</v>
      </c>
      <c r="C346" s="21"/>
      <c r="D346" s="23" t="s">
        <v>497</v>
      </c>
      <c r="E346" s="11">
        <f>E347</f>
        <v>50</v>
      </c>
      <c r="F346" s="11">
        <f t="shared" si="161"/>
        <v>50</v>
      </c>
      <c r="G346" s="11">
        <f t="shared" si="161"/>
        <v>50</v>
      </c>
      <c r="H346" s="2"/>
    </row>
    <row r="347" spans="1:8" ht="25.5" outlineLevel="5" x14ac:dyDescent="0.25">
      <c r="A347" s="21" t="s">
        <v>190</v>
      </c>
      <c r="B347" s="22" t="s">
        <v>204</v>
      </c>
      <c r="C347" s="21"/>
      <c r="D347" s="23" t="s">
        <v>498</v>
      </c>
      <c r="E347" s="11">
        <f>E348</f>
        <v>50</v>
      </c>
      <c r="F347" s="11">
        <f t="shared" si="161"/>
        <v>50</v>
      </c>
      <c r="G347" s="11">
        <f t="shared" si="161"/>
        <v>50</v>
      </c>
      <c r="H347" s="2"/>
    </row>
    <row r="348" spans="1:8" ht="25.5" outlineLevel="6" x14ac:dyDescent="0.25">
      <c r="A348" s="21" t="s">
        <v>190</v>
      </c>
      <c r="B348" s="22" t="s">
        <v>204</v>
      </c>
      <c r="C348" s="21" t="s">
        <v>39</v>
      </c>
      <c r="D348" s="23" t="s">
        <v>364</v>
      </c>
      <c r="E348" s="11">
        <f>'№ 8 ведомственная'!F384</f>
        <v>50</v>
      </c>
      <c r="F348" s="11">
        <f>'№ 8 ведомственная'!G384</f>
        <v>50</v>
      </c>
      <c r="G348" s="11">
        <f>'№ 8 ведомственная'!H384</f>
        <v>50</v>
      </c>
      <c r="H348" s="2"/>
    </row>
    <row r="349" spans="1:8" outlineLevel="1" x14ac:dyDescent="0.25">
      <c r="A349" s="21" t="s">
        <v>205</v>
      </c>
      <c r="B349" s="22"/>
      <c r="C349" s="21"/>
      <c r="D349" s="23" t="s">
        <v>325</v>
      </c>
      <c r="E349" s="11">
        <f>E350+E359</f>
        <v>21771.1</v>
      </c>
      <c r="F349" s="11">
        <f>F350+F359</f>
        <v>21010.3</v>
      </c>
      <c r="G349" s="11">
        <f>G350+G359</f>
        <v>20020.3</v>
      </c>
      <c r="H349" s="2"/>
    </row>
    <row r="350" spans="1:8" ht="38.25" outlineLevel="2" x14ac:dyDescent="0.25">
      <c r="A350" s="21" t="s">
        <v>205</v>
      </c>
      <c r="B350" s="22" t="s">
        <v>183</v>
      </c>
      <c r="C350" s="21"/>
      <c r="D350" s="23" t="s">
        <v>323</v>
      </c>
      <c r="E350" s="11">
        <f>E351</f>
        <v>15644.6</v>
      </c>
      <c r="F350" s="11">
        <f t="shared" ref="F350:G355" si="162">F351</f>
        <v>14944.6</v>
      </c>
      <c r="G350" s="11">
        <f t="shared" si="162"/>
        <v>14944.6</v>
      </c>
      <c r="H350" s="19"/>
    </row>
    <row r="351" spans="1:8" ht="25.5" outlineLevel="3" x14ac:dyDescent="0.25">
      <c r="A351" s="21" t="s">
        <v>205</v>
      </c>
      <c r="B351" s="22" t="s">
        <v>206</v>
      </c>
      <c r="C351" s="21"/>
      <c r="D351" s="23" t="s">
        <v>499</v>
      </c>
      <c r="E351" s="11">
        <f>E352</f>
        <v>15644.6</v>
      </c>
      <c r="F351" s="11">
        <f t="shared" si="162"/>
        <v>14944.6</v>
      </c>
      <c r="G351" s="11">
        <f t="shared" si="162"/>
        <v>14944.6</v>
      </c>
      <c r="H351" s="19"/>
    </row>
    <row r="352" spans="1:8" ht="25.5" outlineLevel="4" x14ac:dyDescent="0.25">
      <c r="A352" s="21" t="s">
        <v>205</v>
      </c>
      <c r="B352" s="22" t="s">
        <v>207</v>
      </c>
      <c r="C352" s="21"/>
      <c r="D352" s="23" t="s">
        <v>500</v>
      </c>
      <c r="E352" s="11">
        <f>E355+E353+E357</f>
        <v>15644.6</v>
      </c>
      <c r="F352" s="11">
        <f t="shared" ref="F352:G352" si="163">F355+F353+F357</f>
        <v>14944.6</v>
      </c>
      <c r="G352" s="11">
        <f t="shared" si="163"/>
        <v>14944.6</v>
      </c>
      <c r="H352" s="2"/>
    </row>
    <row r="353" spans="1:8" ht="51" outlineLevel="4" x14ac:dyDescent="0.25">
      <c r="A353" s="21" t="s">
        <v>205</v>
      </c>
      <c r="B353" s="22" t="s">
        <v>630</v>
      </c>
      <c r="C353" s="22"/>
      <c r="D353" s="23" t="s">
        <v>631</v>
      </c>
      <c r="E353" s="11">
        <f>E354</f>
        <v>1925.4</v>
      </c>
      <c r="F353" s="11">
        <f t="shared" ref="F353:G353" si="164">F354</f>
        <v>1925.4</v>
      </c>
      <c r="G353" s="11">
        <f t="shared" si="164"/>
        <v>1925.4</v>
      </c>
      <c r="H353" s="2"/>
    </row>
    <row r="354" spans="1:8" ht="25.5" outlineLevel="4" x14ac:dyDescent="0.25">
      <c r="A354" s="21" t="s">
        <v>205</v>
      </c>
      <c r="B354" s="22" t="s">
        <v>630</v>
      </c>
      <c r="C354" s="22" t="s">
        <v>39</v>
      </c>
      <c r="D354" s="23" t="s">
        <v>364</v>
      </c>
      <c r="E354" s="11">
        <f>'№ 8 ведомственная'!F390</f>
        <v>1925.4</v>
      </c>
      <c r="F354" s="11">
        <f>'№ 8 ведомственная'!G390</f>
        <v>1925.4</v>
      </c>
      <c r="G354" s="11">
        <f>'№ 8 ведомственная'!H390</f>
        <v>1925.4</v>
      </c>
      <c r="H354" s="2"/>
    </row>
    <row r="355" spans="1:8" ht="38.25" outlineLevel="5" x14ac:dyDescent="0.25">
      <c r="A355" s="41" t="s">
        <v>205</v>
      </c>
      <c r="B355" s="65" t="s">
        <v>208</v>
      </c>
      <c r="C355" s="41"/>
      <c r="D355" s="42" t="s">
        <v>664</v>
      </c>
      <c r="E355" s="43">
        <f>E356</f>
        <v>13700</v>
      </c>
      <c r="F355" s="43">
        <f t="shared" si="162"/>
        <v>13000</v>
      </c>
      <c r="G355" s="43">
        <f t="shared" si="162"/>
        <v>13000</v>
      </c>
      <c r="H355" s="2"/>
    </row>
    <row r="356" spans="1:8" ht="25.5" outlineLevel="6" x14ac:dyDescent="0.25">
      <c r="A356" s="21" t="s">
        <v>205</v>
      </c>
      <c r="B356" s="22" t="s">
        <v>208</v>
      </c>
      <c r="C356" s="21" t="s">
        <v>39</v>
      </c>
      <c r="D356" s="23" t="s">
        <v>364</v>
      </c>
      <c r="E356" s="11">
        <f>'№ 8 ведомственная'!F392</f>
        <v>13700</v>
      </c>
      <c r="F356" s="11">
        <f>'№ 8 ведомственная'!G392</f>
        <v>13000</v>
      </c>
      <c r="G356" s="11">
        <f>'№ 8 ведомственная'!H392</f>
        <v>13000</v>
      </c>
      <c r="H356" s="2"/>
    </row>
    <row r="357" spans="1:8" ht="38.25" outlineLevel="6" x14ac:dyDescent="0.25">
      <c r="A357" s="22" t="s">
        <v>205</v>
      </c>
      <c r="B357" s="22" t="s">
        <v>641</v>
      </c>
      <c r="C357" s="21"/>
      <c r="D357" s="23" t="s">
        <v>640</v>
      </c>
      <c r="E357" s="11">
        <f>E358</f>
        <v>19.2</v>
      </c>
      <c r="F357" s="11">
        <f t="shared" ref="F357:G357" si="165">F358</f>
        <v>19.2</v>
      </c>
      <c r="G357" s="11">
        <f t="shared" si="165"/>
        <v>19.2</v>
      </c>
      <c r="H357" s="2"/>
    </row>
    <row r="358" spans="1:8" ht="25.5" outlineLevel="6" x14ac:dyDescent="0.25">
      <c r="A358" s="22" t="s">
        <v>205</v>
      </c>
      <c r="B358" s="22" t="s">
        <v>641</v>
      </c>
      <c r="C358" s="21" t="s">
        <v>39</v>
      </c>
      <c r="D358" s="23" t="s">
        <v>364</v>
      </c>
      <c r="E358" s="11">
        <f>'№ 8 ведомственная'!F394</f>
        <v>19.2</v>
      </c>
      <c r="F358" s="11">
        <f>'№ 8 ведомственная'!G394</f>
        <v>19.2</v>
      </c>
      <c r="G358" s="11">
        <f>'№ 8 ведомственная'!H394</f>
        <v>19.2</v>
      </c>
      <c r="H358" s="2"/>
    </row>
    <row r="359" spans="1:8" ht="38.25" outlineLevel="2" x14ac:dyDescent="0.25">
      <c r="A359" s="41" t="s">
        <v>205</v>
      </c>
      <c r="B359" s="65" t="s">
        <v>237</v>
      </c>
      <c r="C359" s="41"/>
      <c r="D359" s="42" t="s">
        <v>331</v>
      </c>
      <c r="E359" s="43">
        <f>E360</f>
        <v>6126.4999999999991</v>
      </c>
      <c r="F359" s="43">
        <f t="shared" ref="F359:G364" si="166">F360</f>
        <v>6065.7</v>
      </c>
      <c r="G359" s="43">
        <f t="shared" si="166"/>
        <v>5075.7</v>
      </c>
      <c r="H359" s="2"/>
    </row>
    <row r="360" spans="1:8" ht="38.25" outlineLevel="3" x14ac:dyDescent="0.25">
      <c r="A360" s="21" t="s">
        <v>205</v>
      </c>
      <c r="B360" s="22" t="s">
        <v>238</v>
      </c>
      <c r="C360" s="21"/>
      <c r="D360" s="23" t="s">
        <v>522</v>
      </c>
      <c r="E360" s="11">
        <f>E361+E370</f>
        <v>6126.4999999999991</v>
      </c>
      <c r="F360" s="11">
        <f>F361+F370</f>
        <v>6065.7</v>
      </c>
      <c r="G360" s="11">
        <f>G361+G370</f>
        <v>5075.7</v>
      </c>
      <c r="H360" s="2"/>
    </row>
    <row r="361" spans="1:8" ht="25.5" outlineLevel="4" x14ac:dyDescent="0.25">
      <c r="A361" s="21" t="s">
        <v>205</v>
      </c>
      <c r="B361" s="22" t="s">
        <v>239</v>
      </c>
      <c r="C361" s="21"/>
      <c r="D361" s="23" t="s">
        <v>523</v>
      </c>
      <c r="E361" s="11">
        <f>E364+E362+E368+E366</f>
        <v>6063.5999999999995</v>
      </c>
      <c r="F361" s="11">
        <f t="shared" ref="F361:G361" si="167">F364+F362+F368+F366</f>
        <v>6065.7</v>
      </c>
      <c r="G361" s="11">
        <f t="shared" si="167"/>
        <v>5075.7</v>
      </c>
      <c r="H361" s="2"/>
    </row>
    <row r="362" spans="1:8" ht="38.25" outlineLevel="4" x14ac:dyDescent="0.25">
      <c r="A362" s="21" t="s">
        <v>205</v>
      </c>
      <c r="B362" s="22" t="s">
        <v>632</v>
      </c>
      <c r="C362" s="22"/>
      <c r="D362" s="23" t="s">
        <v>633</v>
      </c>
      <c r="E362" s="11">
        <f>E363</f>
        <v>690.6</v>
      </c>
      <c r="F362" s="11">
        <f t="shared" ref="F362:G362" si="168">F363</f>
        <v>690.6</v>
      </c>
      <c r="G362" s="11">
        <f t="shared" si="168"/>
        <v>690.6</v>
      </c>
      <c r="H362" s="2"/>
    </row>
    <row r="363" spans="1:8" ht="25.5" outlineLevel="4" x14ac:dyDescent="0.25">
      <c r="A363" s="21" t="s">
        <v>205</v>
      </c>
      <c r="B363" s="22" t="s">
        <v>632</v>
      </c>
      <c r="C363" s="22" t="s">
        <v>39</v>
      </c>
      <c r="D363" s="23" t="s">
        <v>364</v>
      </c>
      <c r="E363" s="11">
        <f>'№ 8 ведомственная'!F486</f>
        <v>690.6</v>
      </c>
      <c r="F363" s="11">
        <f>'№ 8 ведомственная'!G486</f>
        <v>690.6</v>
      </c>
      <c r="G363" s="11">
        <f>'№ 8 ведомственная'!H486</f>
        <v>690.6</v>
      </c>
      <c r="H363" s="2"/>
    </row>
    <row r="364" spans="1:8" ht="51" outlineLevel="5" x14ac:dyDescent="0.25">
      <c r="A364" s="41" t="s">
        <v>205</v>
      </c>
      <c r="B364" s="65" t="s">
        <v>240</v>
      </c>
      <c r="C364" s="41"/>
      <c r="D364" s="42" t="s">
        <v>524</v>
      </c>
      <c r="E364" s="43">
        <f>E365</f>
        <v>5353.4</v>
      </c>
      <c r="F364" s="43">
        <f t="shared" si="166"/>
        <v>5353.4</v>
      </c>
      <c r="G364" s="43">
        <f t="shared" si="166"/>
        <v>4353.3999999999996</v>
      </c>
      <c r="H364" s="2"/>
    </row>
    <row r="365" spans="1:8" ht="25.5" outlineLevel="6" x14ac:dyDescent="0.25">
      <c r="A365" s="21" t="s">
        <v>205</v>
      </c>
      <c r="B365" s="22" t="s">
        <v>240</v>
      </c>
      <c r="C365" s="21" t="s">
        <v>39</v>
      </c>
      <c r="D365" s="23" t="s">
        <v>364</v>
      </c>
      <c r="E365" s="11">
        <f>'№ 8 ведомственная'!F488</f>
        <v>5353.4</v>
      </c>
      <c r="F365" s="11">
        <f>'№ 8 ведомственная'!G488</f>
        <v>5353.4</v>
      </c>
      <c r="G365" s="11">
        <f>'№ 8 ведомственная'!H488</f>
        <v>4353.3999999999996</v>
      </c>
      <c r="H365" s="2"/>
    </row>
    <row r="366" spans="1:8" ht="38.25" outlineLevel="6" x14ac:dyDescent="0.25">
      <c r="A366" s="90" t="s">
        <v>205</v>
      </c>
      <c r="B366" s="90" t="s">
        <v>715</v>
      </c>
      <c r="C366" s="89"/>
      <c r="D366" s="91" t="s">
        <v>716</v>
      </c>
      <c r="E366" s="11">
        <f>E367</f>
        <v>12.9</v>
      </c>
      <c r="F366" s="11">
        <f t="shared" ref="F366:G366" si="169">F367</f>
        <v>15</v>
      </c>
      <c r="G366" s="11">
        <f t="shared" si="169"/>
        <v>25</v>
      </c>
      <c r="H366" s="2"/>
    </row>
    <row r="367" spans="1:8" ht="25.5" outlineLevel="6" x14ac:dyDescent="0.25">
      <c r="A367" s="90" t="s">
        <v>205</v>
      </c>
      <c r="B367" s="90" t="s">
        <v>715</v>
      </c>
      <c r="C367" s="89" t="s">
        <v>39</v>
      </c>
      <c r="D367" s="91" t="s">
        <v>364</v>
      </c>
      <c r="E367" s="11">
        <f>'№ 8 ведомственная'!F490</f>
        <v>12.9</v>
      </c>
      <c r="F367" s="11">
        <f>'№ 8 ведомственная'!G490</f>
        <v>15</v>
      </c>
      <c r="G367" s="11">
        <f>'№ 8 ведомственная'!H490</f>
        <v>25</v>
      </c>
      <c r="H367" s="2"/>
    </row>
    <row r="368" spans="1:8" ht="38.25" outlineLevel="6" x14ac:dyDescent="0.25">
      <c r="A368" s="22" t="s">
        <v>205</v>
      </c>
      <c r="B368" s="22" t="s">
        <v>642</v>
      </c>
      <c r="C368" s="46"/>
      <c r="D368" s="23" t="s">
        <v>640</v>
      </c>
      <c r="E368" s="11">
        <f>E369</f>
        <v>6.7</v>
      </c>
      <c r="F368" s="11">
        <f t="shared" ref="F368:G368" si="170">F369</f>
        <v>6.7</v>
      </c>
      <c r="G368" s="11">
        <f t="shared" si="170"/>
        <v>6.7</v>
      </c>
      <c r="H368" s="2"/>
    </row>
    <row r="369" spans="1:8" ht="25.5" outlineLevel="6" x14ac:dyDescent="0.25">
      <c r="A369" s="22" t="s">
        <v>205</v>
      </c>
      <c r="B369" s="22" t="s">
        <v>642</v>
      </c>
      <c r="C369" s="21" t="s">
        <v>39</v>
      </c>
      <c r="D369" s="72" t="s">
        <v>364</v>
      </c>
      <c r="E369" s="11">
        <f>'№ 8 ведомственная'!F492</f>
        <v>6.7</v>
      </c>
      <c r="F369" s="11">
        <f>'№ 8 ведомственная'!G492</f>
        <v>6.7</v>
      </c>
      <c r="G369" s="11">
        <f>'№ 8 ведомственная'!H492</f>
        <v>6.7</v>
      </c>
      <c r="H369" s="2"/>
    </row>
    <row r="370" spans="1:8" ht="25.5" outlineLevel="6" x14ac:dyDescent="0.25">
      <c r="A370" s="22" t="s">
        <v>205</v>
      </c>
      <c r="B370" s="22" t="s">
        <v>609</v>
      </c>
      <c r="C370" s="21"/>
      <c r="D370" s="72" t="s">
        <v>648</v>
      </c>
      <c r="E370" s="11">
        <f>E371</f>
        <v>62.9</v>
      </c>
      <c r="F370" s="11">
        <f t="shared" ref="F370:G371" si="171">F371</f>
        <v>0</v>
      </c>
      <c r="G370" s="11">
        <f t="shared" si="171"/>
        <v>0</v>
      </c>
      <c r="H370" s="2"/>
    </row>
    <row r="371" spans="1:8" ht="51" outlineLevel="6" x14ac:dyDescent="0.25">
      <c r="A371" s="22" t="s">
        <v>205</v>
      </c>
      <c r="B371" s="22" t="s">
        <v>610</v>
      </c>
      <c r="C371" s="21"/>
      <c r="D371" s="72" t="s">
        <v>649</v>
      </c>
      <c r="E371" s="11">
        <f>E372</f>
        <v>62.9</v>
      </c>
      <c r="F371" s="11">
        <f t="shared" si="171"/>
        <v>0</v>
      </c>
      <c r="G371" s="11">
        <f t="shared" si="171"/>
        <v>0</v>
      </c>
      <c r="H371" s="2"/>
    </row>
    <row r="372" spans="1:8" ht="25.5" outlineLevel="6" x14ac:dyDescent="0.25">
      <c r="A372" s="22" t="s">
        <v>205</v>
      </c>
      <c r="B372" s="22" t="s">
        <v>610</v>
      </c>
      <c r="C372" s="21" t="s">
        <v>39</v>
      </c>
      <c r="D372" s="72" t="s">
        <v>608</v>
      </c>
      <c r="E372" s="11">
        <f>'№ 8 ведомственная'!F495</f>
        <v>62.9</v>
      </c>
      <c r="F372" s="11">
        <f>'№ 8 ведомственная'!G495</f>
        <v>0</v>
      </c>
      <c r="G372" s="11">
        <f>'№ 8 ведомственная'!H495</f>
        <v>0</v>
      </c>
      <c r="H372" s="2"/>
    </row>
    <row r="373" spans="1:8" ht="25.5" outlineLevel="1" x14ac:dyDescent="0.25">
      <c r="A373" s="41" t="s">
        <v>209</v>
      </c>
      <c r="B373" s="65"/>
      <c r="C373" s="41"/>
      <c r="D373" s="42" t="s">
        <v>326</v>
      </c>
      <c r="E373" s="43">
        <f>E374</f>
        <v>100</v>
      </c>
      <c r="F373" s="43">
        <f t="shared" ref="F373:G373" si="172">F374</f>
        <v>100</v>
      </c>
      <c r="G373" s="43">
        <f t="shared" si="172"/>
        <v>100</v>
      </c>
      <c r="H373" s="2"/>
    </row>
    <row r="374" spans="1:8" ht="38.25" outlineLevel="2" x14ac:dyDescent="0.25">
      <c r="A374" s="21" t="s">
        <v>209</v>
      </c>
      <c r="B374" s="22" t="s">
        <v>183</v>
      </c>
      <c r="C374" s="21"/>
      <c r="D374" s="23" t="s">
        <v>323</v>
      </c>
      <c r="E374" s="11">
        <f>E375+E379</f>
        <v>100</v>
      </c>
      <c r="F374" s="11">
        <f t="shared" ref="F374:G374" si="173">F375+F379</f>
        <v>100</v>
      </c>
      <c r="G374" s="11">
        <f t="shared" si="173"/>
        <v>100</v>
      </c>
      <c r="H374" s="2"/>
    </row>
    <row r="375" spans="1:8" ht="25.5" outlineLevel="3" x14ac:dyDescent="0.25">
      <c r="A375" s="21" t="s">
        <v>209</v>
      </c>
      <c r="B375" s="22" t="s">
        <v>184</v>
      </c>
      <c r="C375" s="21"/>
      <c r="D375" s="23" t="s">
        <v>478</v>
      </c>
      <c r="E375" s="11">
        <f>E376</f>
        <v>50</v>
      </c>
      <c r="F375" s="11">
        <f t="shared" ref="F375:G377" si="174">F376</f>
        <v>50</v>
      </c>
      <c r="G375" s="11">
        <f t="shared" si="174"/>
        <v>50</v>
      </c>
      <c r="H375" s="2"/>
    </row>
    <row r="376" spans="1:8" ht="25.5" outlineLevel="4" x14ac:dyDescent="0.25">
      <c r="A376" s="21" t="s">
        <v>209</v>
      </c>
      <c r="B376" s="22" t="s">
        <v>210</v>
      </c>
      <c r="C376" s="21"/>
      <c r="D376" s="23" t="s">
        <v>502</v>
      </c>
      <c r="E376" s="11">
        <f>E377</f>
        <v>50</v>
      </c>
      <c r="F376" s="11">
        <f t="shared" si="174"/>
        <v>50</v>
      </c>
      <c r="G376" s="11">
        <f t="shared" si="174"/>
        <v>50</v>
      </c>
      <c r="H376" s="2"/>
    </row>
    <row r="377" spans="1:8" outlineLevel="5" x14ac:dyDescent="0.25">
      <c r="A377" s="21" t="s">
        <v>209</v>
      </c>
      <c r="B377" s="22" t="s">
        <v>211</v>
      </c>
      <c r="C377" s="21"/>
      <c r="D377" s="23" t="s">
        <v>503</v>
      </c>
      <c r="E377" s="11">
        <f>E378</f>
        <v>50</v>
      </c>
      <c r="F377" s="11">
        <f t="shared" si="174"/>
        <v>50</v>
      </c>
      <c r="G377" s="11">
        <f t="shared" si="174"/>
        <v>50</v>
      </c>
      <c r="H377" s="2"/>
    </row>
    <row r="378" spans="1:8" ht="25.5" outlineLevel="6" x14ac:dyDescent="0.25">
      <c r="A378" s="21" t="s">
        <v>209</v>
      </c>
      <c r="B378" s="22" t="s">
        <v>211</v>
      </c>
      <c r="C378" s="21" t="s">
        <v>39</v>
      </c>
      <c r="D378" s="23" t="s">
        <v>364</v>
      </c>
      <c r="E378" s="11">
        <f>'№ 8 ведомственная'!F400</f>
        <v>50</v>
      </c>
      <c r="F378" s="11">
        <f>'№ 8 ведомственная'!G400</f>
        <v>50</v>
      </c>
      <c r="G378" s="11">
        <f>'№ 8 ведомственная'!H400</f>
        <v>50</v>
      </c>
      <c r="H378" s="2"/>
    </row>
    <row r="379" spans="1:8" ht="25.5" outlineLevel="3" x14ac:dyDescent="0.25">
      <c r="A379" s="21" t="s">
        <v>209</v>
      </c>
      <c r="B379" s="22" t="s">
        <v>191</v>
      </c>
      <c r="C379" s="21"/>
      <c r="D379" s="23" t="s">
        <v>484</v>
      </c>
      <c r="E379" s="11">
        <f>E380</f>
        <v>50</v>
      </c>
      <c r="F379" s="11">
        <f t="shared" ref="F379:G381" si="175">F380</f>
        <v>50</v>
      </c>
      <c r="G379" s="11">
        <f t="shared" si="175"/>
        <v>50</v>
      </c>
      <c r="H379" s="2"/>
    </row>
    <row r="380" spans="1:8" ht="38.25" outlineLevel="4" x14ac:dyDescent="0.25">
      <c r="A380" s="21" t="s">
        <v>209</v>
      </c>
      <c r="B380" s="22" t="s">
        <v>192</v>
      </c>
      <c r="C380" s="21"/>
      <c r="D380" s="23" t="s">
        <v>485</v>
      </c>
      <c r="E380" s="11">
        <f>E381</f>
        <v>50</v>
      </c>
      <c r="F380" s="11">
        <f t="shared" si="175"/>
        <v>50</v>
      </c>
      <c r="G380" s="11">
        <f t="shared" si="175"/>
        <v>50</v>
      </c>
      <c r="H380" s="2"/>
    </row>
    <row r="381" spans="1:8" outlineLevel="5" x14ac:dyDescent="0.25">
      <c r="A381" s="21" t="s">
        <v>209</v>
      </c>
      <c r="B381" s="22" t="s">
        <v>212</v>
      </c>
      <c r="C381" s="21"/>
      <c r="D381" s="23" t="s">
        <v>504</v>
      </c>
      <c r="E381" s="11">
        <f>E382</f>
        <v>50</v>
      </c>
      <c r="F381" s="11">
        <f t="shared" si="175"/>
        <v>50</v>
      </c>
      <c r="G381" s="11">
        <f t="shared" si="175"/>
        <v>50</v>
      </c>
      <c r="H381" s="2"/>
    </row>
    <row r="382" spans="1:8" ht="25.5" outlineLevel="6" x14ac:dyDescent="0.25">
      <c r="A382" s="21" t="s">
        <v>209</v>
      </c>
      <c r="B382" s="22" t="s">
        <v>212</v>
      </c>
      <c r="C382" s="21" t="s">
        <v>39</v>
      </c>
      <c r="D382" s="23" t="s">
        <v>364</v>
      </c>
      <c r="E382" s="11">
        <f>'№ 8 ведомственная'!F404</f>
        <v>50</v>
      </c>
      <c r="F382" s="11">
        <f>'№ 8 ведомственная'!G404</f>
        <v>50</v>
      </c>
      <c r="G382" s="11">
        <f>'№ 8 ведомственная'!H404</f>
        <v>50</v>
      </c>
      <c r="H382" s="2"/>
    </row>
    <row r="383" spans="1:8" outlineLevel="1" x14ac:dyDescent="0.25">
      <c r="A383" s="21" t="s">
        <v>213</v>
      </c>
      <c r="B383" s="22"/>
      <c r="C383" s="21"/>
      <c r="D383" s="23" t="s">
        <v>327</v>
      </c>
      <c r="E383" s="11">
        <f>E384+E396</f>
        <v>5688.8</v>
      </c>
      <c r="F383" s="11">
        <f>F384+F396</f>
        <v>5068.5</v>
      </c>
      <c r="G383" s="11">
        <f>G384+G396</f>
        <v>5068.5</v>
      </c>
      <c r="H383" s="2"/>
    </row>
    <row r="384" spans="1:8" ht="38.25" outlineLevel="2" x14ac:dyDescent="0.25">
      <c r="A384" s="21" t="s">
        <v>213</v>
      </c>
      <c r="B384" s="22" t="s">
        <v>183</v>
      </c>
      <c r="C384" s="21"/>
      <c r="D384" s="23" t="s">
        <v>323</v>
      </c>
      <c r="E384" s="11">
        <f>E385</f>
        <v>5530.8</v>
      </c>
      <c r="F384" s="11">
        <f t="shared" ref="F384:G384" si="176">F385</f>
        <v>4910.5</v>
      </c>
      <c r="G384" s="11">
        <f t="shared" si="176"/>
        <v>4910.5</v>
      </c>
      <c r="H384" s="2"/>
    </row>
    <row r="385" spans="1:8" ht="25.5" outlineLevel="3" x14ac:dyDescent="0.25">
      <c r="A385" s="21" t="s">
        <v>213</v>
      </c>
      <c r="B385" s="22" t="s">
        <v>214</v>
      </c>
      <c r="C385" s="21"/>
      <c r="D385" s="23" t="s">
        <v>505</v>
      </c>
      <c r="E385" s="11">
        <f>E386+E391</f>
        <v>5530.8</v>
      </c>
      <c r="F385" s="11">
        <f>F386+F391</f>
        <v>4910.5</v>
      </c>
      <c r="G385" s="11">
        <f>G386+G391</f>
        <v>4910.5</v>
      </c>
      <c r="H385" s="2"/>
    </row>
    <row r="386" spans="1:8" ht="25.5" outlineLevel="4" x14ac:dyDescent="0.25">
      <c r="A386" s="21" t="s">
        <v>213</v>
      </c>
      <c r="B386" s="22" t="s">
        <v>215</v>
      </c>
      <c r="C386" s="21"/>
      <c r="D386" s="23" t="s">
        <v>506</v>
      </c>
      <c r="E386" s="11">
        <f>E387+E389</f>
        <v>3820.3</v>
      </c>
      <c r="F386" s="11">
        <f t="shared" ref="F386:G386" si="177">F387+F389</f>
        <v>3200</v>
      </c>
      <c r="G386" s="11">
        <f t="shared" si="177"/>
        <v>3200</v>
      </c>
      <c r="H386" s="2"/>
    </row>
    <row r="387" spans="1:8" ht="38.25" outlineLevel="5" x14ac:dyDescent="0.25">
      <c r="A387" s="41" t="s">
        <v>213</v>
      </c>
      <c r="B387" s="65" t="s">
        <v>216</v>
      </c>
      <c r="C387" s="41"/>
      <c r="D387" s="42" t="s">
        <v>507</v>
      </c>
      <c r="E387" s="43">
        <f>E388</f>
        <v>3200</v>
      </c>
      <c r="F387" s="43">
        <f t="shared" ref="F387:G387" si="178">F388</f>
        <v>3200</v>
      </c>
      <c r="G387" s="43">
        <f t="shared" si="178"/>
        <v>3200</v>
      </c>
      <c r="H387" s="2"/>
    </row>
    <row r="388" spans="1:8" ht="25.5" outlineLevel="6" x14ac:dyDescent="0.25">
      <c r="A388" s="21" t="s">
        <v>213</v>
      </c>
      <c r="B388" s="22" t="s">
        <v>216</v>
      </c>
      <c r="C388" s="21" t="s">
        <v>39</v>
      </c>
      <c r="D388" s="23" t="s">
        <v>364</v>
      </c>
      <c r="E388" s="11">
        <f>'№ 8 ведомственная'!F410</f>
        <v>3200</v>
      </c>
      <c r="F388" s="11">
        <f>'№ 8 ведомственная'!G410</f>
        <v>3200</v>
      </c>
      <c r="G388" s="11">
        <f>'№ 8 ведомственная'!H410</f>
        <v>3200</v>
      </c>
      <c r="H388" s="2"/>
    </row>
    <row r="389" spans="1:8" ht="25.5" outlineLevel="5" x14ac:dyDescent="0.25">
      <c r="A389" s="38" t="s">
        <v>213</v>
      </c>
      <c r="B389" s="66" t="s">
        <v>579</v>
      </c>
      <c r="C389" s="38"/>
      <c r="D389" s="23" t="s">
        <v>700</v>
      </c>
      <c r="E389" s="40">
        <f>E390</f>
        <v>620.29999999999995</v>
      </c>
      <c r="F389" s="40">
        <f t="shared" ref="F389:G389" si="179">F390</f>
        <v>0</v>
      </c>
      <c r="G389" s="40">
        <f t="shared" si="179"/>
        <v>0</v>
      </c>
      <c r="H389" s="2"/>
    </row>
    <row r="390" spans="1:8" ht="25.5" outlineLevel="6" x14ac:dyDescent="0.25">
      <c r="A390" s="49" t="s">
        <v>213</v>
      </c>
      <c r="B390" s="67" t="s">
        <v>579</v>
      </c>
      <c r="C390" s="49" t="s">
        <v>39</v>
      </c>
      <c r="D390" s="50" t="s">
        <v>364</v>
      </c>
      <c r="E390" s="24">
        <f>'№ 8 ведомственная'!F412</f>
        <v>620.29999999999995</v>
      </c>
      <c r="F390" s="24">
        <f>'№ 8 ведомственная'!G412</f>
        <v>0</v>
      </c>
      <c r="G390" s="24">
        <f>'№ 8 ведомственная'!H412</f>
        <v>0</v>
      </c>
      <c r="H390" s="2"/>
    </row>
    <row r="391" spans="1:8" outlineLevel="6" x14ac:dyDescent="0.25">
      <c r="A391" s="22" t="s">
        <v>213</v>
      </c>
      <c r="B391" s="22" t="s">
        <v>627</v>
      </c>
      <c r="C391" s="22"/>
      <c r="D391" s="23" t="s">
        <v>628</v>
      </c>
      <c r="E391" s="24">
        <f>E392+E394</f>
        <v>1710.5</v>
      </c>
      <c r="F391" s="24">
        <f t="shared" ref="F391:G391" si="180">F392+F394</f>
        <v>1710.5</v>
      </c>
      <c r="G391" s="24">
        <f t="shared" si="180"/>
        <v>1710.5</v>
      </c>
      <c r="H391" s="2"/>
    </row>
    <row r="392" spans="1:8" ht="38.25" outlineLevel="6" x14ac:dyDescent="0.25">
      <c r="A392" s="22" t="s">
        <v>213</v>
      </c>
      <c r="B392" s="22" t="s">
        <v>626</v>
      </c>
      <c r="C392" s="22"/>
      <c r="D392" s="23" t="s">
        <v>629</v>
      </c>
      <c r="E392" s="24">
        <f>E393</f>
        <v>1532.6</v>
      </c>
      <c r="F392" s="24">
        <f t="shared" ref="F392:G392" si="181">F393</f>
        <v>1532.6</v>
      </c>
      <c r="G392" s="24">
        <f t="shared" si="181"/>
        <v>1532.6</v>
      </c>
      <c r="H392" s="2"/>
    </row>
    <row r="393" spans="1:8" ht="25.5" outlineLevel="6" x14ac:dyDescent="0.25">
      <c r="A393" s="22" t="s">
        <v>213</v>
      </c>
      <c r="B393" s="22" t="s">
        <v>626</v>
      </c>
      <c r="C393" s="22" t="s">
        <v>39</v>
      </c>
      <c r="D393" s="23" t="s">
        <v>364</v>
      </c>
      <c r="E393" s="24">
        <f>'№ 8 ведомственная'!F417</f>
        <v>1532.6</v>
      </c>
      <c r="F393" s="24">
        <f>'№ 8 ведомственная'!G417</f>
        <v>1532.6</v>
      </c>
      <c r="G393" s="24">
        <f>'№ 8 ведомственная'!H417</f>
        <v>1532.6</v>
      </c>
      <c r="H393" s="2"/>
    </row>
    <row r="394" spans="1:8" outlineLevel="6" x14ac:dyDescent="0.25">
      <c r="A394" s="22" t="s">
        <v>213</v>
      </c>
      <c r="B394" s="22" t="s">
        <v>643</v>
      </c>
      <c r="C394" s="22"/>
      <c r="D394" s="71" t="s">
        <v>644</v>
      </c>
      <c r="E394" s="24">
        <f>E395</f>
        <v>177.9</v>
      </c>
      <c r="F394" s="24">
        <f t="shared" ref="F394:G394" si="182">F395</f>
        <v>177.9</v>
      </c>
      <c r="G394" s="24">
        <f t="shared" si="182"/>
        <v>177.9</v>
      </c>
      <c r="H394" s="2"/>
    </row>
    <row r="395" spans="1:8" ht="25.5" outlineLevel="6" x14ac:dyDescent="0.25">
      <c r="A395" s="22" t="s">
        <v>213</v>
      </c>
      <c r="B395" s="22" t="s">
        <v>643</v>
      </c>
      <c r="C395" s="22" t="s">
        <v>39</v>
      </c>
      <c r="D395" s="71" t="s">
        <v>364</v>
      </c>
      <c r="E395" s="24">
        <f>'№ 8 ведомственная'!F415</f>
        <v>177.9</v>
      </c>
      <c r="F395" s="24">
        <f>'№ 8 ведомственная'!G415</f>
        <v>177.9</v>
      </c>
      <c r="G395" s="24">
        <f>'№ 8 ведомственная'!H415</f>
        <v>177.9</v>
      </c>
      <c r="H395" s="2"/>
    </row>
    <row r="396" spans="1:8" ht="38.25" outlineLevel="2" x14ac:dyDescent="0.25">
      <c r="A396" s="41" t="s">
        <v>213</v>
      </c>
      <c r="B396" s="65" t="s">
        <v>159</v>
      </c>
      <c r="C396" s="41"/>
      <c r="D396" s="42" t="s">
        <v>317</v>
      </c>
      <c r="E396" s="43">
        <f>E397</f>
        <v>158</v>
      </c>
      <c r="F396" s="43">
        <f t="shared" ref="F396:G396" si="183">F397</f>
        <v>158</v>
      </c>
      <c r="G396" s="43">
        <f t="shared" si="183"/>
        <v>158</v>
      </c>
      <c r="H396" s="2"/>
    </row>
    <row r="397" spans="1:8" ht="25.5" outlineLevel="3" x14ac:dyDescent="0.25">
      <c r="A397" s="21" t="s">
        <v>213</v>
      </c>
      <c r="B397" s="22" t="s">
        <v>236</v>
      </c>
      <c r="C397" s="21"/>
      <c r="D397" s="23" t="s">
        <v>521</v>
      </c>
      <c r="E397" s="11">
        <f>E398+E401+E406+E409+E412+E415</f>
        <v>158</v>
      </c>
      <c r="F397" s="11">
        <f t="shared" ref="F397:G397" si="184">F398+F401+F406+F409+F412+F415</f>
        <v>158</v>
      </c>
      <c r="G397" s="11">
        <f t="shared" si="184"/>
        <v>158</v>
      </c>
      <c r="H397" s="2"/>
    </row>
    <row r="398" spans="1:8" outlineLevel="4" x14ac:dyDescent="0.25">
      <c r="A398" s="21" t="s">
        <v>213</v>
      </c>
      <c r="B398" s="22" t="s">
        <v>241</v>
      </c>
      <c r="C398" s="21"/>
      <c r="D398" s="23" t="s">
        <v>525</v>
      </c>
      <c r="E398" s="11">
        <f>E399</f>
        <v>32</v>
      </c>
      <c r="F398" s="11">
        <f t="shared" ref="F398:G399" si="185">F399</f>
        <v>32</v>
      </c>
      <c r="G398" s="11">
        <f t="shared" si="185"/>
        <v>32</v>
      </c>
      <c r="H398" s="2"/>
    </row>
    <row r="399" spans="1:8" ht="38.25" outlineLevel="5" x14ac:dyDescent="0.25">
      <c r="A399" s="21" t="s">
        <v>213</v>
      </c>
      <c r="B399" s="22" t="s">
        <v>242</v>
      </c>
      <c r="C399" s="21"/>
      <c r="D399" s="23" t="s">
        <v>526</v>
      </c>
      <c r="E399" s="11">
        <f>E400</f>
        <v>32</v>
      </c>
      <c r="F399" s="11">
        <f t="shared" si="185"/>
        <v>32</v>
      </c>
      <c r="G399" s="11">
        <f t="shared" si="185"/>
        <v>32</v>
      </c>
      <c r="H399" s="2"/>
    </row>
    <row r="400" spans="1:8" ht="25.5" outlineLevel="6" x14ac:dyDescent="0.25">
      <c r="A400" s="21" t="s">
        <v>213</v>
      </c>
      <c r="B400" s="22" t="s">
        <v>242</v>
      </c>
      <c r="C400" s="21" t="s">
        <v>7</v>
      </c>
      <c r="D400" s="23" t="s">
        <v>338</v>
      </c>
      <c r="E400" s="11">
        <f>'№ 8 ведомственная'!F501</f>
        <v>32</v>
      </c>
      <c r="F400" s="11">
        <f>'№ 8 ведомственная'!G501</f>
        <v>32</v>
      </c>
      <c r="G400" s="11">
        <f>'№ 8 ведомственная'!H501</f>
        <v>32</v>
      </c>
      <c r="H400" s="2"/>
    </row>
    <row r="401" spans="1:8" ht="25.5" outlineLevel="4" x14ac:dyDescent="0.25">
      <c r="A401" s="21" t="s">
        <v>213</v>
      </c>
      <c r="B401" s="22" t="s">
        <v>243</v>
      </c>
      <c r="C401" s="21"/>
      <c r="D401" s="23" t="s">
        <v>527</v>
      </c>
      <c r="E401" s="11">
        <f>E402+E404</f>
        <v>26</v>
      </c>
      <c r="F401" s="11">
        <f t="shared" ref="F401:G401" si="186">F402+F404</f>
        <v>26</v>
      </c>
      <c r="G401" s="11">
        <f t="shared" si="186"/>
        <v>26</v>
      </c>
      <c r="H401" s="2"/>
    </row>
    <row r="402" spans="1:8" ht="38.25" outlineLevel="5" x14ac:dyDescent="0.25">
      <c r="A402" s="21" t="s">
        <v>213</v>
      </c>
      <c r="B402" s="22" t="s">
        <v>244</v>
      </c>
      <c r="C402" s="21"/>
      <c r="D402" s="23" t="s">
        <v>528</v>
      </c>
      <c r="E402" s="11">
        <f>E403</f>
        <v>22</v>
      </c>
      <c r="F402" s="11">
        <f t="shared" ref="F402:G402" si="187">F403</f>
        <v>22</v>
      </c>
      <c r="G402" s="11">
        <f t="shared" si="187"/>
        <v>22</v>
      </c>
      <c r="H402" s="2"/>
    </row>
    <row r="403" spans="1:8" ht="25.5" outlineLevel="6" x14ac:dyDescent="0.25">
      <c r="A403" s="21" t="s">
        <v>213</v>
      </c>
      <c r="B403" s="22" t="s">
        <v>244</v>
      </c>
      <c r="C403" s="21" t="s">
        <v>7</v>
      </c>
      <c r="D403" s="23" t="s">
        <v>338</v>
      </c>
      <c r="E403" s="11">
        <f>'№ 8 ведомственная'!F504</f>
        <v>22</v>
      </c>
      <c r="F403" s="11">
        <f>'№ 8 ведомственная'!G504</f>
        <v>22</v>
      </c>
      <c r="G403" s="11">
        <f>'№ 8 ведомственная'!H504</f>
        <v>22</v>
      </c>
      <c r="H403" s="2"/>
    </row>
    <row r="404" spans="1:8" ht="25.5" outlineLevel="5" x14ac:dyDescent="0.25">
      <c r="A404" s="21" t="s">
        <v>213</v>
      </c>
      <c r="B404" s="22" t="s">
        <v>245</v>
      </c>
      <c r="C404" s="21"/>
      <c r="D404" s="23" t="s">
        <v>529</v>
      </c>
      <c r="E404" s="11">
        <f>E405</f>
        <v>4</v>
      </c>
      <c r="F404" s="11">
        <f t="shared" ref="F404:G404" si="188">F405</f>
        <v>4</v>
      </c>
      <c r="G404" s="11">
        <f t="shared" si="188"/>
        <v>4</v>
      </c>
      <c r="H404" s="2"/>
    </row>
    <row r="405" spans="1:8" ht="25.5" outlineLevel="6" x14ac:dyDescent="0.25">
      <c r="A405" s="21" t="s">
        <v>213</v>
      </c>
      <c r="B405" s="22" t="s">
        <v>245</v>
      </c>
      <c r="C405" s="21" t="s">
        <v>7</v>
      </c>
      <c r="D405" s="23" t="s">
        <v>338</v>
      </c>
      <c r="E405" s="11">
        <f>'№ 8 ведомственная'!F506</f>
        <v>4</v>
      </c>
      <c r="F405" s="11">
        <f>'№ 8 ведомственная'!G506</f>
        <v>4</v>
      </c>
      <c r="G405" s="11">
        <f>'№ 8 ведомственная'!H506</f>
        <v>4</v>
      </c>
      <c r="H405" s="2"/>
    </row>
    <row r="406" spans="1:8" ht="25.5" outlineLevel="4" x14ac:dyDescent="0.25">
      <c r="A406" s="21" t="s">
        <v>213</v>
      </c>
      <c r="B406" s="22" t="s">
        <v>246</v>
      </c>
      <c r="C406" s="21"/>
      <c r="D406" s="23" t="s">
        <v>530</v>
      </c>
      <c r="E406" s="11">
        <f>E407</f>
        <v>40</v>
      </c>
      <c r="F406" s="11">
        <f t="shared" ref="F406:G407" si="189">F407</f>
        <v>40</v>
      </c>
      <c r="G406" s="11">
        <f t="shared" si="189"/>
        <v>40</v>
      </c>
      <c r="H406" s="2"/>
    </row>
    <row r="407" spans="1:8" ht="25.5" outlineLevel="5" x14ac:dyDescent="0.25">
      <c r="A407" s="21" t="s">
        <v>213</v>
      </c>
      <c r="B407" s="22" t="s">
        <v>247</v>
      </c>
      <c r="C407" s="21"/>
      <c r="D407" s="23" t="s">
        <v>531</v>
      </c>
      <c r="E407" s="11">
        <f>E408</f>
        <v>40</v>
      </c>
      <c r="F407" s="11">
        <f t="shared" si="189"/>
        <v>40</v>
      </c>
      <c r="G407" s="11">
        <f t="shared" si="189"/>
        <v>40</v>
      </c>
      <c r="H407" s="2"/>
    </row>
    <row r="408" spans="1:8" ht="25.5" outlineLevel="6" x14ac:dyDescent="0.25">
      <c r="A408" s="21" t="s">
        <v>213</v>
      </c>
      <c r="B408" s="22" t="s">
        <v>247</v>
      </c>
      <c r="C408" s="21" t="s">
        <v>7</v>
      </c>
      <c r="D408" s="23" t="s">
        <v>338</v>
      </c>
      <c r="E408" s="11">
        <f>'№ 8 ведомственная'!F509</f>
        <v>40</v>
      </c>
      <c r="F408" s="11">
        <f>'№ 8 ведомственная'!G509</f>
        <v>40</v>
      </c>
      <c r="G408" s="11">
        <f>'№ 8 ведомственная'!H509</f>
        <v>40</v>
      </c>
      <c r="H408" s="2"/>
    </row>
    <row r="409" spans="1:8" ht="38.25" outlineLevel="4" x14ac:dyDescent="0.25">
      <c r="A409" s="21" t="s">
        <v>213</v>
      </c>
      <c r="B409" s="22" t="s">
        <v>248</v>
      </c>
      <c r="C409" s="21"/>
      <c r="D409" s="23" t="s">
        <v>532</v>
      </c>
      <c r="E409" s="11">
        <f>E410</f>
        <v>30</v>
      </c>
      <c r="F409" s="11">
        <f t="shared" ref="F409:G410" si="190">F410</f>
        <v>30</v>
      </c>
      <c r="G409" s="11">
        <f t="shared" si="190"/>
        <v>30</v>
      </c>
      <c r="H409" s="2"/>
    </row>
    <row r="410" spans="1:8" ht="38.25" outlineLevel="5" x14ac:dyDescent="0.25">
      <c r="A410" s="21" t="s">
        <v>213</v>
      </c>
      <c r="B410" s="22" t="s">
        <v>249</v>
      </c>
      <c r="C410" s="21"/>
      <c r="D410" s="23" t="s">
        <v>533</v>
      </c>
      <c r="E410" s="11">
        <f>E411</f>
        <v>30</v>
      </c>
      <c r="F410" s="11">
        <f t="shared" si="190"/>
        <v>30</v>
      </c>
      <c r="G410" s="11">
        <f t="shared" si="190"/>
        <v>30</v>
      </c>
      <c r="H410" s="2"/>
    </row>
    <row r="411" spans="1:8" ht="25.5" outlineLevel="6" x14ac:dyDescent="0.25">
      <c r="A411" s="21" t="s">
        <v>213</v>
      </c>
      <c r="B411" s="22" t="s">
        <v>249</v>
      </c>
      <c r="C411" s="21" t="s">
        <v>7</v>
      </c>
      <c r="D411" s="23" t="s">
        <v>338</v>
      </c>
      <c r="E411" s="11">
        <f>'№ 8 ведомственная'!F512</f>
        <v>30</v>
      </c>
      <c r="F411" s="11">
        <f>'№ 8 ведомственная'!G512</f>
        <v>30</v>
      </c>
      <c r="G411" s="11">
        <f>'№ 8 ведомственная'!H512</f>
        <v>30</v>
      </c>
      <c r="H411" s="2"/>
    </row>
    <row r="412" spans="1:8" ht="25.5" outlineLevel="4" x14ac:dyDescent="0.25">
      <c r="A412" s="21" t="s">
        <v>213</v>
      </c>
      <c r="B412" s="22" t="s">
        <v>250</v>
      </c>
      <c r="C412" s="21"/>
      <c r="D412" s="23" t="s">
        <v>534</v>
      </c>
      <c r="E412" s="11">
        <f>E413</f>
        <v>29</v>
      </c>
      <c r="F412" s="11">
        <f t="shared" ref="F412:G413" si="191">F413</f>
        <v>29</v>
      </c>
      <c r="G412" s="11">
        <f t="shared" si="191"/>
        <v>29</v>
      </c>
      <c r="H412" s="2"/>
    </row>
    <row r="413" spans="1:8" ht="25.5" outlineLevel="5" x14ac:dyDescent="0.25">
      <c r="A413" s="21" t="s">
        <v>213</v>
      </c>
      <c r="B413" s="22" t="s">
        <v>251</v>
      </c>
      <c r="C413" s="21"/>
      <c r="D413" s="23" t="s">
        <v>535</v>
      </c>
      <c r="E413" s="11">
        <f>E414</f>
        <v>29</v>
      </c>
      <c r="F413" s="11">
        <f t="shared" si="191"/>
        <v>29</v>
      </c>
      <c r="G413" s="11">
        <f t="shared" si="191"/>
        <v>29</v>
      </c>
      <c r="H413" s="2"/>
    </row>
    <row r="414" spans="1:8" ht="25.5" outlineLevel="6" x14ac:dyDescent="0.25">
      <c r="A414" s="21" t="s">
        <v>213</v>
      </c>
      <c r="B414" s="22" t="s">
        <v>251</v>
      </c>
      <c r="C414" s="21" t="s">
        <v>7</v>
      </c>
      <c r="D414" s="23" t="s">
        <v>338</v>
      </c>
      <c r="E414" s="11">
        <f>'№ 8 ведомственная'!F515</f>
        <v>29</v>
      </c>
      <c r="F414" s="11">
        <f>'№ 8 ведомственная'!G515</f>
        <v>29</v>
      </c>
      <c r="G414" s="11">
        <f>'№ 8 ведомственная'!H515</f>
        <v>29</v>
      </c>
      <c r="H414" s="2"/>
    </row>
    <row r="415" spans="1:8" ht="25.5" outlineLevel="4" x14ac:dyDescent="0.25">
      <c r="A415" s="21" t="s">
        <v>213</v>
      </c>
      <c r="B415" s="22" t="s">
        <v>252</v>
      </c>
      <c r="C415" s="21"/>
      <c r="D415" s="23" t="s">
        <v>536</v>
      </c>
      <c r="E415" s="11">
        <f>E416</f>
        <v>1</v>
      </c>
      <c r="F415" s="11">
        <f t="shared" ref="F415:G416" si="192">F416</f>
        <v>1</v>
      </c>
      <c r="G415" s="11">
        <f t="shared" si="192"/>
        <v>1</v>
      </c>
      <c r="H415" s="2"/>
    </row>
    <row r="416" spans="1:8" ht="25.5" outlineLevel="5" x14ac:dyDescent="0.25">
      <c r="A416" s="21" t="s">
        <v>213</v>
      </c>
      <c r="B416" s="22" t="s">
        <v>253</v>
      </c>
      <c r="C416" s="21"/>
      <c r="D416" s="23" t="s">
        <v>537</v>
      </c>
      <c r="E416" s="11">
        <f>E417</f>
        <v>1</v>
      </c>
      <c r="F416" s="11">
        <f t="shared" si="192"/>
        <v>1</v>
      </c>
      <c r="G416" s="11">
        <f t="shared" si="192"/>
        <v>1</v>
      </c>
      <c r="H416" s="2"/>
    </row>
    <row r="417" spans="1:8" ht="25.5" outlineLevel="6" x14ac:dyDescent="0.25">
      <c r="A417" s="21" t="s">
        <v>213</v>
      </c>
      <c r="B417" s="22" t="s">
        <v>253</v>
      </c>
      <c r="C417" s="21" t="s">
        <v>7</v>
      </c>
      <c r="D417" s="23" t="s">
        <v>338</v>
      </c>
      <c r="E417" s="11">
        <f>'№ 8 ведомственная'!F518</f>
        <v>1</v>
      </c>
      <c r="F417" s="11">
        <f>'№ 8 ведомственная'!G518</f>
        <v>1</v>
      </c>
      <c r="G417" s="11">
        <f>'№ 8 ведомственная'!H518</f>
        <v>1</v>
      </c>
      <c r="H417" s="2"/>
    </row>
    <row r="418" spans="1:8" outlineLevel="1" x14ac:dyDescent="0.25">
      <c r="A418" s="21" t="s">
        <v>217</v>
      </c>
      <c r="B418" s="22"/>
      <c r="C418" s="21"/>
      <c r="D418" s="23" t="s">
        <v>328</v>
      </c>
      <c r="E418" s="11">
        <f>E419</f>
        <v>15655.400000000001</v>
      </c>
      <c r="F418" s="11">
        <f t="shared" ref="F418:G420" si="193">F419</f>
        <v>15655.400000000001</v>
      </c>
      <c r="G418" s="11">
        <f t="shared" si="193"/>
        <v>15655.400000000001</v>
      </c>
      <c r="H418" s="2"/>
    </row>
    <row r="419" spans="1:8" ht="38.25" outlineLevel="2" x14ac:dyDescent="0.25">
      <c r="A419" s="21" t="s">
        <v>217</v>
      </c>
      <c r="B419" s="22" t="s">
        <v>183</v>
      </c>
      <c r="C419" s="21"/>
      <c r="D419" s="23" t="s">
        <v>323</v>
      </c>
      <c r="E419" s="11">
        <f>E420</f>
        <v>15655.400000000001</v>
      </c>
      <c r="F419" s="11">
        <f t="shared" si="193"/>
        <v>15655.400000000001</v>
      </c>
      <c r="G419" s="11">
        <f t="shared" si="193"/>
        <v>15655.400000000001</v>
      </c>
      <c r="H419" s="2"/>
    </row>
    <row r="420" spans="1:8" ht="38.25" outlineLevel="3" x14ac:dyDescent="0.25">
      <c r="A420" s="38" t="s">
        <v>217</v>
      </c>
      <c r="B420" s="66" t="s">
        <v>218</v>
      </c>
      <c r="C420" s="38"/>
      <c r="D420" s="39" t="s">
        <v>508</v>
      </c>
      <c r="E420" s="40">
        <f>E421</f>
        <v>15655.400000000001</v>
      </c>
      <c r="F420" s="40">
        <f t="shared" si="193"/>
        <v>15655.400000000001</v>
      </c>
      <c r="G420" s="40">
        <f t="shared" si="193"/>
        <v>15655.400000000001</v>
      </c>
      <c r="H420" s="2"/>
    </row>
    <row r="421" spans="1:8" ht="25.5" outlineLevel="4" x14ac:dyDescent="0.25">
      <c r="A421" s="49" t="s">
        <v>217</v>
      </c>
      <c r="B421" s="67" t="s">
        <v>219</v>
      </c>
      <c r="C421" s="49"/>
      <c r="D421" s="50" t="s">
        <v>509</v>
      </c>
      <c r="E421" s="24">
        <f>E422+E426</f>
        <v>15655.400000000001</v>
      </c>
      <c r="F421" s="24">
        <f t="shared" ref="F421:G421" si="194">F422+F426</f>
        <v>15655.400000000001</v>
      </c>
      <c r="G421" s="24">
        <f t="shared" si="194"/>
        <v>15655.400000000001</v>
      </c>
      <c r="H421" s="2"/>
    </row>
    <row r="422" spans="1:8" ht="25.5" outlineLevel="5" x14ac:dyDescent="0.25">
      <c r="A422" s="41" t="s">
        <v>217</v>
      </c>
      <c r="B422" s="65" t="s">
        <v>220</v>
      </c>
      <c r="C422" s="41"/>
      <c r="D422" s="42" t="s">
        <v>510</v>
      </c>
      <c r="E422" s="43">
        <f>E423+E424+E425</f>
        <v>11134.2</v>
      </c>
      <c r="F422" s="43">
        <f t="shared" ref="F422:G422" si="195">F423+F424+F425</f>
        <v>11134.2</v>
      </c>
      <c r="G422" s="43">
        <f t="shared" si="195"/>
        <v>11134.2</v>
      </c>
      <c r="H422" s="2"/>
    </row>
    <row r="423" spans="1:8" ht="51" outlineLevel="6" x14ac:dyDescent="0.25">
      <c r="A423" s="21" t="s">
        <v>217</v>
      </c>
      <c r="B423" s="22" t="s">
        <v>220</v>
      </c>
      <c r="C423" s="21" t="s">
        <v>6</v>
      </c>
      <c r="D423" s="23" t="s">
        <v>337</v>
      </c>
      <c r="E423" s="11">
        <f>'№ 8 ведомственная'!F423</f>
        <v>9465</v>
      </c>
      <c r="F423" s="11">
        <f>'№ 8 ведомственная'!G423</f>
        <v>9465</v>
      </c>
      <c r="G423" s="11">
        <f>'№ 8 ведомственная'!H423</f>
        <v>9465</v>
      </c>
      <c r="H423" s="2"/>
    </row>
    <row r="424" spans="1:8" ht="25.5" outlineLevel="6" x14ac:dyDescent="0.25">
      <c r="A424" s="21" t="s">
        <v>217</v>
      </c>
      <c r="B424" s="22" t="s">
        <v>220</v>
      </c>
      <c r="C424" s="21" t="s">
        <v>7</v>
      </c>
      <c r="D424" s="23" t="s">
        <v>338</v>
      </c>
      <c r="E424" s="11">
        <f>'№ 8 ведомственная'!F424</f>
        <v>1663.1</v>
      </c>
      <c r="F424" s="11">
        <f>'№ 8 ведомственная'!G424</f>
        <v>1663.1</v>
      </c>
      <c r="G424" s="11">
        <f>'№ 8 ведомственная'!H424</f>
        <v>1663.1</v>
      </c>
      <c r="H424" s="2"/>
    </row>
    <row r="425" spans="1:8" outlineLevel="6" x14ac:dyDescent="0.25">
      <c r="A425" s="21" t="s">
        <v>217</v>
      </c>
      <c r="B425" s="22" t="s">
        <v>220</v>
      </c>
      <c r="C425" s="21" t="s">
        <v>8</v>
      </c>
      <c r="D425" s="23" t="s">
        <v>339</v>
      </c>
      <c r="E425" s="11">
        <f>'№ 8 ведомственная'!F425</f>
        <v>6.1</v>
      </c>
      <c r="F425" s="11">
        <f>'№ 8 ведомственная'!G425</f>
        <v>6.1</v>
      </c>
      <c r="G425" s="11">
        <f>'№ 8 ведомственная'!H425</f>
        <v>6.1</v>
      </c>
      <c r="H425" s="2"/>
    </row>
    <row r="426" spans="1:8" ht="25.5" outlineLevel="5" x14ac:dyDescent="0.25">
      <c r="A426" s="21" t="s">
        <v>217</v>
      </c>
      <c r="B426" s="22" t="s">
        <v>221</v>
      </c>
      <c r="C426" s="21"/>
      <c r="D426" s="23" t="s">
        <v>511</v>
      </c>
      <c r="E426" s="11">
        <f>E427+E428</f>
        <v>4521.2</v>
      </c>
      <c r="F426" s="11">
        <f t="shared" ref="F426:G426" si="196">F427+F428</f>
        <v>4521.2</v>
      </c>
      <c r="G426" s="11">
        <f t="shared" si="196"/>
        <v>4521.2</v>
      </c>
      <c r="H426" s="2"/>
    </row>
    <row r="427" spans="1:8" ht="51" outlineLevel="6" x14ac:dyDescent="0.25">
      <c r="A427" s="21" t="s">
        <v>217</v>
      </c>
      <c r="B427" s="22" t="s">
        <v>221</v>
      </c>
      <c r="C427" s="21" t="s">
        <v>6</v>
      </c>
      <c r="D427" s="23" t="s">
        <v>337</v>
      </c>
      <c r="E427" s="11">
        <f>'№ 8 ведомственная'!F427</f>
        <v>4351.7</v>
      </c>
      <c r="F427" s="11">
        <f>'№ 8 ведомственная'!G427</f>
        <v>4351.7</v>
      </c>
      <c r="G427" s="11">
        <f>'№ 8 ведомственная'!H427</f>
        <v>4351.7</v>
      </c>
      <c r="H427" s="2"/>
    </row>
    <row r="428" spans="1:8" ht="25.5" outlineLevel="6" x14ac:dyDescent="0.25">
      <c r="A428" s="38" t="s">
        <v>217</v>
      </c>
      <c r="B428" s="66" t="s">
        <v>221</v>
      </c>
      <c r="C428" s="38" t="s">
        <v>7</v>
      </c>
      <c r="D428" s="39" t="s">
        <v>338</v>
      </c>
      <c r="E428" s="40">
        <f>'№ 8 ведомственная'!F428</f>
        <v>169.5</v>
      </c>
      <c r="F428" s="40">
        <f>'№ 8 ведомственная'!G428</f>
        <v>169.5</v>
      </c>
      <c r="G428" s="40">
        <f>'№ 8 ведомственная'!H428</f>
        <v>169.5</v>
      </c>
      <c r="H428" s="2"/>
    </row>
    <row r="429" spans="1:8" s="36" customFormat="1" x14ac:dyDescent="0.25">
      <c r="A429" s="51" t="s">
        <v>146</v>
      </c>
      <c r="B429" s="51"/>
      <c r="C429" s="52"/>
      <c r="D429" s="53" t="s">
        <v>286</v>
      </c>
      <c r="E429" s="54">
        <f>E430+E460</f>
        <v>41147</v>
      </c>
      <c r="F429" s="54">
        <f>F430+F460</f>
        <v>43619.8</v>
      </c>
      <c r="G429" s="54">
        <f>G430+G460</f>
        <v>39708.299999999996</v>
      </c>
      <c r="H429" s="4"/>
    </row>
    <row r="430" spans="1:8" outlineLevel="1" x14ac:dyDescent="0.25">
      <c r="A430" s="41" t="s">
        <v>147</v>
      </c>
      <c r="B430" s="65"/>
      <c r="C430" s="41"/>
      <c r="D430" s="42" t="s">
        <v>313</v>
      </c>
      <c r="E430" s="43">
        <f>E431</f>
        <v>37320.1</v>
      </c>
      <c r="F430" s="43">
        <f t="shared" ref="F430:G430" si="197">F431</f>
        <v>39792.9</v>
      </c>
      <c r="G430" s="43">
        <f t="shared" si="197"/>
        <v>35881.399999999994</v>
      </c>
      <c r="H430" s="2"/>
    </row>
    <row r="431" spans="1:8" ht="38.25" outlineLevel="2" x14ac:dyDescent="0.25">
      <c r="A431" s="21" t="s">
        <v>147</v>
      </c>
      <c r="B431" s="22" t="s">
        <v>237</v>
      </c>
      <c r="C431" s="21"/>
      <c r="D431" s="23" t="s">
        <v>331</v>
      </c>
      <c r="E431" s="11">
        <f>E432</f>
        <v>37320.1</v>
      </c>
      <c r="F431" s="11">
        <f t="shared" ref="F431:G431" si="198">F432</f>
        <v>39792.9</v>
      </c>
      <c r="G431" s="11">
        <f t="shared" si="198"/>
        <v>35881.399999999994</v>
      </c>
      <c r="H431" s="2"/>
    </row>
    <row r="432" spans="1:8" ht="25.5" outlineLevel="3" x14ac:dyDescent="0.25">
      <c r="A432" s="21" t="s">
        <v>147</v>
      </c>
      <c r="B432" s="22" t="s">
        <v>254</v>
      </c>
      <c r="C432" s="21"/>
      <c r="D432" s="23" t="s">
        <v>538</v>
      </c>
      <c r="E432" s="11">
        <f>E433+E446+E457</f>
        <v>37320.1</v>
      </c>
      <c r="F432" s="11">
        <f>F433+F446+F457</f>
        <v>39792.9</v>
      </c>
      <c r="G432" s="11">
        <f>G433+G446+G457</f>
        <v>35881.399999999994</v>
      </c>
      <c r="H432" s="2"/>
    </row>
    <row r="433" spans="1:8" outlineLevel="4" x14ac:dyDescent="0.25">
      <c r="A433" s="21" t="s">
        <v>147</v>
      </c>
      <c r="B433" s="22" t="s">
        <v>255</v>
      </c>
      <c r="C433" s="21"/>
      <c r="D433" s="23" t="s">
        <v>539</v>
      </c>
      <c r="E433" s="11">
        <f>E436+E442+E434+E444+E440</f>
        <v>12896.100000000002</v>
      </c>
      <c r="F433" s="11">
        <f>F436+F442+F434+F444+F440</f>
        <v>17360.700000000004</v>
      </c>
      <c r="G433" s="11">
        <f>G436+G442+G434+G444+G440</f>
        <v>11506.100000000002</v>
      </c>
      <c r="H433" s="2"/>
    </row>
    <row r="434" spans="1:8" ht="38.25" outlineLevel="4" x14ac:dyDescent="0.25">
      <c r="A434" s="21" t="s">
        <v>147</v>
      </c>
      <c r="B434" s="22" t="s">
        <v>634</v>
      </c>
      <c r="C434" s="22"/>
      <c r="D434" s="23" t="s">
        <v>653</v>
      </c>
      <c r="E434" s="11">
        <f>E435</f>
        <v>3751.8</v>
      </c>
      <c r="F434" s="11">
        <f t="shared" ref="F434:G434" si="199">F435</f>
        <v>3751.8</v>
      </c>
      <c r="G434" s="11">
        <f t="shared" si="199"/>
        <v>3751.8</v>
      </c>
      <c r="H434" s="2"/>
    </row>
    <row r="435" spans="1:8" ht="51" outlineLevel="4" x14ac:dyDescent="0.25">
      <c r="A435" s="21" t="s">
        <v>147</v>
      </c>
      <c r="B435" s="22" t="s">
        <v>634</v>
      </c>
      <c r="C435" s="22" t="s">
        <v>6</v>
      </c>
      <c r="D435" s="23" t="s">
        <v>337</v>
      </c>
      <c r="E435" s="11">
        <f>'№ 8 ведомственная'!F525</f>
        <v>3751.8</v>
      </c>
      <c r="F435" s="11">
        <f>'№ 8 ведомственная'!G525</f>
        <v>3751.8</v>
      </c>
      <c r="G435" s="11">
        <f>'№ 8 ведомственная'!H525</f>
        <v>3751.8</v>
      </c>
      <c r="H435" s="2"/>
    </row>
    <row r="436" spans="1:8" outlineLevel="5" x14ac:dyDescent="0.25">
      <c r="A436" s="21" t="s">
        <v>147</v>
      </c>
      <c r="B436" s="22" t="s">
        <v>256</v>
      </c>
      <c r="C436" s="21"/>
      <c r="D436" s="23" t="s">
        <v>540</v>
      </c>
      <c r="E436" s="11">
        <f>E437+E438+E439</f>
        <v>8616.1</v>
      </c>
      <c r="F436" s="11">
        <f t="shared" ref="F436:G436" si="200">F437+F438+F439</f>
        <v>8616.1</v>
      </c>
      <c r="G436" s="11">
        <f t="shared" si="200"/>
        <v>7616.1</v>
      </c>
      <c r="H436" s="2"/>
    </row>
    <row r="437" spans="1:8" ht="51" outlineLevel="6" x14ac:dyDescent="0.25">
      <c r="A437" s="21" t="s">
        <v>147</v>
      </c>
      <c r="B437" s="22" t="s">
        <v>256</v>
      </c>
      <c r="C437" s="21" t="s">
        <v>6</v>
      </c>
      <c r="D437" s="23" t="s">
        <v>337</v>
      </c>
      <c r="E437" s="11">
        <f>'№ 8 ведомственная'!F527</f>
        <v>5880</v>
      </c>
      <c r="F437" s="11">
        <f>'№ 8 ведомственная'!G527</f>
        <v>5880</v>
      </c>
      <c r="G437" s="11">
        <f>'№ 8 ведомственная'!H527</f>
        <v>5880</v>
      </c>
      <c r="H437" s="2"/>
    </row>
    <row r="438" spans="1:8" ht="25.5" outlineLevel="6" x14ac:dyDescent="0.25">
      <c r="A438" s="21" t="s">
        <v>147</v>
      </c>
      <c r="B438" s="22" t="s">
        <v>256</v>
      </c>
      <c r="C438" s="21" t="s">
        <v>7</v>
      </c>
      <c r="D438" s="23" t="s">
        <v>338</v>
      </c>
      <c r="E438" s="11">
        <f>'№ 8 ведомственная'!F528</f>
        <v>2699.1</v>
      </c>
      <c r="F438" s="11">
        <f>'№ 8 ведомственная'!G528</f>
        <v>2699.1</v>
      </c>
      <c r="G438" s="11">
        <f>'№ 8 ведомственная'!H528</f>
        <v>1699.1</v>
      </c>
      <c r="H438" s="2"/>
    </row>
    <row r="439" spans="1:8" outlineLevel="6" x14ac:dyDescent="0.25">
      <c r="A439" s="21" t="s">
        <v>147</v>
      </c>
      <c r="B439" s="22" t="s">
        <v>256</v>
      </c>
      <c r="C439" s="21" t="s">
        <v>8</v>
      </c>
      <c r="D439" s="23" t="s">
        <v>339</v>
      </c>
      <c r="E439" s="11">
        <f>'№ 8 ведомственная'!F529</f>
        <v>37</v>
      </c>
      <c r="F439" s="11">
        <f>'№ 8 ведомственная'!G529</f>
        <v>37</v>
      </c>
      <c r="G439" s="11">
        <f>'№ 8 ведомственная'!H529</f>
        <v>37</v>
      </c>
      <c r="H439" s="2"/>
    </row>
    <row r="440" spans="1:8" ht="38.25" outlineLevel="6" x14ac:dyDescent="0.25">
      <c r="A440" s="22" t="s">
        <v>147</v>
      </c>
      <c r="B440" s="22" t="s">
        <v>717</v>
      </c>
      <c r="C440" s="70"/>
      <c r="D440" s="72" t="s">
        <v>718</v>
      </c>
      <c r="E440" s="11">
        <f>E441</f>
        <v>390</v>
      </c>
      <c r="F440" s="11">
        <f t="shared" ref="F440:G440" si="201">F441</f>
        <v>4854.6000000000004</v>
      </c>
      <c r="G440" s="11">
        <f t="shared" si="201"/>
        <v>0</v>
      </c>
      <c r="H440" s="2"/>
    </row>
    <row r="441" spans="1:8" ht="25.5" outlineLevel="6" x14ac:dyDescent="0.25">
      <c r="A441" s="22" t="s">
        <v>147</v>
      </c>
      <c r="B441" s="22" t="s">
        <v>717</v>
      </c>
      <c r="C441" s="70">
        <v>200</v>
      </c>
      <c r="D441" s="72" t="s">
        <v>338</v>
      </c>
      <c r="E441" s="11">
        <f>'№ 8 ведомственная'!F531</f>
        <v>390</v>
      </c>
      <c r="F441" s="11">
        <f>'№ 8 ведомственная'!G531</f>
        <v>4854.6000000000004</v>
      </c>
      <c r="G441" s="11">
        <f>'№ 8 ведомственная'!H531</f>
        <v>0</v>
      </c>
      <c r="H441" s="2"/>
    </row>
    <row r="442" spans="1:8" ht="25.5" outlineLevel="6" x14ac:dyDescent="0.25">
      <c r="A442" s="21" t="s">
        <v>147</v>
      </c>
      <c r="B442" s="90" t="s">
        <v>719</v>
      </c>
      <c r="C442" s="89"/>
      <c r="D442" s="91" t="s">
        <v>720</v>
      </c>
      <c r="E442" s="11">
        <f>E443</f>
        <v>100</v>
      </c>
      <c r="F442" s="11">
        <f t="shared" ref="F442:G442" si="202">F443</f>
        <v>100</v>
      </c>
      <c r="G442" s="11">
        <f t="shared" si="202"/>
        <v>100</v>
      </c>
      <c r="H442" s="2"/>
    </row>
    <row r="443" spans="1:8" ht="25.5" outlineLevel="6" x14ac:dyDescent="0.25">
      <c r="A443" s="21" t="s">
        <v>147</v>
      </c>
      <c r="B443" s="90" t="s">
        <v>719</v>
      </c>
      <c r="C443" s="89">
        <v>200</v>
      </c>
      <c r="D443" s="91" t="s">
        <v>338</v>
      </c>
      <c r="E443" s="11">
        <f>'№ 8 ведомственная'!F533</f>
        <v>100</v>
      </c>
      <c r="F443" s="11">
        <f>'№ 8 ведомственная'!G533</f>
        <v>100</v>
      </c>
      <c r="G443" s="11">
        <f>'№ 8 ведомственная'!H533</f>
        <v>100</v>
      </c>
      <c r="H443" s="2"/>
    </row>
    <row r="444" spans="1:8" ht="38.25" outlineLevel="6" x14ac:dyDescent="0.25">
      <c r="A444" s="22" t="s">
        <v>147</v>
      </c>
      <c r="B444" s="22" t="s">
        <v>638</v>
      </c>
      <c r="C444" s="21"/>
      <c r="D444" s="23" t="s">
        <v>637</v>
      </c>
      <c r="E444" s="11">
        <f>E445</f>
        <v>38.200000000000003</v>
      </c>
      <c r="F444" s="11">
        <f t="shared" ref="F444:G444" si="203">F445</f>
        <v>38.200000000000003</v>
      </c>
      <c r="G444" s="11">
        <f t="shared" si="203"/>
        <v>38.200000000000003</v>
      </c>
      <c r="H444" s="2"/>
    </row>
    <row r="445" spans="1:8" ht="51" outlineLevel="6" x14ac:dyDescent="0.25">
      <c r="A445" s="22" t="s">
        <v>147</v>
      </c>
      <c r="B445" s="22" t="s">
        <v>638</v>
      </c>
      <c r="C445" s="21" t="s">
        <v>6</v>
      </c>
      <c r="D445" s="23" t="s">
        <v>337</v>
      </c>
      <c r="E445" s="11">
        <f>'№ 8 ведомственная'!F535</f>
        <v>38.200000000000003</v>
      </c>
      <c r="F445" s="11">
        <f>'№ 8 ведомственная'!G535</f>
        <v>38.200000000000003</v>
      </c>
      <c r="G445" s="11">
        <f>'№ 8 ведомственная'!H535</f>
        <v>38.200000000000003</v>
      </c>
      <c r="H445" s="2"/>
    </row>
    <row r="446" spans="1:8" ht="25.5" outlineLevel="4" x14ac:dyDescent="0.25">
      <c r="A446" s="21" t="s">
        <v>147</v>
      </c>
      <c r="B446" s="22" t="s">
        <v>257</v>
      </c>
      <c r="C446" s="21"/>
      <c r="D446" s="23" t="s">
        <v>541</v>
      </c>
      <c r="E446" s="11">
        <f>E449+E447+E455+E451+E453</f>
        <v>24235.099999999995</v>
      </c>
      <c r="F446" s="11">
        <f t="shared" ref="F446:G446" si="204">F449+F447+F455+F451+F453</f>
        <v>22142.5</v>
      </c>
      <c r="G446" s="11">
        <f t="shared" si="204"/>
        <v>23961.299999999996</v>
      </c>
      <c r="H446" s="2"/>
    </row>
    <row r="447" spans="1:8" ht="38.25" outlineLevel="4" x14ac:dyDescent="0.25">
      <c r="A447" s="21" t="s">
        <v>147</v>
      </c>
      <c r="B447" s="22" t="s">
        <v>635</v>
      </c>
      <c r="C447" s="22"/>
      <c r="D447" s="23" t="s">
        <v>653</v>
      </c>
      <c r="E447" s="11">
        <f>E448</f>
        <v>5412.1</v>
      </c>
      <c r="F447" s="11">
        <f t="shared" ref="F447:G447" si="205">F448</f>
        <v>5412.1</v>
      </c>
      <c r="G447" s="11">
        <f t="shared" si="205"/>
        <v>5412.1</v>
      </c>
      <c r="H447" s="2"/>
    </row>
    <row r="448" spans="1:8" ht="25.5" outlineLevel="4" x14ac:dyDescent="0.25">
      <c r="A448" s="21" t="s">
        <v>147</v>
      </c>
      <c r="B448" s="22" t="s">
        <v>635</v>
      </c>
      <c r="C448" s="22" t="s">
        <v>39</v>
      </c>
      <c r="D448" s="23" t="s">
        <v>364</v>
      </c>
      <c r="E448" s="11">
        <f>'№ 8 ведомственная'!F538</f>
        <v>5412.1</v>
      </c>
      <c r="F448" s="11">
        <f>'№ 8 ведомственная'!G538</f>
        <v>5412.1</v>
      </c>
      <c r="G448" s="11">
        <f>'№ 8 ведомственная'!H538</f>
        <v>5412.1</v>
      </c>
      <c r="H448" s="2"/>
    </row>
    <row r="449" spans="1:8" ht="25.5" outlineLevel="5" x14ac:dyDescent="0.25">
      <c r="A449" s="21" t="s">
        <v>147</v>
      </c>
      <c r="B449" s="22" t="s">
        <v>258</v>
      </c>
      <c r="C449" s="21"/>
      <c r="D449" s="23" t="s">
        <v>542</v>
      </c>
      <c r="E449" s="11">
        <f>E450</f>
        <v>18545.099999999999</v>
      </c>
      <c r="F449" s="11">
        <f t="shared" ref="F449:G449" si="206">F450</f>
        <v>16416.3</v>
      </c>
      <c r="G449" s="11">
        <f t="shared" si="206"/>
        <v>16045.099999999999</v>
      </c>
      <c r="H449" s="2"/>
    </row>
    <row r="450" spans="1:8" ht="25.5" outlineLevel="6" x14ac:dyDescent="0.25">
      <c r="A450" s="21" t="s">
        <v>147</v>
      </c>
      <c r="B450" s="22" t="s">
        <v>258</v>
      </c>
      <c r="C450" s="21" t="s">
        <v>39</v>
      </c>
      <c r="D450" s="23" t="s">
        <v>364</v>
      </c>
      <c r="E450" s="11">
        <f>'№ 8 ведомственная'!F540</f>
        <v>18545.099999999999</v>
      </c>
      <c r="F450" s="11">
        <f>'№ 8 ведомственная'!G540</f>
        <v>16416.3</v>
      </c>
      <c r="G450" s="11">
        <f>'№ 8 ведомственная'!H540</f>
        <v>16045.099999999999</v>
      </c>
      <c r="H450" s="2"/>
    </row>
    <row r="451" spans="1:8" ht="38.25" outlineLevel="6" x14ac:dyDescent="0.25">
      <c r="A451" s="21" t="s">
        <v>147</v>
      </c>
      <c r="B451" s="22" t="s">
        <v>721</v>
      </c>
      <c r="C451" s="21"/>
      <c r="D451" s="23" t="s">
        <v>723</v>
      </c>
      <c r="E451" s="11">
        <f>E452</f>
        <v>0</v>
      </c>
      <c r="F451" s="11">
        <f t="shared" ref="F451:G451" si="207">F452</f>
        <v>0</v>
      </c>
      <c r="G451" s="11">
        <f t="shared" si="207"/>
        <v>2150</v>
      </c>
      <c r="H451" s="2"/>
    </row>
    <row r="452" spans="1:8" ht="25.5" outlineLevel="6" x14ac:dyDescent="0.25">
      <c r="A452" s="22" t="s">
        <v>147</v>
      </c>
      <c r="B452" s="22" t="s">
        <v>721</v>
      </c>
      <c r="C452" s="21" t="s">
        <v>39</v>
      </c>
      <c r="D452" s="23" t="s">
        <v>364</v>
      </c>
      <c r="E452" s="11">
        <f>'№ 8 ведомственная'!F542</f>
        <v>0</v>
      </c>
      <c r="F452" s="11">
        <f>'№ 8 ведомственная'!G542</f>
        <v>0</v>
      </c>
      <c r="G452" s="11">
        <f>'№ 8 ведомственная'!H542</f>
        <v>2150</v>
      </c>
      <c r="H452" s="2"/>
    </row>
    <row r="453" spans="1:8" ht="38.25" outlineLevel="6" x14ac:dyDescent="0.25">
      <c r="A453" s="90" t="s">
        <v>147</v>
      </c>
      <c r="B453" s="90" t="s">
        <v>722</v>
      </c>
      <c r="C453" s="89"/>
      <c r="D453" s="91" t="s">
        <v>724</v>
      </c>
      <c r="E453" s="11">
        <f>E454</f>
        <v>223.8</v>
      </c>
      <c r="F453" s="11">
        <f t="shared" ref="F453:G453" si="208">F454</f>
        <v>260</v>
      </c>
      <c r="G453" s="11">
        <f t="shared" si="208"/>
        <v>300</v>
      </c>
      <c r="H453" s="2"/>
    </row>
    <row r="454" spans="1:8" ht="25.5" outlineLevel="6" x14ac:dyDescent="0.25">
      <c r="A454" s="89" t="s">
        <v>147</v>
      </c>
      <c r="B454" s="90" t="s">
        <v>722</v>
      </c>
      <c r="C454" s="89" t="s">
        <v>39</v>
      </c>
      <c r="D454" s="91" t="s">
        <v>364</v>
      </c>
      <c r="E454" s="11">
        <f>'№ 8 ведомственная'!F544</f>
        <v>223.8</v>
      </c>
      <c r="F454" s="11">
        <f>'№ 8 ведомственная'!G544</f>
        <v>260</v>
      </c>
      <c r="G454" s="11">
        <f>'№ 8 ведомственная'!H544</f>
        <v>300</v>
      </c>
      <c r="H454" s="2"/>
    </row>
    <row r="455" spans="1:8" ht="38.25" outlineLevel="6" x14ac:dyDescent="0.25">
      <c r="A455" s="22" t="s">
        <v>147</v>
      </c>
      <c r="B455" s="22" t="s">
        <v>639</v>
      </c>
      <c r="C455" s="21"/>
      <c r="D455" s="23" t="s">
        <v>637</v>
      </c>
      <c r="E455" s="11">
        <f>E456</f>
        <v>54.1</v>
      </c>
      <c r="F455" s="11">
        <f t="shared" ref="F455:G455" si="209">F456</f>
        <v>54.1</v>
      </c>
      <c r="G455" s="11">
        <f t="shared" si="209"/>
        <v>54.1</v>
      </c>
      <c r="H455" s="2"/>
    </row>
    <row r="456" spans="1:8" ht="25.5" outlineLevel="6" x14ac:dyDescent="0.25">
      <c r="A456" s="22" t="s">
        <v>147</v>
      </c>
      <c r="B456" s="22" t="s">
        <v>639</v>
      </c>
      <c r="C456" s="21">
        <v>600</v>
      </c>
      <c r="D456" s="23" t="s">
        <v>364</v>
      </c>
      <c r="E456" s="11">
        <f>'№ 8 ведомственная'!F546</f>
        <v>54.1</v>
      </c>
      <c r="F456" s="11">
        <f>'№ 8 ведомственная'!G546</f>
        <v>54.1</v>
      </c>
      <c r="G456" s="11">
        <f>'№ 8 ведомственная'!H546</f>
        <v>54.1</v>
      </c>
      <c r="H456" s="2"/>
    </row>
    <row r="457" spans="1:8" ht="25.5" outlineLevel="6" x14ac:dyDescent="0.25">
      <c r="A457" s="22" t="s">
        <v>147</v>
      </c>
      <c r="B457" s="69" t="s">
        <v>611</v>
      </c>
      <c r="C457" s="70"/>
      <c r="D457" s="72" t="s">
        <v>648</v>
      </c>
      <c r="E457" s="11">
        <f>E458</f>
        <v>188.9</v>
      </c>
      <c r="F457" s="11">
        <f t="shared" ref="F457:G457" si="210">F458</f>
        <v>289.7</v>
      </c>
      <c r="G457" s="11">
        <f t="shared" si="210"/>
        <v>414</v>
      </c>
      <c r="H457" s="2"/>
    </row>
    <row r="458" spans="1:8" ht="51" outlineLevel="6" x14ac:dyDescent="0.25">
      <c r="A458" s="22" t="s">
        <v>147</v>
      </c>
      <c r="B458" s="69" t="s">
        <v>612</v>
      </c>
      <c r="C458" s="70"/>
      <c r="D458" s="72" t="s">
        <v>661</v>
      </c>
      <c r="E458" s="11">
        <f>E459</f>
        <v>188.9</v>
      </c>
      <c r="F458" s="11">
        <f t="shared" ref="F458:G458" si="211">F459</f>
        <v>289.7</v>
      </c>
      <c r="G458" s="11">
        <f t="shared" si="211"/>
        <v>414</v>
      </c>
      <c r="H458" s="2"/>
    </row>
    <row r="459" spans="1:8" ht="25.5" outlineLevel="6" x14ac:dyDescent="0.25">
      <c r="A459" s="22" t="s">
        <v>147</v>
      </c>
      <c r="B459" s="69" t="s">
        <v>612</v>
      </c>
      <c r="C459" s="70">
        <v>600</v>
      </c>
      <c r="D459" s="72" t="s">
        <v>364</v>
      </c>
      <c r="E459" s="11">
        <f>'№ 8 ведомственная'!F549</f>
        <v>188.9</v>
      </c>
      <c r="F459" s="11">
        <f>'№ 8 ведомственная'!G549</f>
        <v>289.7</v>
      </c>
      <c r="G459" s="11">
        <f>'№ 8 ведомственная'!H549</f>
        <v>414</v>
      </c>
      <c r="H459" s="2"/>
    </row>
    <row r="460" spans="1:8" outlineLevel="1" x14ac:dyDescent="0.25">
      <c r="A460" s="21" t="s">
        <v>259</v>
      </c>
      <c r="B460" s="22"/>
      <c r="C460" s="21"/>
      <c r="D460" s="23" t="s">
        <v>332</v>
      </c>
      <c r="E460" s="11">
        <f>E461</f>
        <v>3826.8999999999996</v>
      </c>
      <c r="F460" s="11">
        <f t="shared" ref="F460:G462" si="212">F461</f>
        <v>3826.8999999999996</v>
      </c>
      <c r="G460" s="11">
        <f t="shared" si="212"/>
        <v>3826.8999999999996</v>
      </c>
      <c r="H460" s="2"/>
    </row>
    <row r="461" spans="1:8" ht="38.25" outlineLevel="2" x14ac:dyDescent="0.25">
      <c r="A461" s="21" t="s">
        <v>259</v>
      </c>
      <c r="B461" s="22" t="s">
        <v>237</v>
      </c>
      <c r="C461" s="21"/>
      <c r="D461" s="23" t="s">
        <v>331</v>
      </c>
      <c r="E461" s="11">
        <f>E462</f>
        <v>3826.8999999999996</v>
      </c>
      <c r="F461" s="11">
        <f t="shared" si="212"/>
        <v>3826.8999999999996</v>
      </c>
      <c r="G461" s="11">
        <f t="shared" si="212"/>
        <v>3826.8999999999996</v>
      </c>
      <c r="H461" s="2"/>
    </row>
    <row r="462" spans="1:8" ht="38.25" outlineLevel="3" x14ac:dyDescent="0.25">
      <c r="A462" s="21" t="s">
        <v>259</v>
      </c>
      <c r="B462" s="22" t="s">
        <v>260</v>
      </c>
      <c r="C462" s="21"/>
      <c r="D462" s="23" t="s">
        <v>581</v>
      </c>
      <c r="E462" s="11">
        <f>E463</f>
        <v>3826.8999999999996</v>
      </c>
      <c r="F462" s="11">
        <f t="shared" si="212"/>
        <v>3826.8999999999996</v>
      </c>
      <c r="G462" s="11">
        <f t="shared" si="212"/>
        <v>3826.8999999999996</v>
      </c>
      <c r="H462" s="2"/>
    </row>
    <row r="463" spans="1:8" ht="38.25" outlineLevel="5" x14ac:dyDescent="0.25">
      <c r="A463" s="21" t="s">
        <v>259</v>
      </c>
      <c r="B463" s="22" t="s">
        <v>261</v>
      </c>
      <c r="C463" s="21"/>
      <c r="D463" s="23" t="s">
        <v>543</v>
      </c>
      <c r="E463" s="11">
        <f>E464+E465</f>
        <v>3826.8999999999996</v>
      </c>
      <c r="F463" s="11">
        <f t="shared" ref="F463:G463" si="213">F464+F465</f>
        <v>3826.8999999999996</v>
      </c>
      <c r="G463" s="11">
        <f t="shared" si="213"/>
        <v>3826.8999999999996</v>
      </c>
      <c r="H463" s="2"/>
    </row>
    <row r="464" spans="1:8" ht="51" outlineLevel="6" x14ac:dyDescent="0.25">
      <c r="A464" s="21" t="s">
        <v>259</v>
      </c>
      <c r="B464" s="22" t="s">
        <v>261</v>
      </c>
      <c r="C464" s="21" t="s">
        <v>6</v>
      </c>
      <c r="D464" s="23" t="s">
        <v>337</v>
      </c>
      <c r="E464" s="11">
        <f>'№ 8 ведомственная'!F554</f>
        <v>3593.2</v>
      </c>
      <c r="F464" s="11">
        <f>'№ 8 ведомственная'!G554</f>
        <v>3593.2</v>
      </c>
      <c r="G464" s="11">
        <f>'№ 8 ведомственная'!H554</f>
        <v>3593.2</v>
      </c>
      <c r="H464" s="2"/>
    </row>
    <row r="465" spans="1:8" ht="25.5" outlineLevel="6" x14ac:dyDescent="0.25">
      <c r="A465" s="21" t="s">
        <v>259</v>
      </c>
      <c r="B465" s="22" t="s">
        <v>261</v>
      </c>
      <c r="C465" s="21" t="s">
        <v>7</v>
      </c>
      <c r="D465" s="23" t="s">
        <v>338</v>
      </c>
      <c r="E465" s="11">
        <f>'№ 8 ведомственная'!F555</f>
        <v>233.7</v>
      </c>
      <c r="F465" s="11">
        <f>'№ 8 ведомственная'!G555</f>
        <v>233.7</v>
      </c>
      <c r="G465" s="11">
        <f>'№ 8 ведомственная'!H555</f>
        <v>233.7</v>
      </c>
      <c r="H465" s="2"/>
    </row>
    <row r="466" spans="1:8" s="36" customFormat="1" x14ac:dyDescent="0.25">
      <c r="A466" s="26" t="s">
        <v>148</v>
      </c>
      <c r="B466" s="62"/>
      <c r="C466" s="26"/>
      <c r="D466" s="27" t="s">
        <v>287</v>
      </c>
      <c r="E466" s="10">
        <f>E467+E473+E500</f>
        <v>15004.3</v>
      </c>
      <c r="F466" s="10">
        <f>F467+F473+F500</f>
        <v>12739.5</v>
      </c>
      <c r="G466" s="10">
        <f>G467+G473+G500</f>
        <v>13870.4</v>
      </c>
      <c r="H466" s="4"/>
    </row>
    <row r="467" spans="1:8" outlineLevel="1" x14ac:dyDescent="0.25">
      <c r="A467" s="21" t="s">
        <v>149</v>
      </c>
      <c r="B467" s="22"/>
      <c r="C467" s="21"/>
      <c r="D467" s="23" t="s">
        <v>314</v>
      </c>
      <c r="E467" s="11">
        <f>E468</f>
        <v>1300</v>
      </c>
      <c r="F467" s="11">
        <f t="shared" ref="F467:G468" si="214">F468</f>
        <v>1300</v>
      </c>
      <c r="G467" s="11">
        <f t="shared" si="214"/>
        <v>1300</v>
      </c>
      <c r="H467" s="2"/>
    </row>
    <row r="468" spans="1:8" ht="51" outlineLevel="2" x14ac:dyDescent="0.25">
      <c r="A468" s="21" t="s">
        <v>149</v>
      </c>
      <c r="B468" s="22" t="s">
        <v>13</v>
      </c>
      <c r="C468" s="21"/>
      <c r="D468" s="23" t="s">
        <v>294</v>
      </c>
      <c r="E468" s="11">
        <f>E469</f>
        <v>1300</v>
      </c>
      <c r="F468" s="11">
        <f t="shared" si="214"/>
        <v>1300</v>
      </c>
      <c r="G468" s="11">
        <f t="shared" si="214"/>
        <v>1300</v>
      </c>
      <c r="H468" s="2"/>
    </row>
    <row r="469" spans="1:8" ht="25.5" outlineLevel="3" x14ac:dyDescent="0.25">
      <c r="A469" s="21" t="s">
        <v>149</v>
      </c>
      <c r="B469" s="22" t="s">
        <v>41</v>
      </c>
      <c r="C469" s="21"/>
      <c r="D469" s="23" t="s">
        <v>366</v>
      </c>
      <c r="E469" s="11">
        <f>E470</f>
        <v>1300</v>
      </c>
      <c r="F469" s="11">
        <f t="shared" ref="F469:G471" si="215">F470</f>
        <v>1300</v>
      </c>
      <c r="G469" s="11">
        <f t="shared" si="215"/>
        <v>1300</v>
      </c>
      <c r="H469" s="2"/>
    </row>
    <row r="470" spans="1:8" ht="38.25" outlineLevel="4" x14ac:dyDescent="0.25">
      <c r="A470" s="21" t="s">
        <v>149</v>
      </c>
      <c r="B470" s="22" t="s">
        <v>150</v>
      </c>
      <c r="C470" s="21"/>
      <c r="D470" s="23" t="s">
        <v>458</v>
      </c>
      <c r="E470" s="11">
        <f>E471</f>
        <v>1300</v>
      </c>
      <c r="F470" s="11">
        <f t="shared" si="215"/>
        <v>1300</v>
      </c>
      <c r="G470" s="11">
        <f t="shared" si="215"/>
        <v>1300</v>
      </c>
      <c r="H470" s="2"/>
    </row>
    <row r="471" spans="1:8" ht="25.5" outlineLevel="5" x14ac:dyDescent="0.25">
      <c r="A471" s="21" t="s">
        <v>149</v>
      </c>
      <c r="B471" s="22" t="s">
        <v>151</v>
      </c>
      <c r="C471" s="21"/>
      <c r="D471" s="23" t="s">
        <v>459</v>
      </c>
      <c r="E471" s="11">
        <f>E472</f>
        <v>1300</v>
      </c>
      <c r="F471" s="11">
        <f t="shared" si="215"/>
        <v>1300</v>
      </c>
      <c r="G471" s="11">
        <f t="shared" si="215"/>
        <v>1300</v>
      </c>
      <c r="H471" s="2"/>
    </row>
    <row r="472" spans="1:8" outlineLevel="6" x14ac:dyDescent="0.25">
      <c r="A472" s="21" t="s">
        <v>149</v>
      </c>
      <c r="B472" s="22" t="s">
        <v>151</v>
      </c>
      <c r="C472" s="21" t="s">
        <v>21</v>
      </c>
      <c r="D472" s="23" t="s">
        <v>349</v>
      </c>
      <c r="E472" s="11">
        <f>'№ 8 ведомственная'!F286</f>
        <v>1300</v>
      </c>
      <c r="F472" s="11">
        <f>'№ 8 ведомственная'!G286</f>
        <v>1300</v>
      </c>
      <c r="G472" s="11">
        <f>'№ 8 ведомственная'!H286</f>
        <v>1300</v>
      </c>
      <c r="H472" s="2"/>
    </row>
    <row r="473" spans="1:8" outlineLevel="1" x14ac:dyDescent="0.25">
      <c r="A473" s="21" t="s">
        <v>152</v>
      </c>
      <c r="B473" s="22"/>
      <c r="C473" s="21"/>
      <c r="D473" s="23" t="s">
        <v>315</v>
      </c>
      <c r="E473" s="11">
        <f>E474+E483+E488+E495</f>
        <v>2461</v>
      </c>
      <c r="F473" s="11">
        <f t="shared" ref="F473:G473" si="216">F474+F483+F488+F495</f>
        <v>2461</v>
      </c>
      <c r="G473" s="11">
        <f t="shared" si="216"/>
        <v>2461</v>
      </c>
      <c r="H473" s="2"/>
    </row>
    <row r="474" spans="1:8" ht="38.25" outlineLevel="2" x14ac:dyDescent="0.25">
      <c r="A474" s="21" t="s">
        <v>152</v>
      </c>
      <c r="B474" s="22" t="s">
        <v>183</v>
      </c>
      <c r="C474" s="21"/>
      <c r="D474" s="23" t="s">
        <v>323</v>
      </c>
      <c r="E474" s="11">
        <f>E475+E479</f>
        <v>1368</v>
      </c>
      <c r="F474" s="11">
        <f t="shared" ref="F474:G474" si="217">F475+F479</f>
        <v>1368</v>
      </c>
      <c r="G474" s="11">
        <f t="shared" si="217"/>
        <v>1368</v>
      </c>
      <c r="H474" s="2"/>
    </row>
    <row r="475" spans="1:8" ht="25.5" outlineLevel="3" x14ac:dyDescent="0.25">
      <c r="A475" s="21" t="s">
        <v>152</v>
      </c>
      <c r="B475" s="22" t="s">
        <v>184</v>
      </c>
      <c r="C475" s="21"/>
      <c r="D475" s="23" t="s">
        <v>478</v>
      </c>
      <c r="E475" s="11">
        <f>E476</f>
        <v>306</v>
      </c>
      <c r="F475" s="11">
        <f t="shared" ref="F475:G477" si="218">F476</f>
        <v>306</v>
      </c>
      <c r="G475" s="11">
        <f t="shared" si="218"/>
        <v>306</v>
      </c>
      <c r="H475" s="2"/>
    </row>
    <row r="476" spans="1:8" ht="25.5" outlineLevel="4" x14ac:dyDescent="0.25">
      <c r="A476" s="21" t="s">
        <v>152</v>
      </c>
      <c r="B476" s="22" t="s">
        <v>210</v>
      </c>
      <c r="C476" s="21"/>
      <c r="D476" s="23" t="s">
        <v>502</v>
      </c>
      <c r="E476" s="11">
        <f>E477</f>
        <v>306</v>
      </c>
      <c r="F476" s="11">
        <f t="shared" si="218"/>
        <v>306</v>
      </c>
      <c r="G476" s="11">
        <f t="shared" si="218"/>
        <v>306</v>
      </c>
      <c r="H476" s="2"/>
    </row>
    <row r="477" spans="1:8" ht="63.75" outlineLevel="5" x14ac:dyDescent="0.25">
      <c r="A477" s="21" t="s">
        <v>152</v>
      </c>
      <c r="B477" s="22" t="s">
        <v>222</v>
      </c>
      <c r="C477" s="21"/>
      <c r="D477" s="23" t="s">
        <v>512</v>
      </c>
      <c r="E477" s="11">
        <f>E478</f>
        <v>306</v>
      </c>
      <c r="F477" s="11">
        <f t="shared" si="218"/>
        <v>306</v>
      </c>
      <c r="G477" s="11">
        <f t="shared" si="218"/>
        <v>306</v>
      </c>
      <c r="H477" s="2"/>
    </row>
    <row r="478" spans="1:8" outlineLevel="6" x14ac:dyDescent="0.25">
      <c r="A478" s="21" t="s">
        <v>152</v>
      </c>
      <c r="B478" s="22" t="s">
        <v>222</v>
      </c>
      <c r="C478" s="21" t="s">
        <v>21</v>
      </c>
      <c r="D478" s="23" t="s">
        <v>349</v>
      </c>
      <c r="E478" s="11">
        <f>'№ 8 ведомственная'!F435</f>
        <v>306</v>
      </c>
      <c r="F478" s="11">
        <f>'№ 8 ведомственная'!G435</f>
        <v>306</v>
      </c>
      <c r="G478" s="11">
        <f>'№ 8 ведомственная'!H435</f>
        <v>306</v>
      </c>
      <c r="H478" s="2"/>
    </row>
    <row r="479" spans="1:8" ht="25.5" outlineLevel="3" x14ac:dyDescent="0.25">
      <c r="A479" s="21" t="s">
        <v>152</v>
      </c>
      <c r="B479" s="22" t="s">
        <v>191</v>
      </c>
      <c r="C479" s="21"/>
      <c r="D479" s="23" t="s">
        <v>484</v>
      </c>
      <c r="E479" s="11">
        <f>E480</f>
        <v>1062</v>
      </c>
      <c r="F479" s="11">
        <f t="shared" ref="F479:G481" si="219">F480</f>
        <v>1062</v>
      </c>
      <c r="G479" s="11">
        <f t="shared" si="219"/>
        <v>1062</v>
      </c>
      <c r="H479" s="2"/>
    </row>
    <row r="480" spans="1:8" ht="38.25" outlineLevel="4" x14ac:dyDescent="0.25">
      <c r="A480" s="21" t="s">
        <v>152</v>
      </c>
      <c r="B480" s="22" t="s">
        <v>192</v>
      </c>
      <c r="C480" s="21"/>
      <c r="D480" s="23" t="s">
        <v>485</v>
      </c>
      <c r="E480" s="11">
        <f>E481</f>
        <v>1062</v>
      </c>
      <c r="F480" s="11">
        <f t="shared" si="219"/>
        <v>1062</v>
      </c>
      <c r="G480" s="11">
        <f t="shared" si="219"/>
        <v>1062</v>
      </c>
      <c r="H480" s="2"/>
    </row>
    <row r="481" spans="1:8" ht="63.75" outlineLevel="5" x14ac:dyDescent="0.25">
      <c r="A481" s="21" t="s">
        <v>152</v>
      </c>
      <c r="B481" s="22" t="s">
        <v>223</v>
      </c>
      <c r="C481" s="21"/>
      <c r="D481" s="23" t="s">
        <v>512</v>
      </c>
      <c r="E481" s="11">
        <f>E482</f>
        <v>1062</v>
      </c>
      <c r="F481" s="11">
        <f t="shared" si="219"/>
        <v>1062</v>
      </c>
      <c r="G481" s="11">
        <f t="shared" si="219"/>
        <v>1062</v>
      </c>
      <c r="H481" s="2"/>
    </row>
    <row r="482" spans="1:8" outlineLevel="6" x14ac:dyDescent="0.25">
      <c r="A482" s="21" t="s">
        <v>152</v>
      </c>
      <c r="B482" s="22" t="s">
        <v>223</v>
      </c>
      <c r="C482" s="21" t="s">
        <v>21</v>
      </c>
      <c r="D482" s="23" t="s">
        <v>349</v>
      </c>
      <c r="E482" s="11">
        <f>'№ 8 ведомственная'!F439</f>
        <v>1062</v>
      </c>
      <c r="F482" s="11">
        <f>'№ 8 ведомственная'!G439</f>
        <v>1062</v>
      </c>
      <c r="G482" s="11">
        <f>'№ 8 ведомственная'!H439</f>
        <v>1062</v>
      </c>
      <c r="H482" s="2"/>
    </row>
    <row r="483" spans="1:8" ht="38.25" outlineLevel="2" x14ac:dyDescent="0.25">
      <c r="A483" s="21" t="s">
        <v>152</v>
      </c>
      <c r="B483" s="22" t="s">
        <v>153</v>
      </c>
      <c r="C483" s="21"/>
      <c r="D483" s="23" t="s">
        <v>316</v>
      </c>
      <c r="E483" s="11">
        <f>E484</f>
        <v>100</v>
      </c>
      <c r="F483" s="11">
        <f t="shared" ref="F483:G486" si="220">F484</f>
        <v>100</v>
      </c>
      <c r="G483" s="11">
        <f t="shared" si="220"/>
        <v>100</v>
      </c>
      <c r="H483" s="2"/>
    </row>
    <row r="484" spans="1:8" ht="25.5" outlineLevel="3" x14ac:dyDescent="0.25">
      <c r="A484" s="21" t="s">
        <v>152</v>
      </c>
      <c r="B484" s="22" t="s">
        <v>154</v>
      </c>
      <c r="C484" s="21"/>
      <c r="D484" s="23" t="s">
        <v>460</v>
      </c>
      <c r="E484" s="11">
        <f>E485</f>
        <v>100</v>
      </c>
      <c r="F484" s="11">
        <f t="shared" si="220"/>
        <v>100</v>
      </c>
      <c r="G484" s="11">
        <f t="shared" si="220"/>
        <v>100</v>
      </c>
      <c r="H484" s="2"/>
    </row>
    <row r="485" spans="1:8" ht="25.5" outlineLevel="4" x14ac:dyDescent="0.25">
      <c r="A485" s="21" t="s">
        <v>152</v>
      </c>
      <c r="B485" s="22" t="s">
        <v>155</v>
      </c>
      <c r="C485" s="21"/>
      <c r="D485" s="23" t="s">
        <v>461</v>
      </c>
      <c r="E485" s="11">
        <f>E486</f>
        <v>100</v>
      </c>
      <c r="F485" s="11">
        <f t="shared" si="220"/>
        <v>100</v>
      </c>
      <c r="G485" s="11">
        <f t="shared" si="220"/>
        <v>100</v>
      </c>
      <c r="H485" s="2"/>
    </row>
    <row r="486" spans="1:8" ht="38.25" outlineLevel="5" x14ac:dyDescent="0.25">
      <c r="A486" s="21" t="s">
        <v>152</v>
      </c>
      <c r="B486" s="22" t="s">
        <v>156</v>
      </c>
      <c r="C486" s="21"/>
      <c r="D486" s="23" t="s">
        <v>462</v>
      </c>
      <c r="E486" s="11">
        <f>E487</f>
        <v>100</v>
      </c>
      <c r="F486" s="11">
        <f t="shared" si="220"/>
        <v>100</v>
      </c>
      <c r="G486" s="11">
        <f t="shared" si="220"/>
        <v>100</v>
      </c>
      <c r="H486" s="2"/>
    </row>
    <row r="487" spans="1:8" outlineLevel="6" x14ac:dyDescent="0.25">
      <c r="A487" s="21" t="s">
        <v>152</v>
      </c>
      <c r="B487" s="22" t="s">
        <v>156</v>
      </c>
      <c r="C487" s="21" t="s">
        <v>21</v>
      </c>
      <c r="D487" s="23" t="s">
        <v>349</v>
      </c>
      <c r="E487" s="11">
        <f>'№ 8 ведомственная'!F292</f>
        <v>100</v>
      </c>
      <c r="F487" s="11">
        <f>'№ 8 ведомственная'!G292</f>
        <v>100</v>
      </c>
      <c r="G487" s="11">
        <f>'№ 8 ведомственная'!H292</f>
        <v>100</v>
      </c>
      <c r="H487" s="2"/>
    </row>
    <row r="488" spans="1:8" ht="51" outlineLevel="2" x14ac:dyDescent="0.25">
      <c r="A488" s="21" t="s">
        <v>152</v>
      </c>
      <c r="B488" s="22" t="s">
        <v>13</v>
      </c>
      <c r="C488" s="21"/>
      <c r="D488" s="23" t="s">
        <v>294</v>
      </c>
      <c r="E488" s="11">
        <f>E489</f>
        <v>693</v>
      </c>
      <c r="F488" s="11">
        <f t="shared" ref="F488:G489" si="221">F489</f>
        <v>693</v>
      </c>
      <c r="G488" s="11">
        <f t="shared" si="221"/>
        <v>693</v>
      </c>
      <c r="H488" s="2"/>
    </row>
    <row r="489" spans="1:8" ht="25.5" outlineLevel="3" x14ac:dyDescent="0.25">
      <c r="A489" s="21" t="s">
        <v>152</v>
      </c>
      <c r="B489" s="22" t="s">
        <v>41</v>
      </c>
      <c r="C489" s="21"/>
      <c r="D489" s="23" t="s">
        <v>366</v>
      </c>
      <c r="E489" s="11">
        <f>E490</f>
        <v>693</v>
      </c>
      <c r="F489" s="11">
        <f t="shared" si="221"/>
        <v>693</v>
      </c>
      <c r="G489" s="11">
        <f t="shared" si="221"/>
        <v>693</v>
      </c>
      <c r="H489" s="2"/>
    </row>
    <row r="490" spans="1:8" ht="38.25" outlineLevel="4" x14ac:dyDescent="0.25">
      <c r="A490" s="21" t="s">
        <v>152</v>
      </c>
      <c r="B490" s="22" t="s">
        <v>150</v>
      </c>
      <c r="C490" s="21"/>
      <c r="D490" s="23" t="s">
        <v>458</v>
      </c>
      <c r="E490" s="11">
        <f>E491+E493</f>
        <v>693</v>
      </c>
      <c r="F490" s="11">
        <f t="shared" ref="F490:G490" si="222">F491+F493</f>
        <v>693</v>
      </c>
      <c r="G490" s="11">
        <f t="shared" si="222"/>
        <v>693</v>
      </c>
      <c r="H490" s="2"/>
    </row>
    <row r="491" spans="1:8" ht="25.5" outlineLevel="5" x14ac:dyDescent="0.25">
      <c r="A491" s="21" t="s">
        <v>152</v>
      </c>
      <c r="B491" s="22" t="s">
        <v>157</v>
      </c>
      <c r="C491" s="21"/>
      <c r="D491" s="23" t="s">
        <v>463</v>
      </c>
      <c r="E491" s="11">
        <f>E492</f>
        <v>205</v>
      </c>
      <c r="F491" s="11">
        <f t="shared" ref="F491:G491" si="223">F492</f>
        <v>205</v>
      </c>
      <c r="G491" s="11">
        <f t="shared" si="223"/>
        <v>205</v>
      </c>
      <c r="H491" s="2"/>
    </row>
    <row r="492" spans="1:8" outlineLevel="6" x14ac:dyDescent="0.25">
      <c r="A492" s="21" t="s">
        <v>152</v>
      </c>
      <c r="B492" s="22" t="s">
        <v>157</v>
      </c>
      <c r="C492" s="21" t="s">
        <v>21</v>
      </c>
      <c r="D492" s="23" t="s">
        <v>349</v>
      </c>
      <c r="E492" s="11">
        <f>'№ 8 ведомственная'!F297</f>
        <v>205</v>
      </c>
      <c r="F492" s="11">
        <f>'№ 8 ведомственная'!G297</f>
        <v>205</v>
      </c>
      <c r="G492" s="11">
        <f>'№ 8 ведомственная'!H297</f>
        <v>205</v>
      </c>
      <c r="H492" s="2"/>
    </row>
    <row r="493" spans="1:8" ht="25.5" outlineLevel="5" x14ac:dyDescent="0.25">
      <c r="A493" s="21" t="s">
        <v>152</v>
      </c>
      <c r="B493" s="22" t="s">
        <v>158</v>
      </c>
      <c r="C493" s="21"/>
      <c r="D493" s="23" t="s">
        <v>570</v>
      </c>
      <c r="E493" s="11">
        <f>E494</f>
        <v>488</v>
      </c>
      <c r="F493" s="11">
        <f t="shared" ref="F493:G493" si="224">F494</f>
        <v>488</v>
      </c>
      <c r="G493" s="11">
        <f t="shared" si="224"/>
        <v>488</v>
      </c>
      <c r="H493" s="2"/>
    </row>
    <row r="494" spans="1:8" outlineLevel="6" x14ac:dyDescent="0.25">
      <c r="A494" s="21" t="s">
        <v>152</v>
      </c>
      <c r="B494" s="22" t="s">
        <v>158</v>
      </c>
      <c r="C494" s="21" t="s">
        <v>21</v>
      </c>
      <c r="D494" s="23" t="s">
        <v>349</v>
      </c>
      <c r="E494" s="11">
        <f>'№ 8 ведомственная'!F299</f>
        <v>488</v>
      </c>
      <c r="F494" s="11">
        <f>'№ 8 ведомственная'!G299</f>
        <v>488</v>
      </c>
      <c r="G494" s="11">
        <f>'№ 8 ведомственная'!H299</f>
        <v>488</v>
      </c>
      <c r="H494" s="2"/>
    </row>
    <row r="495" spans="1:8" ht="38.25" outlineLevel="2" x14ac:dyDescent="0.25">
      <c r="A495" s="21" t="s">
        <v>152</v>
      </c>
      <c r="B495" s="22" t="s">
        <v>159</v>
      </c>
      <c r="C495" s="21"/>
      <c r="D495" s="23" t="s">
        <v>317</v>
      </c>
      <c r="E495" s="11">
        <f>E496</f>
        <v>300</v>
      </c>
      <c r="F495" s="11">
        <f t="shared" ref="F495:G495" si="225">F496</f>
        <v>300</v>
      </c>
      <c r="G495" s="11">
        <f t="shared" si="225"/>
        <v>300</v>
      </c>
      <c r="H495" s="2"/>
    </row>
    <row r="496" spans="1:8" ht="38.25" outlineLevel="3" x14ac:dyDescent="0.25">
      <c r="A496" s="21" t="s">
        <v>152</v>
      </c>
      <c r="B496" s="22" t="s">
        <v>160</v>
      </c>
      <c r="C496" s="21"/>
      <c r="D496" s="23" t="s">
        <v>464</v>
      </c>
      <c r="E496" s="11">
        <f>E497</f>
        <v>300</v>
      </c>
      <c r="F496" s="11">
        <f t="shared" ref="F496:G498" si="226">F497</f>
        <v>300</v>
      </c>
      <c r="G496" s="11">
        <f t="shared" si="226"/>
        <v>300</v>
      </c>
      <c r="H496" s="2"/>
    </row>
    <row r="497" spans="1:8" ht="38.25" outlineLevel="4" x14ac:dyDescent="0.25">
      <c r="A497" s="21" t="s">
        <v>152</v>
      </c>
      <c r="B497" s="22" t="s">
        <v>161</v>
      </c>
      <c r="C497" s="21"/>
      <c r="D497" s="23" t="s">
        <v>465</v>
      </c>
      <c r="E497" s="11">
        <f>E498</f>
        <v>300</v>
      </c>
      <c r="F497" s="11">
        <f t="shared" si="226"/>
        <v>300</v>
      </c>
      <c r="G497" s="11">
        <f t="shared" si="226"/>
        <v>300</v>
      </c>
      <c r="H497" s="2"/>
    </row>
    <row r="498" spans="1:8" ht="38.25" outlineLevel="5" x14ac:dyDescent="0.25">
      <c r="A498" s="21" t="s">
        <v>152</v>
      </c>
      <c r="B498" s="22" t="s">
        <v>162</v>
      </c>
      <c r="C498" s="21"/>
      <c r="D498" s="23" t="s">
        <v>466</v>
      </c>
      <c r="E498" s="11">
        <f>E499</f>
        <v>300</v>
      </c>
      <c r="F498" s="11">
        <f t="shared" si="226"/>
        <v>300</v>
      </c>
      <c r="G498" s="11">
        <f t="shared" si="226"/>
        <v>300</v>
      </c>
      <c r="H498" s="2"/>
    </row>
    <row r="499" spans="1:8" outlineLevel="6" x14ac:dyDescent="0.25">
      <c r="A499" s="21" t="s">
        <v>152</v>
      </c>
      <c r="B499" s="22" t="s">
        <v>162</v>
      </c>
      <c r="C499" s="21" t="s">
        <v>21</v>
      </c>
      <c r="D499" s="23" t="s">
        <v>349</v>
      </c>
      <c r="E499" s="11">
        <f>'№ 8 ведомственная'!F304</f>
        <v>300</v>
      </c>
      <c r="F499" s="11">
        <f>'№ 8 ведомственная'!G304</f>
        <v>300</v>
      </c>
      <c r="G499" s="11">
        <f>'№ 8 ведомственная'!H304</f>
        <v>300</v>
      </c>
      <c r="H499" s="2"/>
    </row>
    <row r="500" spans="1:8" outlineLevel="1" x14ac:dyDescent="0.25">
      <c r="A500" s="21" t="s">
        <v>166</v>
      </c>
      <c r="B500" s="22"/>
      <c r="C500" s="21"/>
      <c r="D500" s="23" t="s">
        <v>318</v>
      </c>
      <c r="E500" s="11">
        <f>E501+E507+E517</f>
        <v>11243.3</v>
      </c>
      <c r="F500" s="11">
        <f>F501+F507+F517</f>
        <v>8978.5</v>
      </c>
      <c r="G500" s="11">
        <f>G501+G507+G517</f>
        <v>10109.4</v>
      </c>
      <c r="H500" s="2"/>
    </row>
    <row r="501" spans="1:8" ht="38.25" outlineLevel="2" x14ac:dyDescent="0.25">
      <c r="A501" s="21" t="s">
        <v>166</v>
      </c>
      <c r="B501" s="22" t="s">
        <v>183</v>
      </c>
      <c r="C501" s="21"/>
      <c r="D501" s="23" t="s">
        <v>323</v>
      </c>
      <c r="E501" s="11">
        <f>E502</f>
        <v>4980.8</v>
      </c>
      <c r="F501" s="11">
        <f t="shared" ref="F501:G503" si="227">F502</f>
        <v>4980.8</v>
      </c>
      <c r="G501" s="11">
        <f t="shared" si="227"/>
        <v>4980.8</v>
      </c>
      <c r="H501" s="2"/>
    </row>
    <row r="502" spans="1:8" ht="25.5" outlineLevel="3" x14ac:dyDescent="0.25">
      <c r="A502" s="21" t="s">
        <v>166</v>
      </c>
      <c r="B502" s="22" t="s">
        <v>184</v>
      </c>
      <c r="C502" s="21"/>
      <c r="D502" s="23" t="s">
        <v>478</v>
      </c>
      <c r="E502" s="11">
        <f>E503</f>
        <v>4980.8</v>
      </c>
      <c r="F502" s="11">
        <f t="shared" si="227"/>
        <v>4980.8</v>
      </c>
      <c r="G502" s="11">
        <f t="shared" si="227"/>
        <v>4980.8</v>
      </c>
      <c r="H502" s="2"/>
    </row>
    <row r="503" spans="1:8" ht="25.5" outlineLevel="4" x14ac:dyDescent="0.25">
      <c r="A503" s="21" t="s">
        <v>166</v>
      </c>
      <c r="B503" s="22" t="s">
        <v>185</v>
      </c>
      <c r="C503" s="21"/>
      <c r="D503" s="23" t="s">
        <v>479</v>
      </c>
      <c r="E503" s="11">
        <f>E504</f>
        <v>4980.8</v>
      </c>
      <c r="F503" s="11">
        <f t="shared" si="227"/>
        <v>4980.8</v>
      </c>
      <c r="G503" s="11">
        <f t="shared" si="227"/>
        <v>4980.8</v>
      </c>
      <c r="H503" s="2"/>
    </row>
    <row r="504" spans="1:8" ht="51" outlineLevel="5" x14ac:dyDescent="0.25">
      <c r="A504" s="21" t="s">
        <v>166</v>
      </c>
      <c r="B504" s="22" t="s">
        <v>224</v>
      </c>
      <c r="C504" s="21"/>
      <c r="D504" s="23" t="s">
        <v>513</v>
      </c>
      <c r="E504" s="11">
        <f>E505+E506</f>
        <v>4980.8</v>
      </c>
      <c r="F504" s="11">
        <f t="shared" ref="F504:G504" si="228">F505+F506</f>
        <v>4980.8</v>
      </c>
      <c r="G504" s="11">
        <f t="shared" si="228"/>
        <v>4980.8</v>
      </c>
      <c r="H504" s="2"/>
    </row>
    <row r="505" spans="1:8" ht="25.5" outlineLevel="6" x14ac:dyDescent="0.25">
      <c r="A505" s="21" t="s">
        <v>166</v>
      </c>
      <c r="B505" s="22" t="s">
        <v>224</v>
      </c>
      <c r="C505" s="21" t="s">
        <v>7</v>
      </c>
      <c r="D505" s="23" t="s">
        <v>338</v>
      </c>
      <c r="E505" s="11">
        <f>'№ 8 ведомственная'!F445</f>
        <v>124.5</v>
      </c>
      <c r="F505" s="11">
        <f>'№ 8 ведомственная'!G445</f>
        <v>124.5</v>
      </c>
      <c r="G505" s="11">
        <f>'№ 8 ведомственная'!H445</f>
        <v>124.5</v>
      </c>
      <c r="H505" s="2"/>
    </row>
    <row r="506" spans="1:8" outlineLevel="6" x14ac:dyDescent="0.25">
      <c r="A506" s="21" t="s">
        <v>166</v>
      </c>
      <c r="B506" s="22" t="s">
        <v>224</v>
      </c>
      <c r="C506" s="21" t="s">
        <v>21</v>
      </c>
      <c r="D506" s="23" t="s">
        <v>349</v>
      </c>
      <c r="E506" s="11">
        <f>'№ 8 ведомственная'!F446</f>
        <v>4856.3</v>
      </c>
      <c r="F506" s="11">
        <f>'№ 8 ведомственная'!G446</f>
        <v>4856.3</v>
      </c>
      <c r="G506" s="11">
        <f>'№ 8 ведомственная'!H446</f>
        <v>4856.3</v>
      </c>
      <c r="H506" s="2"/>
    </row>
    <row r="507" spans="1:8" ht="38.25" outlineLevel="2" x14ac:dyDescent="0.25">
      <c r="A507" s="21" t="s">
        <v>166</v>
      </c>
      <c r="B507" s="22" t="s">
        <v>167</v>
      </c>
      <c r="C507" s="21"/>
      <c r="D507" s="23" t="s">
        <v>319</v>
      </c>
      <c r="E507" s="11">
        <f>E508</f>
        <v>5657.7</v>
      </c>
      <c r="F507" s="11">
        <f t="shared" ref="F507:G510" si="229">F508</f>
        <v>3392.9</v>
      </c>
      <c r="G507" s="11">
        <f t="shared" si="229"/>
        <v>4523.8</v>
      </c>
      <c r="H507" s="2"/>
    </row>
    <row r="508" spans="1:8" ht="25.5" outlineLevel="3" x14ac:dyDescent="0.25">
      <c r="A508" s="21" t="s">
        <v>166</v>
      </c>
      <c r="B508" s="22" t="s">
        <v>168</v>
      </c>
      <c r="C508" s="21"/>
      <c r="D508" s="23" t="s">
        <v>636</v>
      </c>
      <c r="E508" s="11">
        <f>E509+E514</f>
        <v>5657.7</v>
      </c>
      <c r="F508" s="11">
        <f>F509+F515</f>
        <v>3392.9</v>
      </c>
      <c r="G508" s="11">
        <f>G509+G515</f>
        <v>4523.8</v>
      </c>
      <c r="H508" s="2"/>
    </row>
    <row r="509" spans="1:8" ht="76.5" outlineLevel="4" x14ac:dyDescent="0.25">
      <c r="A509" s="21" t="s">
        <v>166</v>
      </c>
      <c r="B509" s="22" t="s">
        <v>169</v>
      </c>
      <c r="C509" s="21"/>
      <c r="D509" s="23" t="s">
        <v>471</v>
      </c>
      <c r="E509" s="11">
        <f>E510+E512</f>
        <v>4794.8</v>
      </c>
      <c r="F509" s="11">
        <f t="shared" ref="F509:G509" si="230">F510+F512</f>
        <v>3392.9</v>
      </c>
      <c r="G509" s="11">
        <f t="shared" si="230"/>
        <v>4523.8</v>
      </c>
      <c r="H509" s="2"/>
    </row>
    <row r="510" spans="1:8" ht="51" outlineLevel="5" x14ac:dyDescent="0.25">
      <c r="A510" s="21" t="s">
        <v>166</v>
      </c>
      <c r="B510" s="22" t="s">
        <v>170</v>
      </c>
      <c r="C510" s="21"/>
      <c r="D510" s="23" t="s">
        <v>472</v>
      </c>
      <c r="E510" s="11">
        <f>E511</f>
        <v>4794.8</v>
      </c>
      <c r="F510" s="11">
        <f t="shared" si="229"/>
        <v>1131</v>
      </c>
      <c r="G510" s="11">
        <f t="shared" si="229"/>
        <v>2261.9</v>
      </c>
      <c r="H510" s="2"/>
    </row>
    <row r="511" spans="1:8" ht="25.5" outlineLevel="6" x14ac:dyDescent="0.25">
      <c r="A511" s="21" t="s">
        <v>166</v>
      </c>
      <c r="B511" s="22" t="s">
        <v>170</v>
      </c>
      <c r="C511" s="21" t="s">
        <v>117</v>
      </c>
      <c r="D511" s="23" t="s">
        <v>430</v>
      </c>
      <c r="E511" s="11">
        <f>'№ 8 ведомственная'!F310</f>
        <v>4794.8</v>
      </c>
      <c r="F511" s="11">
        <f>'№ 8 ведомственная'!G310</f>
        <v>1131</v>
      </c>
      <c r="G511" s="11">
        <f>'№ 8 ведомственная'!H310</f>
        <v>2261.9</v>
      </c>
      <c r="H511" s="2"/>
    </row>
    <row r="512" spans="1:8" ht="51" outlineLevel="6" x14ac:dyDescent="0.25">
      <c r="A512" s="21" t="s">
        <v>166</v>
      </c>
      <c r="B512" s="22" t="s">
        <v>647</v>
      </c>
      <c r="C512" s="21"/>
      <c r="D512" s="23" t="s">
        <v>472</v>
      </c>
      <c r="E512" s="11">
        <f>E513</f>
        <v>0</v>
      </c>
      <c r="F512" s="11">
        <f t="shared" ref="F512:G512" si="231">F513</f>
        <v>2261.9</v>
      </c>
      <c r="G512" s="11">
        <f t="shared" si="231"/>
        <v>2261.9</v>
      </c>
      <c r="H512" s="2"/>
    </row>
    <row r="513" spans="1:8" ht="25.5" outlineLevel="6" x14ac:dyDescent="0.25">
      <c r="A513" s="21" t="s">
        <v>166</v>
      </c>
      <c r="B513" s="22" t="s">
        <v>647</v>
      </c>
      <c r="C513" s="21" t="s">
        <v>117</v>
      </c>
      <c r="D513" s="23" t="s">
        <v>430</v>
      </c>
      <c r="E513" s="11">
        <f>'№ 8 ведомственная'!F312</f>
        <v>0</v>
      </c>
      <c r="F513" s="11">
        <f>'№ 8 ведомственная'!G312</f>
        <v>2261.9</v>
      </c>
      <c r="G513" s="11">
        <f>'№ 8 ведомственная'!H312</f>
        <v>2261.9</v>
      </c>
      <c r="H513" s="2"/>
    </row>
    <row r="514" spans="1:8" ht="25.5" outlineLevel="6" x14ac:dyDescent="0.25">
      <c r="A514" s="21" t="s">
        <v>166</v>
      </c>
      <c r="B514" s="22" t="s">
        <v>600</v>
      </c>
      <c r="C514" s="21"/>
      <c r="D514" s="23" t="s">
        <v>601</v>
      </c>
      <c r="E514" s="11">
        <f>E515</f>
        <v>862.9</v>
      </c>
      <c r="F514" s="11">
        <f t="shared" ref="F514:G514" si="232">F515</f>
        <v>0</v>
      </c>
      <c r="G514" s="11">
        <f t="shared" si="232"/>
        <v>0</v>
      </c>
      <c r="H514" s="2"/>
    </row>
    <row r="515" spans="1:8" ht="30.75" customHeight="1" outlineLevel="6" x14ac:dyDescent="0.25">
      <c r="A515" s="21" t="s">
        <v>166</v>
      </c>
      <c r="B515" s="22" t="s">
        <v>602</v>
      </c>
      <c r="C515" s="21"/>
      <c r="D515" s="23" t="s">
        <v>678</v>
      </c>
      <c r="E515" s="11">
        <f>E516</f>
        <v>862.9</v>
      </c>
      <c r="F515" s="11">
        <f t="shared" ref="F515:G515" si="233">F516</f>
        <v>0</v>
      </c>
      <c r="G515" s="11">
        <f t="shared" si="233"/>
        <v>0</v>
      </c>
      <c r="H515" s="2"/>
    </row>
    <row r="516" spans="1:8" ht="25.5" outlineLevel="6" x14ac:dyDescent="0.25">
      <c r="A516" s="21" t="s">
        <v>166</v>
      </c>
      <c r="B516" s="22" t="s">
        <v>602</v>
      </c>
      <c r="C516" s="21" t="s">
        <v>117</v>
      </c>
      <c r="D516" s="23" t="s">
        <v>430</v>
      </c>
      <c r="E516" s="11">
        <f>'№ 8 ведомственная'!F315</f>
        <v>862.9</v>
      </c>
      <c r="F516" s="11">
        <f>'№ 8 ведомственная'!G315</f>
        <v>0</v>
      </c>
      <c r="G516" s="11">
        <f>'№ 8 ведомственная'!H315</f>
        <v>0</v>
      </c>
      <c r="H516" s="2"/>
    </row>
    <row r="517" spans="1:8" ht="38.25" outlineLevel="6" x14ac:dyDescent="0.25">
      <c r="A517" s="21" t="s">
        <v>166</v>
      </c>
      <c r="B517" s="22" t="s">
        <v>159</v>
      </c>
      <c r="C517" s="21"/>
      <c r="D517" s="23" t="s">
        <v>317</v>
      </c>
      <c r="E517" s="11">
        <f>E518</f>
        <v>604.79999999999995</v>
      </c>
      <c r="F517" s="11">
        <f t="shared" ref="F517:G517" si="234">F518</f>
        <v>604.79999999999995</v>
      </c>
      <c r="G517" s="11">
        <f t="shared" si="234"/>
        <v>604.79999999999995</v>
      </c>
      <c r="H517" s="2"/>
    </row>
    <row r="518" spans="1:8" ht="25.5" outlineLevel="6" x14ac:dyDescent="0.25">
      <c r="A518" s="21" t="s">
        <v>166</v>
      </c>
      <c r="B518" s="22" t="s">
        <v>163</v>
      </c>
      <c r="C518" s="21"/>
      <c r="D518" s="23" t="s">
        <v>467</v>
      </c>
      <c r="E518" s="11">
        <f>E519</f>
        <v>604.79999999999995</v>
      </c>
      <c r="F518" s="11">
        <f t="shared" ref="F518:G518" si="235">F519</f>
        <v>604.79999999999995</v>
      </c>
      <c r="G518" s="11">
        <f t="shared" si="235"/>
        <v>604.79999999999995</v>
      </c>
      <c r="H518" s="2"/>
    </row>
    <row r="519" spans="1:8" ht="25.5" outlineLevel="6" x14ac:dyDescent="0.25">
      <c r="A519" s="21" t="s">
        <v>166</v>
      </c>
      <c r="B519" s="22" t="s">
        <v>164</v>
      </c>
      <c r="C519" s="21"/>
      <c r="D519" s="23" t="s">
        <v>468</v>
      </c>
      <c r="E519" s="11">
        <f>E520</f>
        <v>604.79999999999995</v>
      </c>
      <c r="F519" s="11">
        <f t="shared" ref="F519:G519" si="236">F520</f>
        <v>604.79999999999995</v>
      </c>
      <c r="G519" s="11">
        <f t="shared" si="236"/>
        <v>604.79999999999995</v>
      </c>
      <c r="H519" s="2"/>
    </row>
    <row r="520" spans="1:8" ht="38.25" outlineLevel="6" x14ac:dyDescent="0.25">
      <c r="A520" s="21" t="s">
        <v>166</v>
      </c>
      <c r="B520" s="22" t="s">
        <v>165</v>
      </c>
      <c r="C520" s="21"/>
      <c r="D520" s="23" t="s">
        <v>469</v>
      </c>
      <c r="E520" s="11">
        <f>E521</f>
        <v>604.79999999999995</v>
      </c>
      <c r="F520" s="11">
        <f t="shared" ref="F520:G520" si="237">F521</f>
        <v>604.79999999999995</v>
      </c>
      <c r="G520" s="11">
        <f t="shared" si="237"/>
        <v>604.79999999999995</v>
      </c>
      <c r="H520" s="2"/>
    </row>
    <row r="521" spans="1:8" outlineLevel="6" x14ac:dyDescent="0.25">
      <c r="A521" s="21" t="s">
        <v>166</v>
      </c>
      <c r="B521" s="22" t="s">
        <v>165</v>
      </c>
      <c r="C521" s="21" t="s">
        <v>21</v>
      </c>
      <c r="D521" s="23" t="s">
        <v>349</v>
      </c>
      <c r="E521" s="11">
        <f>'№ 8 ведомственная'!F320</f>
        <v>604.79999999999995</v>
      </c>
      <c r="F521" s="11">
        <f>'№ 8 ведомственная'!G320</f>
        <v>604.79999999999995</v>
      </c>
      <c r="G521" s="11">
        <f>'№ 8 ведомственная'!H320</f>
        <v>604.79999999999995</v>
      </c>
      <c r="H521" s="2"/>
    </row>
    <row r="522" spans="1:8" s="36" customFormat="1" x14ac:dyDescent="0.25">
      <c r="A522" s="26" t="s">
        <v>225</v>
      </c>
      <c r="B522" s="62"/>
      <c r="C522" s="26"/>
      <c r="D522" s="27" t="s">
        <v>290</v>
      </c>
      <c r="E522" s="10">
        <f>E523+E550</f>
        <v>6386.0999999999995</v>
      </c>
      <c r="F522" s="10">
        <f>F523+F550</f>
        <v>5454.9</v>
      </c>
      <c r="G522" s="10">
        <f>G523+G550</f>
        <v>4754.8999999999996</v>
      </c>
      <c r="H522" s="4"/>
    </row>
    <row r="523" spans="1:8" outlineLevel="1" x14ac:dyDescent="0.25">
      <c r="A523" s="21" t="s">
        <v>262</v>
      </c>
      <c r="B523" s="22"/>
      <c r="C523" s="21"/>
      <c r="D523" s="23" t="s">
        <v>333</v>
      </c>
      <c r="E523" s="11">
        <f>E524</f>
        <v>4217.8999999999996</v>
      </c>
      <c r="F523" s="11">
        <f t="shared" ref="F523:G523" si="238">F524</f>
        <v>3297.9</v>
      </c>
      <c r="G523" s="11">
        <f t="shared" si="238"/>
        <v>2597.9</v>
      </c>
      <c r="H523" s="2"/>
    </row>
    <row r="524" spans="1:8" ht="38.25" outlineLevel="2" x14ac:dyDescent="0.25">
      <c r="A524" s="21" t="s">
        <v>262</v>
      </c>
      <c r="B524" s="22" t="s">
        <v>263</v>
      </c>
      <c r="C524" s="21"/>
      <c r="D524" s="23" t="s">
        <v>334</v>
      </c>
      <c r="E524" s="11">
        <f>E525+E544</f>
        <v>4217.8999999999996</v>
      </c>
      <c r="F524" s="11">
        <f>F525+F544</f>
        <v>3297.9</v>
      </c>
      <c r="G524" s="11">
        <f>G525+G544</f>
        <v>2597.9</v>
      </c>
      <c r="H524" s="2"/>
    </row>
    <row r="525" spans="1:8" ht="25.5" outlineLevel="3" x14ac:dyDescent="0.25">
      <c r="A525" s="21" t="s">
        <v>262</v>
      </c>
      <c r="B525" s="22" t="s">
        <v>264</v>
      </c>
      <c r="C525" s="21"/>
      <c r="D525" s="23" t="s">
        <v>544</v>
      </c>
      <c r="E525" s="11">
        <f>E526+E532+E536+E539</f>
        <v>2320</v>
      </c>
      <c r="F525" s="11">
        <f t="shared" ref="F525:G525" si="239">F526+F532+F536+F539</f>
        <v>1400</v>
      </c>
      <c r="G525" s="11">
        <f t="shared" si="239"/>
        <v>700</v>
      </c>
      <c r="H525" s="2"/>
    </row>
    <row r="526" spans="1:8" ht="63.75" outlineLevel="4" x14ac:dyDescent="0.25">
      <c r="A526" s="21" t="s">
        <v>262</v>
      </c>
      <c r="B526" s="22" t="s">
        <v>265</v>
      </c>
      <c r="C526" s="21"/>
      <c r="D526" s="23" t="s">
        <v>545</v>
      </c>
      <c r="E526" s="11">
        <f>E527+E530</f>
        <v>417.8</v>
      </c>
      <c r="F526" s="11">
        <f t="shared" ref="F526:G526" si="240">F527+F530</f>
        <v>417.8</v>
      </c>
      <c r="G526" s="11">
        <f t="shared" si="240"/>
        <v>217.8</v>
      </c>
      <c r="H526" s="2"/>
    </row>
    <row r="527" spans="1:8" ht="89.25" outlineLevel="5" x14ac:dyDescent="0.25">
      <c r="A527" s="21" t="s">
        <v>262</v>
      </c>
      <c r="B527" s="22" t="s">
        <v>266</v>
      </c>
      <c r="C527" s="21"/>
      <c r="D527" s="23" t="s">
        <v>546</v>
      </c>
      <c r="E527" s="11">
        <f>E528+E529</f>
        <v>412.8</v>
      </c>
      <c r="F527" s="11">
        <f t="shared" ref="F527:G527" si="241">F528+F529</f>
        <v>412.8</v>
      </c>
      <c r="G527" s="11">
        <f t="shared" si="241"/>
        <v>212.8</v>
      </c>
      <c r="H527" s="2"/>
    </row>
    <row r="528" spans="1:8" ht="51" outlineLevel="6" x14ac:dyDescent="0.25">
      <c r="A528" s="21" t="s">
        <v>262</v>
      </c>
      <c r="B528" s="22" t="s">
        <v>266</v>
      </c>
      <c r="C528" s="21" t="s">
        <v>6</v>
      </c>
      <c r="D528" s="23" t="s">
        <v>337</v>
      </c>
      <c r="E528" s="11">
        <f>'№ 8 ведомственная'!F562</f>
        <v>5.2</v>
      </c>
      <c r="F528" s="11">
        <f>'№ 8 ведомственная'!G562</f>
        <v>5.2</v>
      </c>
      <c r="G528" s="11">
        <f>'№ 8 ведомственная'!H562</f>
        <v>5.2</v>
      </c>
      <c r="H528" s="2"/>
    </row>
    <row r="529" spans="1:8" ht="25.5" outlineLevel="6" x14ac:dyDescent="0.25">
      <c r="A529" s="21" t="s">
        <v>262</v>
      </c>
      <c r="B529" s="22" t="s">
        <v>266</v>
      </c>
      <c r="C529" s="21" t="s">
        <v>7</v>
      </c>
      <c r="D529" s="23" t="s">
        <v>338</v>
      </c>
      <c r="E529" s="11">
        <f>'№ 8 ведомственная'!F563</f>
        <v>407.6</v>
      </c>
      <c r="F529" s="11">
        <f>'№ 8 ведомственная'!G563</f>
        <v>407.6</v>
      </c>
      <c r="G529" s="11">
        <f>'№ 8 ведомственная'!H563</f>
        <v>207.60000000000002</v>
      </c>
      <c r="H529" s="2"/>
    </row>
    <row r="530" spans="1:8" ht="25.5" outlineLevel="5" x14ac:dyDescent="0.25">
      <c r="A530" s="21" t="s">
        <v>262</v>
      </c>
      <c r="B530" s="22" t="s">
        <v>267</v>
      </c>
      <c r="C530" s="21"/>
      <c r="D530" s="23" t="s">
        <v>547</v>
      </c>
      <c r="E530" s="11">
        <f>E531</f>
        <v>5</v>
      </c>
      <c r="F530" s="11">
        <f t="shared" ref="F530:G530" si="242">F531</f>
        <v>5</v>
      </c>
      <c r="G530" s="11">
        <f t="shared" si="242"/>
        <v>5</v>
      </c>
      <c r="H530" s="2"/>
    </row>
    <row r="531" spans="1:8" ht="25.5" outlineLevel="6" x14ac:dyDescent="0.25">
      <c r="A531" s="21" t="s">
        <v>262</v>
      </c>
      <c r="B531" s="22" t="s">
        <v>267</v>
      </c>
      <c r="C531" s="21" t="s">
        <v>7</v>
      </c>
      <c r="D531" s="23" t="s">
        <v>338</v>
      </c>
      <c r="E531" s="11">
        <f>'№ 8 ведомственная'!F565</f>
        <v>5</v>
      </c>
      <c r="F531" s="11">
        <f>'№ 8 ведомственная'!G565</f>
        <v>5</v>
      </c>
      <c r="G531" s="11">
        <f>'№ 8 ведомственная'!H565</f>
        <v>5</v>
      </c>
      <c r="H531" s="2"/>
    </row>
    <row r="532" spans="1:8" ht="38.25" outlineLevel="4" x14ac:dyDescent="0.25">
      <c r="A532" s="21" t="s">
        <v>262</v>
      </c>
      <c r="B532" s="22" t="s">
        <v>268</v>
      </c>
      <c r="C532" s="21"/>
      <c r="D532" s="23" t="s">
        <v>548</v>
      </c>
      <c r="E532" s="11">
        <f>E533</f>
        <v>959</v>
      </c>
      <c r="F532" s="11">
        <f t="shared" ref="F532:G532" si="243">F533</f>
        <v>959</v>
      </c>
      <c r="G532" s="11">
        <f t="shared" si="243"/>
        <v>459</v>
      </c>
      <c r="H532" s="2"/>
    </row>
    <row r="533" spans="1:8" ht="38.25" outlineLevel="5" x14ac:dyDescent="0.25">
      <c r="A533" s="21" t="s">
        <v>262</v>
      </c>
      <c r="B533" s="22" t="s">
        <v>269</v>
      </c>
      <c r="C533" s="21"/>
      <c r="D533" s="23" t="s">
        <v>549</v>
      </c>
      <c r="E533" s="11">
        <f>E534+E535</f>
        <v>959</v>
      </c>
      <c r="F533" s="11">
        <f t="shared" ref="F533:G533" si="244">F534+F535</f>
        <v>959</v>
      </c>
      <c r="G533" s="11">
        <f t="shared" si="244"/>
        <v>459</v>
      </c>
      <c r="H533" s="2"/>
    </row>
    <row r="534" spans="1:8" ht="51" outlineLevel="6" x14ac:dyDescent="0.25">
      <c r="A534" s="21" t="s">
        <v>262</v>
      </c>
      <c r="B534" s="22" t="s">
        <v>269</v>
      </c>
      <c r="C534" s="21" t="s">
        <v>6</v>
      </c>
      <c r="D534" s="23" t="s">
        <v>337</v>
      </c>
      <c r="E534" s="11">
        <f>'№ 8 ведомственная'!F568</f>
        <v>397</v>
      </c>
      <c r="F534" s="11">
        <f>'№ 8 ведомственная'!G568</f>
        <v>397</v>
      </c>
      <c r="G534" s="11">
        <f>'№ 8 ведомственная'!H568</f>
        <v>197</v>
      </c>
      <c r="H534" s="2"/>
    </row>
    <row r="535" spans="1:8" ht="25.5" outlineLevel="6" x14ac:dyDescent="0.25">
      <c r="A535" s="21" t="s">
        <v>262</v>
      </c>
      <c r="B535" s="22" t="s">
        <v>269</v>
      </c>
      <c r="C535" s="21" t="s">
        <v>7</v>
      </c>
      <c r="D535" s="23" t="s">
        <v>338</v>
      </c>
      <c r="E535" s="11">
        <f>'№ 8 ведомственная'!F569</f>
        <v>562</v>
      </c>
      <c r="F535" s="11">
        <f>'№ 8 ведомственная'!G569</f>
        <v>562</v>
      </c>
      <c r="G535" s="11">
        <f>'№ 8 ведомственная'!H569</f>
        <v>262</v>
      </c>
      <c r="H535" s="2"/>
    </row>
    <row r="536" spans="1:8" ht="25.5" outlineLevel="6" x14ac:dyDescent="0.25">
      <c r="A536" s="22" t="s">
        <v>262</v>
      </c>
      <c r="B536" s="22" t="s">
        <v>270</v>
      </c>
      <c r="C536" s="21"/>
      <c r="D536" s="23" t="s">
        <v>613</v>
      </c>
      <c r="E536" s="11">
        <f>E537</f>
        <v>23.2</v>
      </c>
      <c r="F536" s="11">
        <f t="shared" ref="F536:G536" si="245">F537</f>
        <v>23.2</v>
      </c>
      <c r="G536" s="11">
        <f t="shared" si="245"/>
        <v>23.2</v>
      </c>
      <c r="H536" s="2"/>
    </row>
    <row r="537" spans="1:8" outlineLevel="6" x14ac:dyDescent="0.25">
      <c r="A537" s="22" t="s">
        <v>262</v>
      </c>
      <c r="B537" s="22" t="s">
        <v>271</v>
      </c>
      <c r="C537" s="21"/>
      <c r="D537" s="23" t="s">
        <v>614</v>
      </c>
      <c r="E537" s="11">
        <f>E538</f>
        <v>23.2</v>
      </c>
      <c r="F537" s="11">
        <f t="shared" ref="F537:G537" si="246">F538</f>
        <v>23.2</v>
      </c>
      <c r="G537" s="11">
        <f t="shared" si="246"/>
        <v>23.2</v>
      </c>
      <c r="H537" s="2"/>
    </row>
    <row r="538" spans="1:8" ht="25.5" outlineLevel="6" x14ac:dyDescent="0.25">
      <c r="A538" s="22" t="s">
        <v>262</v>
      </c>
      <c r="B538" s="22" t="s">
        <v>271</v>
      </c>
      <c r="C538" s="21">
        <v>200</v>
      </c>
      <c r="D538" s="23" t="s">
        <v>338</v>
      </c>
      <c r="E538" s="11">
        <v>23.2</v>
      </c>
      <c r="F538" s="11">
        <v>23.2</v>
      </c>
      <c r="G538" s="11">
        <v>23.2</v>
      </c>
      <c r="H538" s="2"/>
    </row>
    <row r="539" spans="1:8" ht="25.5" outlineLevel="6" x14ac:dyDescent="0.25">
      <c r="A539" s="90" t="s">
        <v>262</v>
      </c>
      <c r="B539" s="101" t="s">
        <v>725</v>
      </c>
      <c r="C539" s="100"/>
      <c r="D539" s="91" t="s">
        <v>728</v>
      </c>
      <c r="E539" s="11">
        <f>E540+E542</f>
        <v>920</v>
      </c>
      <c r="F539" s="11">
        <f t="shared" ref="F539:G539" si="247">F540+F542</f>
        <v>0</v>
      </c>
      <c r="G539" s="11">
        <f t="shared" si="247"/>
        <v>0</v>
      </c>
      <c r="H539" s="2"/>
    </row>
    <row r="540" spans="1:8" ht="38.25" outlineLevel="6" x14ac:dyDescent="0.25">
      <c r="A540" s="90" t="s">
        <v>262</v>
      </c>
      <c r="B540" s="101" t="s">
        <v>726</v>
      </c>
      <c r="C540" s="100"/>
      <c r="D540" s="91" t="s">
        <v>729</v>
      </c>
      <c r="E540" s="11">
        <f>E541</f>
        <v>330</v>
      </c>
      <c r="F540" s="11">
        <f t="shared" ref="F540:G540" si="248">F541</f>
        <v>0</v>
      </c>
      <c r="G540" s="11">
        <f t="shared" si="248"/>
        <v>0</v>
      </c>
      <c r="H540" s="2"/>
    </row>
    <row r="541" spans="1:8" ht="25.5" outlineLevel="6" x14ac:dyDescent="0.25">
      <c r="A541" s="90" t="s">
        <v>262</v>
      </c>
      <c r="B541" s="101" t="s">
        <v>726</v>
      </c>
      <c r="C541" s="101">
        <v>200</v>
      </c>
      <c r="D541" s="91" t="s">
        <v>338</v>
      </c>
      <c r="E541" s="11">
        <f>'№ 8 ведомственная'!F575</f>
        <v>330</v>
      </c>
      <c r="F541" s="11">
        <f>'№ 8 ведомственная'!G575</f>
        <v>0</v>
      </c>
      <c r="G541" s="11">
        <f>'№ 8 ведомственная'!H575</f>
        <v>0</v>
      </c>
      <c r="H541" s="2"/>
    </row>
    <row r="542" spans="1:8" ht="38.25" outlineLevel="6" x14ac:dyDescent="0.25">
      <c r="A542" s="90" t="s">
        <v>262</v>
      </c>
      <c r="B542" s="101" t="s">
        <v>727</v>
      </c>
      <c r="C542" s="100"/>
      <c r="D542" s="91" t="s">
        <v>729</v>
      </c>
      <c r="E542" s="11">
        <f>E543</f>
        <v>590</v>
      </c>
      <c r="F542" s="11">
        <f t="shared" ref="F542:G542" si="249">F543</f>
        <v>0</v>
      </c>
      <c r="G542" s="11">
        <f t="shared" si="249"/>
        <v>0</v>
      </c>
      <c r="H542" s="2"/>
    </row>
    <row r="543" spans="1:8" ht="25.5" outlineLevel="6" x14ac:dyDescent="0.25">
      <c r="A543" s="90" t="s">
        <v>262</v>
      </c>
      <c r="B543" s="101" t="s">
        <v>727</v>
      </c>
      <c r="C543" s="101">
        <v>200</v>
      </c>
      <c r="D543" s="91" t="s">
        <v>338</v>
      </c>
      <c r="E543" s="11">
        <f>'№ 8 ведомственная'!F577</f>
        <v>590</v>
      </c>
      <c r="F543" s="11">
        <f>'№ 8 ведомственная'!G577</f>
        <v>0</v>
      </c>
      <c r="G543" s="11">
        <f>'№ 8 ведомственная'!H577</f>
        <v>0</v>
      </c>
      <c r="H543" s="2"/>
    </row>
    <row r="544" spans="1:8" ht="25.5" outlineLevel="3" x14ac:dyDescent="0.25">
      <c r="A544" s="21" t="s">
        <v>262</v>
      </c>
      <c r="B544" s="22" t="s">
        <v>272</v>
      </c>
      <c r="C544" s="21"/>
      <c r="D544" s="23" t="s">
        <v>552</v>
      </c>
      <c r="E544" s="11">
        <f>E545</f>
        <v>1897.9</v>
      </c>
      <c r="F544" s="11">
        <f t="shared" ref="F544:G545" si="250">F545</f>
        <v>1897.9</v>
      </c>
      <c r="G544" s="11">
        <f t="shared" si="250"/>
        <v>1897.9</v>
      </c>
      <c r="H544" s="2"/>
    </row>
    <row r="545" spans="1:8" ht="25.5" outlineLevel="4" x14ac:dyDescent="0.25">
      <c r="A545" s="21" t="s">
        <v>262</v>
      </c>
      <c r="B545" s="22" t="s">
        <v>273</v>
      </c>
      <c r="C545" s="21"/>
      <c r="D545" s="23" t="s">
        <v>553</v>
      </c>
      <c r="E545" s="11">
        <f>E546</f>
        <v>1897.9</v>
      </c>
      <c r="F545" s="11">
        <f t="shared" si="250"/>
        <v>1897.9</v>
      </c>
      <c r="G545" s="11">
        <f t="shared" si="250"/>
        <v>1897.9</v>
      </c>
      <c r="H545" s="2"/>
    </row>
    <row r="546" spans="1:8" ht="25.5" outlineLevel="5" x14ac:dyDescent="0.25">
      <c r="A546" s="21" t="s">
        <v>262</v>
      </c>
      <c r="B546" s="22" t="s">
        <v>274</v>
      </c>
      <c r="C546" s="21"/>
      <c r="D546" s="23" t="s">
        <v>554</v>
      </c>
      <c r="E546" s="11">
        <f>E547+E548+E549</f>
        <v>1897.9</v>
      </c>
      <c r="F546" s="11">
        <f t="shared" ref="F546:G546" si="251">F547+F548+F549</f>
        <v>1897.9</v>
      </c>
      <c r="G546" s="11">
        <f t="shared" si="251"/>
        <v>1897.9</v>
      </c>
      <c r="H546" s="2"/>
    </row>
    <row r="547" spans="1:8" ht="51" outlineLevel="6" x14ac:dyDescent="0.25">
      <c r="A547" s="21" t="s">
        <v>262</v>
      </c>
      <c r="B547" s="22" t="s">
        <v>274</v>
      </c>
      <c r="C547" s="21" t="s">
        <v>6</v>
      </c>
      <c r="D547" s="23" t="s">
        <v>337</v>
      </c>
      <c r="E547" s="11">
        <f>'№ 8 ведомственная'!F581</f>
        <v>1064</v>
      </c>
      <c r="F547" s="11">
        <f>'№ 8 ведомственная'!G581</f>
        <v>1064</v>
      </c>
      <c r="G547" s="11">
        <f>'№ 8 ведомственная'!H581</f>
        <v>1064</v>
      </c>
      <c r="H547" s="2"/>
    </row>
    <row r="548" spans="1:8" ht="25.5" outlineLevel="6" x14ac:dyDescent="0.25">
      <c r="A548" s="21" t="s">
        <v>262</v>
      </c>
      <c r="B548" s="22" t="s">
        <v>274</v>
      </c>
      <c r="C548" s="21" t="s">
        <v>7</v>
      </c>
      <c r="D548" s="23" t="s">
        <v>338</v>
      </c>
      <c r="E548" s="11">
        <f>'№ 8 ведомственная'!F582</f>
        <v>463.9</v>
      </c>
      <c r="F548" s="11">
        <f>'№ 8 ведомственная'!G582</f>
        <v>463.9</v>
      </c>
      <c r="G548" s="11">
        <f>'№ 8 ведомственная'!H582</f>
        <v>463.9</v>
      </c>
      <c r="H548" s="2"/>
    </row>
    <row r="549" spans="1:8" outlineLevel="6" x14ac:dyDescent="0.25">
      <c r="A549" s="22" t="s">
        <v>262</v>
      </c>
      <c r="B549" s="22" t="s">
        <v>274</v>
      </c>
      <c r="C549" s="21">
        <v>800</v>
      </c>
      <c r="D549" s="23" t="s">
        <v>339</v>
      </c>
      <c r="E549" s="11">
        <f>'№ 8 ведомственная'!F583</f>
        <v>370</v>
      </c>
      <c r="F549" s="11">
        <f>'№ 8 ведомственная'!G583</f>
        <v>370</v>
      </c>
      <c r="G549" s="11">
        <f>'№ 8 ведомственная'!H583</f>
        <v>370</v>
      </c>
      <c r="H549" s="2"/>
    </row>
    <row r="550" spans="1:8" outlineLevel="1" x14ac:dyDescent="0.25">
      <c r="A550" s="21" t="s">
        <v>226</v>
      </c>
      <c r="B550" s="22"/>
      <c r="C550" s="21"/>
      <c r="D550" s="23" t="s">
        <v>329</v>
      </c>
      <c r="E550" s="11">
        <f>E551</f>
        <v>2168.1999999999998</v>
      </c>
      <c r="F550" s="11">
        <f t="shared" ref="F550:G554" si="252">F551</f>
        <v>2157</v>
      </c>
      <c r="G550" s="11">
        <f t="shared" si="252"/>
        <v>2157</v>
      </c>
      <c r="H550" s="2"/>
    </row>
    <row r="551" spans="1:8" ht="38.25" outlineLevel="2" x14ac:dyDescent="0.25">
      <c r="A551" s="21" t="s">
        <v>226</v>
      </c>
      <c r="B551" s="22" t="s">
        <v>183</v>
      </c>
      <c r="C551" s="21"/>
      <c r="D551" s="23" t="s">
        <v>323</v>
      </c>
      <c r="E551" s="11">
        <f>E552</f>
        <v>2168.1999999999998</v>
      </c>
      <c r="F551" s="11">
        <f t="shared" si="252"/>
        <v>2157</v>
      </c>
      <c r="G551" s="11">
        <f t="shared" si="252"/>
        <v>2157</v>
      </c>
      <c r="H551" s="2"/>
    </row>
    <row r="552" spans="1:8" ht="25.5" outlineLevel="3" x14ac:dyDescent="0.25">
      <c r="A552" s="21" t="s">
        <v>226</v>
      </c>
      <c r="B552" s="22" t="s">
        <v>206</v>
      </c>
      <c r="C552" s="21"/>
      <c r="D552" s="23" t="s">
        <v>499</v>
      </c>
      <c r="E552" s="11">
        <f>E553+E556</f>
        <v>2168.1999999999998</v>
      </c>
      <c r="F552" s="11">
        <f t="shared" ref="F552:G552" si="253">F553+F556</f>
        <v>2157</v>
      </c>
      <c r="G552" s="11">
        <f t="shared" si="253"/>
        <v>2157</v>
      </c>
      <c r="H552" s="2"/>
    </row>
    <row r="553" spans="1:8" ht="25.5" outlineLevel="4" x14ac:dyDescent="0.25">
      <c r="A553" s="21" t="s">
        <v>226</v>
      </c>
      <c r="B553" s="22" t="s">
        <v>207</v>
      </c>
      <c r="C553" s="21"/>
      <c r="D553" s="23" t="s">
        <v>500</v>
      </c>
      <c r="E553" s="11">
        <f>E554</f>
        <v>2157</v>
      </c>
      <c r="F553" s="11">
        <f t="shared" si="252"/>
        <v>2157</v>
      </c>
      <c r="G553" s="11">
        <f t="shared" si="252"/>
        <v>2157</v>
      </c>
      <c r="H553" s="2"/>
    </row>
    <row r="554" spans="1:8" ht="38.25" outlineLevel="5" x14ac:dyDescent="0.25">
      <c r="A554" s="21" t="s">
        <v>226</v>
      </c>
      <c r="B554" s="22" t="s">
        <v>227</v>
      </c>
      <c r="C554" s="21"/>
      <c r="D554" s="23" t="s">
        <v>514</v>
      </c>
      <c r="E554" s="11">
        <f>E555</f>
        <v>2157</v>
      </c>
      <c r="F554" s="11">
        <f t="shared" si="252"/>
        <v>2157</v>
      </c>
      <c r="G554" s="11">
        <f t="shared" si="252"/>
        <v>2157</v>
      </c>
      <c r="H554" s="2"/>
    </row>
    <row r="555" spans="1:8" ht="25.5" outlineLevel="6" x14ac:dyDescent="0.25">
      <c r="A555" s="21" t="s">
        <v>226</v>
      </c>
      <c r="B555" s="22" t="s">
        <v>227</v>
      </c>
      <c r="C555" s="21" t="s">
        <v>39</v>
      </c>
      <c r="D555" s="23" t="s">
        <v>364</v>
      </c>
      <c r="E555" s="11">
        <f>'№ 8 ведомственная'!F453</f>
        <v>2157</v>
      </c>
      <c r="F555" s="11">
        <f>'№ 8 ведомственная'!G453</f>
        <v>2157</v>
      </c>
      <c r="G555" s="11">
        <f>'№ 8 ведомственная'!H453</f>
        <v>2157</v>
      </c>
      <c r="H555" s="2"/>
    </row>
    <row r="556" spans="1:8" ht="25.5" outlineLevel="6" x14ac:dyDescent="0.25">
      <c r="A556" s="22" t="s">
        <v>226</v>
      </c>
      <c r="B556" s="22" t="s">
        <v>676</v>
      </c>
      <c r="C556" s="21"/>
      <c r="D556" s="23" t="s">
        <v>656</v>
      </c>
      <c r="E556" s="11">
        <f>E557</f>
        <v>11.2</v>
      </c>
      <c r="F556" s="11">
        <f t="shared" ref="F556:G556" si="254">F557</f>
        <v>0</v>
      </c>
      <c r="G556" s="11">
        <f t="shared" si="254"/>
        <v>0</v>
      </c>
      <c r="H556" s="2"/>
    </row>
    <row r="557" spans="1:8" ht="76.5" outlineLevel="6" x14ac:dyDescent="0.25">
      <c r="A557" s="22" t="s">
        <v>226</v>
      </c>
      <c r="B557" s="22" t="s">
        <v>675</v>
      </c>
      <c r="C557" s="21"/>
      <c r="D557" s="23" t="s">
        <v>657</v>
      </c>
      <c r="E557" s="11">
        <f>E558</f>
        <v>11.2</v>
      </c>
      <c r="F557" s="11">
        <f t="shared" ref="F557:G557" si="255">F558</f>
        <v>0</v>
      </c>
      <c r="G557" s="11">
        <f t="shared" si="255"/>
        <v>0</v>
      </c>
      <c r="H557" s="2"/>
    </row>
    <row r="558" spans="1:8" ht="25.5" outlineLevel="6" x14ac:dyDescent="0.25">
      <c r="A558" s="22" t="s">
        <v>226</v>
      </c>
      <c r="B558" s="22" t="s">
        <v>675</v>
      </c>
      <c r="C558" s="21" t="s">
        <v>39</v>
      </c>
      <c r="D558" s="23" t="s">
        <v>364</v>
      </c>
      <c r="E558" s="11">
        <f>'№ 8 ведомственная'!F456</f>
        <v>11.2</v>
      </c>
      <c r="F558" s="11">
        <f>'№ 8 ведомственная'!G456</f>
        <v>0</v>
      </c>
      <c r="G558" s="11">
        <f>'№ 8 ведомственная'!H456</f>
        <v>0</v>
      </c>
      <c r="H558" s="2"/>
    </row>
    <row r="559" spans="1:8" s="36" customFormat="1" x14ac:dyDescent="0.25">
      <c r="A559" s="26" t="s">
        <v>171</v>
      </c>
      <c r="B559" s="62"/>
      <c r="C559" s="26"/>
      <c r="D559" s="27" t="s">
        <v>288</v>
      </c>
      <c r="E559" s="10">
        <f t="shared" ref="E559:E566" si="256">E560</f>
        <v>2191.6</v>
      </c>
      <c r="F559" s="10">
        <f t="shared" ref="F559:G562" si="257">F560</f>
        <v>2191.6</v>
      </c>
      <c r="G559" s="10">
        <f t="shared" si="257"/>
        <v>2191.6</v>
      </c>
      <c r="H559" s="4"/>
    </row>
    <row r="560" spans="1:8" outlineLevel="1" x14ac:dyDescent="0.25">
      <c r="A560" s="21" t="s">
        <v>172</v>
      </c>
      <c r="B560" s="22"/>
      <c r="C560" s="21"/>
      <c r="D560" s="23" t="s">
        <v>320</v>
      </c>
      <c r="E560" s="11">
        <f t="shared" si="256"/>
        <v>2191.6</v>
      </c>
      <c r="F560" s="11">
        <f t="shared" si="257"/>
        <v>2191.6</v>
      </c>
      <c r="G560" s="11">
        <f t="shared" si="257"/>
        <v>2191.6</v>
      </c>
      <c r="H560" s="2"/>
    </row>
    <row r="561" spans="1:8" ht="51" outlineLevel="2" x14ac:dyDescent="0.25">
      <c r="A561" s="21" t="s">
        <v>172</v>
      </c>
      <c r="B561" s="22" t="s">
        <v>13</v>
      </c>
      <c r="C561" s="21"/>
      <c r="D561" s="23" t="s">
        <v>294</v>
      </c>
      <c r="E561" s="11">
        <f t="shared" si="256"/>
        <v>2191.6</v>
      </c>
      <c r="F561" s="11">
        <f t="shared" si="257"/>
        <v>2191.6</v>
      </c>
      <c r="G561" s="11">
        <f t="shared" si="257"/>
        <v>2191.6</v>
      </c>
      <c r="H561" s="2"/>
    </row>
    <row r="562" spans="1:8" ht="25.5" outlineLevel="3" x14ac:dyDescent="0.25">
      <c r="A562" s="21" t="s">
        <v>172</v>
      </c>
      <c r="B562" s="22" t="s">
        <v>173</v>
      </c>
      <c r="C562" s="21"/>
      <c r="D562" s="23" t="s">
        <v>473</v>
      </c>
      <c r="E562" s="11">
        <f>E563</f>
        <v>2191.6</v>
      </c>
      <c r="F562" s="11">
        <f t="shared" si="257"/>
        <v>2191.6</v>
      </c>
      <c r="G562" s="11">
        <f t="shared" si="257"/>
        <v>2191.6</v>
      </c>
      <c r="H562" s="2"/>
    </row>
    <row r="563" spans="1:8" outlineLevel="4" x14ac:dyDescent="0.25">
      <c r="A563" s="21" t="s">
        <v>172</v>
      </c>
      <c r="B563" s="22" t="s">
        <v>174</v>
      </c>
      <c r="C563" s="21"/>
      <c r="D563" s="23" t="s">
        <v>571</v>
      </c>
      <c r="E563" s="11">
        <f>E564+E566</f>
        <v>2191.6</v>
      </c>
      <c r="F563" s="11">
        <f t="shared" ref="F563:G563" si="258">F564+F566</f>
        <v>2191.6</v>
      </c>
      <c r="G563" s="11">
        <f t="shared" si="258"/>
        <v>2191.6</v>
      </c>
      <c r="H563" s="2"/>
    </row>
    <row r="564" spans="1:8" ht="25.5" outlineLevel="4" x14ac:dyDescent="0.25">
      <c r="A564" s="22" t="s">
        <v>172</v>
      </c>
      <c r="B564" s="22" t="s">
        <v>621</v>
      </c>
      <c r="C564" s="21"/>
      <c r="D564" s="23" t="s">
        <v>622</v>
      </c>
      <c r="E564" s="11">
        <f>E565</f>
        <v>956</v>
      </c>
      <c r="F564" s="11">
        <f t="shared" ref="F564:G564" si="259">F565</f>
        <v>956</v>
      </c>
      <c r="G564" s="11">
        <f t="shared" si="259"/>
        <v>956</v>
      </c>
      <c r="H564" s="2"/>
    </row>
    <row r="565" spans="1:8" ht="25.5" outlineLevel="4" x14ac:dyDescent="0.25">
      <c r="A565" s="22" t="s">
        <v>172</v>
      </c>
      <c r="B565" s="22" t="s">
        <v>621</v>
      </c>
      <c r="C565" s="21" t="s">
        <v>39</v>
      </c>
      <c r="D565" s="23" t="s">
        <v>364</v>
      </c>
      <c r="E565" s="11">
        <f>'№ 8 ведомственная'!F327</f>
        <v>956</v>
      </c>
      <c r="F565" s="11">
        <f>'№ 8 ведомственная'!G327</f>
        <v>956</v>
      </c>
      <c r="G565" s="11">
        <f>'№ 8 ведомственная'!H327</f>
        <v>956</v>
      </c>
      <c r="H565" s="2"/>
    </row>
    <row r="566" spans="1:8" outlineLevel="5" x14ac:dyDescent="0.25">
      <c r="A566" s="21" t="s">
        <v>172</v>
      </c>
      <c r="B566" s="22" t="s">
        <v>175</v>
      </c>
      <c r="C566" s="21"/>
      <c r="D566" s="23" t="s">
        <v>474</v>
      </c>
      <c r="E566" s="11">
        <f t="shared" si="256"/>
        <v>1235.5999999999999</v>
      </c>
      <c r="F566" s="11">
        <f t="shared" ref="F566:G566" si="260">F567</f>
        <v>1235.5999999999999</v>
      </c>
      <c r="G566" s="11">
        <f t="shared" si="260"/>
        <v>1235.5999999999999</v>
      </c>
      <c r="H566" s="2"/>
    </row>
    <row r="567" spans="1:8" ht="25.5" outlineLevel="6" x14ac:dyDescent="0.25">
      <c r="A567" s="21" t="s">
        <v>172</v>
      </c>
      <c r="B567" s="22" t="s">
        <v>175</v>
      </c>
      <c r="C567" s="21" t="s">
        <v>39</v>
      </c>
      <c r="D567" s="23" t="s">
        <v>364</v>
      </c>
      <c r="E567" s="11">
        <f>'№ 8 ведомственная'!F329</f>
        <v>1235.5999999999999</v>
      </c>
      <c r="F567" s="11">
        <f>'№ 8 ведомственная'!G329</f>
        <v>1235.5999999999999</v>
      </c>
      <c r="G567" s="11">
        <f>'№ 8 ведомственная'!H329</f>
        <v>1235.5999999999999</v>
      </c>
      <c r="H567" s="2"/>
    </row>
    <row r="568" spans="1:8" ht="12.75" customHeight="1" x14ac:dyDescent="0.25">
      <c r="D568" s="44"/>
      <c r="E568" s="12"/>
      <c r="F568" s="12"/>
      <c r="G568" s="18" t="s">
        <v>674</v>
      </c>
      <c r="H568" s="2"/>
    </row>
    <row r="569" spans="1:8" ht="12.75" customHeight="1" x14ac:dyDescent="0.25">
      <c r="A569" s="32"/>
      <c r="B569" s="68"/>
      <c r="C569" s="32"/>
      <c r="D569" s="32"/>
      <c r="E569" s="6"/>
      <c r="F569" s="6"/>
      <c r="G569" s="6"/>
      <c r="H569" s="2"/>
    </row>
    <row r="570" spans="1:8" ht="15.2" customHeight="1" x14ac:dyDescent="0.25">
      <c r="D570" s="117"/>
      <c r="E570" s="118"/>
      <c r="F570" s="118"/>
      <c r="G570" s="118"/>
      <c r="H570" s="2"/>
    </row>
  </sheetData>
  <mergeCells count="15">
    <mergeCell ref="D10:G10"/>
    <mergeCell ref="D570:G570"/>
    <mergeCell ref="E1:G1"/>
    <mergeCell ref="E2:G2"/>
    <mergeCell ref="E3:G3"/>
    <mergeCell ref="A7:G8"/>
    <mergeCell ref="D9:G9"/>
    <mergeCell ref="E4:G4"/>
    <mergeCell ref="E5:G5"/>
    <mergeCell ref="E6:G6"/>
    <mergeCell ref="E11:G11"/>
    <mergeCell ref="D11:D12"/>
    <mergeCell ref="C11:C12"/>
    <mergeCell ref="B11:B12"/>
    <mergeCell ref="A11:A12"/>
  </mergeCells>
  <pageMargins left="0.78749999999999998" right="0.59027779999999996" top="0.59027779999999996" bottom="0.59027779999999996" header="0.39374999999999999" footer="0.51180550000000002"/>
  <pageSetup paperSize="9" scale="75"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593"/>
  <sheetViews>
    <sheetView showGridLines="0" zoomScale="120" zoomScaleNormal="120" zoomScaleSheetLayoutView="100" workbookViewId="0">
      <selection activeCell="F530" sqref="F530:F531"/>
    </sheetView>
  </sheetViews>
  <sheetFormatPr defaultColWidth="9.140625" defaultRowHeight="15" outlineLevelRow="7" x14ac:dyDescent="0.25"/>
  <cols>
    <col min="1" max="1" width="7.7109375" style="78" customWidth="1"/>
    <col min="2" max="2" width="7.7109375" style="79" customWidth="1"/>
    <col min="3" max="3" width="10.7109375" style="79" customWidth="1"/>
    <col min="4" max="4" width="7.7109375" style="78" customWidth="1"/>
    <col min="5" max="5" width="49" style="78" customWidth="1"/>
    <col min="6" max="8" width="11.7109375" style="13" customWidth="1"/>
    <col min="9" max="16384" width="9.140625" style="1"/>
  </cols>
  <sheetData>
    <row r="1" spans="1:10" s="17" customFormat="1" x14ac:dyDescent="0.25">
      <c r="A1" s="80"/>
      <c r="B1" s="81"/>
      <c r="C1" s="81"/>
      <c r="D1" s="80"/>
      <c r="E1" s="80"/>
      <c r="F1" s="132" t="s">
        <v>710</v>
      </c>
      <c r="G1" s="132"/>
      <c r="H1" s="132"/>
    </row>
    <row r="2" spans="1:10" s="17" customFormat="1" ht="15" customHeight="1" x14ac:dyDescent="0.25">
      <c r="A2" s="80"/>
      <c r="B2" s="81"/>
      <c r="C2" s="81"/>
      <c r="D2" s="80"/>
      <c r="E2" s="80"/>
      <c r="F2" s="136" t="s">
        <v>563</v>
      </c>
      <c r="G2" s="136"/>
      <c r="H2" s="136"/>
    </row>
    <row r="3" spans="1:10" s="17" customFormat="1" x14ac:dyDescent="0.25">
      <c r="A3" s="80"/>
      <c r="B3" s="81"/>
      <c r="C3" s="81"/>
      <c r="D3" s="80"/>
      <c r="E3" s="80"/>
      <c r="F3" s="137" t="s">
        <v>747</v>
      </c>
      <c r="G3" s="137"/>
      <c r="H3" s="137"/>
    </row>
    <row r="4" spans="1:10" s="17" customFormat="1" x14ac:dyDescent="0.25">
      <c r="A4" s="80"/>
      <c r="B4" s="81"/>
      <c r="C4" s="81"/>
      <c r="D4" s="80"/>
      <c r="E4" s="80"/>
      <c r="F4" s="137" t="s">
        <v>564</v>
      </c>
      <c r="G4" s="137"/>
      <c r="H4" s="137"/>
    </row>
    <row r="5" spans="1:10" s="17" customFormat="1" x14ac:dyDescent="0.25">
      <c r="A5" s="80"/>
      <c r="B5" s="81"/>
      <c r="C5" s="81"/>
      <c r="D5" s="80"/>
      <c r="E5" s="80"/>
      <c r="F5" s="137" t="s">
        <v>738</v>
      </c>
      <c r="G5" s="137"/>
      <c r="H5" s="137"/>
    </row>
    <row r="6" spans="1:10" s="17" customFormat="1" x14ac:dyDescent="0.25">
      <c r="A6" s="80"/>
      <c r="B6" s="81"/>
      <c r="C6" s="81"/>
      <c r="D6" s="80"/>
      <c r="E6" s="80"/>
      <c r="F6" s="137" t="s">
        <v>739</v>
      </c>
      <c r="G6" s="137"/>
      <c r="H6" s="137"/>
    </row>
    <row r="7" spans="1:10" s="17" customFormat="1" x14ac:dyDescent="0.25">
      <c r="A7" s="80"/>
      <c r="B7" s="81"/>
      <c r="C7" s="81"/>
      <c r="D7" s="80"/>
      <c r="E7" s="31"/>
      <c r="F7" s="32"/>
      <c r="G7" s="6"/>
      <c r="H7" s="6"/>
    </row>
    <row r="8" spans="1:10" s="17" customFormat="1" ht="102" customHeight="1" x14ac:dyDescent="0.25">
      <c r="A8" s="133" t="s">
        <v>737</v>
      </c>
      <c r="B8" s="133"/>
      <c r="C8" s="133"/>
      <c r="D8" s="133"/>
      <c r="E8" s="133"/>
      <c r="F8" s="133"/>
      <c r="G8" s="133"/>
      <c r="H8" s="133"/>
    </row>
    <row r="9" spans="1:10" ht="15.75" customHeight="1" x14ac:dyDescent="0.25">
      <c r="E9" s="122"/>
      <c r="F9" s="123"/>
      <c r="G9" s="123"/>
      <c r="H9" s="123"/>
    </row>
    <row r="10" spans="1:10" ht="12" customHeight="1" x14ac:dyDescent="0.25">
      <c r="A10" s="125" t="s">
        <v>556</v>
      </c>
      <c r="B10" s="131" t="s">
        <v>557</v>
      </c>
      <c r="C10" s="131" t="s">
        <v>558</v>
      </c>
      <c r="D10" s="125" t="s">
        <v>559</v>
      </c>
      <c r="E10" s="125" t="s">
        <v>560</v>
      </c>
      <c r="F10" s="134" t="s">
        <v>561</v>
      </c>
      <c r="G10" s="127"/>
      <c r="H10" s="135"/>
    </row>
    <row r="11" spans="1:10" ht="33" customHeight="1" x14ac:dyDescent="0.25">
      <c r="A11" s="125"/>
      <c r="B11" s="131"/>
      <c r="C11" s="131"/>
      <c r="D11" s="125"/>
      <c r="E11" s="125"/>
      <c r="F11" s="15" t="s">
        <v>734</v>
      </c>
      <c r="G11" s="15" t="s">
        <v>735</v>
      </c>
      <c r="H11" s="15" t="s">
        <v>736</v>
      </c>
    </row>
    <row r="12" spans="1:10" ht="16.5" customHeight="1" x14ac:dyDescent="0.25">
      <c r="A12" s="82">
        <v>1</v>
      </c>
      <c r="B12" s="83">
        <v>2</v>
      </c>
      <c r="C12" s="83">
        <v>3</v>
      </c>
      <c r="D12" s="82">
        <v>4</v>
      </c>
      <c r="E12" s="82">
        <v>5</v>
      </c>
      <c r="F12" s="7">
        <v>6</v>
      </c>
      <c r="G12" s="7">
        <v>7</v>
      </c>
      <c r="H12" s="7">
        <v>8</v>
      </c>
    </row>
    <row r="13" spans="1:10" s="3" customFormat="1" ht="16.5" customHeight="1" x14ac:dyDescent="0.25">
      <c r="A13" s="34"/>
      <c r="B13" s="64"/>
      <c r="C13" s="64"/>
      <c r="D13" s="34"/>
      <c r="E13" s="35" t="s">
        <v>555</v>
      </c>
      <c r="F13" s="9">
        <f>F14+F23+F330+F457+F584</f>
        <v>598602.79999999993</v>
      </c>
      <c r="G13" s="9">
        <f>G14+G23+G330+G457+G584</f>
        <v>566817.19999999995</v>
      </c>
      <c r="H13" s="9">
        <f>H14+H23+H330+H457+H584</f>
        <v>560096</v>
      </c>
      <c r="I13" s="99"/>
      <c r="J13" s="99"/>
    </row>
    <row r="14" spans="1:10" s="3" customFormat="1" ht="25.5" x14ac:dyDescent="0.25">
      <c r="A14" s="85" t="s">
        <v>0</v>
      </c>
      <c r="B14" s="86"/>
      <c r="C14" s="86"/>
      <c r="D14" s="85"/>
      <c r="E14" s="87" t="s">
        <v>277</v>
      </c>
      <c r="F14" s="88">
        <f>F15</f>
        <v>8448.5</v>
      </c>
      <c r="G14" s="88">
        <f t="shared" ref="G14:H14" si="0">G15</f>
        <v>8429</v>
      </c>
      <c r="H14" s="88">
        <f t="shared" si="0"/>
        <v>8429</v>
      </c>
    </row>
    <row r="15" spans="1:10" outlineLevel="1" x14ac:dyDescent="0.25">
      <c r="A15" s="89" t="s">
        <v>0</v>
      </c>
      <c r="B15" s="90" t="s">
        <v>1</v>
      </c>
      <c r="C15" s="90"/>
      <c r="D15" s="89"/>
      <c r="E15" s="91" t="s">
        <v>282</v>
      </c>
      <c r="F15" s="92">
        <f>F16</f>
        <v>8448.5</v>
      </c>
      <c r="G15" s="92">
        <f t="shared" ref="G15:H17" si="1">G16</f>
        <v>8429</v>
      </c>
      <c r="H15" s="92">
        <f t="shared" si="1"/>
        <v>8429</v>
      </c>
      <c r="J15" s="16"/>
    </row>
    <row r="16" spans="1:10" ht="38.25" outlineLevel="2" x14ac:dyDescent="0.25">
      <c r="A16" s="89" t="s">
        <v>0</v>
      </c>
      <c r="B16" s="90" t="s">
        <v>2</v>
      </c>
      <c r="C16" s="90"/>
      <c r="D16" s="89"/>
      <c r="E16" s="91" t="s">
        <v>291</v>
      </c>
      <c r="F16" s="92">
        <f>F17</f>
        <v>8448.5</v>
      </c>
      <c r="G16" s="92">
        <f t="shared" si="1"/>
        <v>8429</v>
      </c>
      <c r="H16" s="92">
        <f t="shared" si="1"/>
        <v>8429</v>
      </c>
    </row>
    <row r="17" spans="1:8" outlineLevel="3" x14ac:dyDescent="0.25">
      <c r="A17" s="89" t="s">
        <v>0</v>
      </c>
      <c r="B17" s="90" t="s">
        <v>2</v>
      </c>
      <c r="C17" s="90" t="s">
        <v>3</v>
      </c>
      <c r="D17" s="89"/>
      <c r="E17" s="91" t="s">
        <v>292</v>
      </c>
      <c r="F17" s="92">
        <f>F18</f>
        <v>8448.5</v>
      </c>
      <c r="G17" s="92">
        <f t="shared" si="1"/>
        <v>8429</v>
      </c>
      <c r="H17" s="92">
        <f t="shared" si="1"/>
        <v>8429</v>
      </c>
    </row>
    <row r="18" spans="1:8" ht="38.25" outlineLevel="4" x14ac:dyDescent="0.25">
      <c r="A18" s="89" t="s">
        <v>0</v>
      </c>
      <c r="B18" s="90" t="s">
        <v>2</v>
      </c>
      <c r="C18" s="90" t="s">
        <v>4</v>
      </c>
      <c r="D18" s="89"/>
      <c r="E18" s="91" t="s">
        <v>335</v>
      </c>
      <c r="F18" s="92">
        <f>F19</f>
        <v>8448.5</v>
      </c>
      <c r="G18" s="92">
        <f t="shared" ref="G18:H18" si="2">G19</f>
        <v>8429</v>
      </c>
      <c r="H18" s="92">
        <f t="shared" si="2"/>
        <v>8429</v>
      </c>
    </row>
    <row r="19" spans="1:8" ht="25.5" outlineLevel="6" x14ac:dyDescent="0.25">
      <c r="A19" s="89" t="s">
        <v>0</v>
      </c>
      <c r="B19" s="90" t="s">
        <v>2</v>
      </c>
      <c r="C19" s="90" t="s">
        <v>5</v>
      </c>
      <c r="D19" s="89"/>
      <c r="E19" s="91" t="s">
        <v>336</v>
      </c>
      <c r="F19" s="11">
        <f>F20+F21+F22</f>
        <v>8448.5</v>
      </c>
      <c r="G19" s="11">
        <f t="shared" ref="G19:H19" si="3">G20+G21+G22</f>
        <v>8429</v>
      </c>
      <c r="H19" s="11">
        <f t="shared" si="3"/>
        <v>8429</v>
      </c>
    </row>
    <row r="20" spans="1:8" ht="63.75" outlineLevel="7" x14ac:dyDescent="0.25">
      <c r="A20" s="89" t="s">
        <v>0</v>
      </c>
      <c r="B20" s="90" t="s">
        <v>2</v>
      </c>
      <c r="C20" s="90" t="s">
        <v>5</v>
      </c>
      <c r="D20" s="89" t="s">
        <v>6</v>
      </c>
      <c r="E20" s="91" t="s">
        <v>337</v>
      </c>
      <c r="F20" s="92">
        <v>7582.6</v>
      </c>
      <c r="G20" s="92">
        <v>7563.1</v>
      </c>
      <c r="H20" s="92">
        <v>7563.1</v>
      </c>
    </row>
    <row r="21" spans="1:8" ht="25.5" outlineLevel="7" x14ac:dyDescent="0.25">
      <c r="A21" s="89" t="s">
        <v>0</v>
      </c>
      <c r="B21" s="90" t="s">
        <v>2</v>
      </c>
      <c r="C21" s="90" t="s">
        <v>5</v>
      </c>
      <c r="D21" s="89" t="s">
        <v>7</v>
      </c>
      <c r="E21" s="91" t="s">
        <v>338</v>
      </c>
      <c r="F21" s="92">
        <v>859.9</v>
      </c>
      <c r="G21" s="92">
        <v>859.9</v>
      </c>
      <c r="H21" s="92">
        <v>859.9</v>
      </c>
    </row>
    <row r="22" spans="1:8" outlineLevel="7" x14ac:dyDescent="0.25">
      <c r="A22" s="89" t="s">
        <v>0</v>
      </c>
      <c r="B22" s="90" t="s">
        <v>2</v>
      </c>
      <c r="C22" s="90" t="s">
        <v>5</v>
      </c>
      <c r="D22" s="89" t="s">
        <v>8</v>
      </c>
      <c r="E22" s="91" t="s">
        <v>339</v>
      </c>
      <c r="F22" s="92">
        <v>6</v>
      </c>
      <c r="G22" s="92">
        <v>6</v>
      </c>
      <c r="H22" s="92">
        <v>6</v>
      </c>
    </row>
    <row r="23" spans="1:8" s="3" customFormat="1" x14ac:dyDescent="0.25">
      <c r="A23" s="85" t="s">
        <v>11</v>
      </c>
      <c r="B23" s="86"/>
      <c r="C23" s="86"/>
      <c r="D23" s="85"/>
      <c r="E23" s="87" t="s">
        <v>278</v>
      </c>
      <c r="F23" s="88">
        <f>F24+F109+F148+F191+F280+F322</f>
        <v>204647.9</v>
      </c>
      <c r="G23" s="88">
        <f>G24+G109+G148+G191+G280+G322</f>
        <v>183386.1</v>
      </c>
      <c r="H23" s="88">
        <f>H24+H109+H148+H191+H280+H322</f>
        <v>187382.80000000002</v>
      </c>
    </row>
    <row r="24" spans="1:8" outlineLevel="1" x14ac:dyDescent="0.25">
      <c r="A24" s="89" t="s">
        <v>11</v>
      </c>
      <c r="B24" s="90" t="s">
        <v>1</v>
      </c>
      <c r="C24" s="90"/>
      <c r="D24" s="89"/>
      <c r="E24" s="91" t="s">
        <v>282</v>
      </c>
      <c r="F24" s="92">
        <f t="shared" ref="F24:H24" si="4">F25+F31+F45+F51+F56</f>
        <v>45331.999999999993</v>
      </c>
      <c r="G24" s="92">
        <f t="shared" si="4"/>
        <v>40824.799999999996</v>
      </c>
      <c r="H24" s="92">
        <f t="shared" si="4"/>
        <v>40700.999999999993</v>
      </c>
    </row>
    <row r="25" spans="1:8" ht="38.25" outlineLevel="2" x14ac:dyDescent="0.25">
      <c r="A25" s="89" t="s">
        <v>11</v>
      </c>
      <c r="B25" s="90" t="s">
        <v>12</v>
      </c>
      <c r="C25" s="90"/>
      <c r="D25" s="89"/>
      <c r="E25" s="91" t="s">
        <v>293</v>
      </c>
      <c r="F25" s="92">
        <f>F26</f>
        <v>1701.5</v>
      </c>
      <c r="G25" s="92">
        <f t="shared" ref="G25:H25" si="5">G26</f>
        <v>1701.5</v>
      </c>
      <c r="H25" s="92">
        <f t="shared" si="5"/>
        <v>1701.5</v>
      </c>
    </row>
    <row r="26" spans="1:8" ht="51" outlineLevel="3" x14ac:dyDescent="0.25">
      <c r="A26" s="89" t="s">
        <v>11</v>
      </c>
      <c r="B26" s="90" t="s">
        <v>12</v>
      </c>
      <c r="C26" s="90" t="s">
        <v>13</v>
      </c>
      <c r="D26" s="89"/>
      <c r="E26" s="91" t="s">
        <v>294</v>
      </c>
      <c r="F26" s="92">
        <f>F27</f>
        <v>1701.5</v>
      </c>
      <c r="G26" s="92">
        <f t="shared" ref="G26:H26" si="6">G27</f>
        <v>1701.5</v>
      </c>
      <c r="H26" s="92">
        <f t="shared" si="6"/>
        <v>1701.5</v>
      </c>
    </row>
    <row r="27" spans="1:8" ht="38.25" outlineLevel="4" x14ac:dyDescent="0.25">
      <c r="A27" s="89" t="s">
        <v>11</v>
      </c>
      <c r="B27" s="90" t="s">
        <v>12</v>
      </c>
      <c r="C27" s="90" t="s">
        <v>14</v>
      </c>
      <c r="D27" s="89"/>
      <c r="E27" s="91" t="s">
        <v>343</v>
      </c>
      <c r="F27" s="92">
        <f>F28</f>
        <v>1701.5</v>
      </c>
      <c r="G27" s="92">
        <f t="shared" ref="G27:H27" si="7">G28</f>
        <v>1701.5</v>
      </c>
      <c r="H27" s="92">
        <f t="shared" si="7"/>
        <v>1701.5</v>
      </c>
    </row>
    <row r="28" spans="1:8" ht="25.5" outlineLevel="5" x14ac:dyDescent="0.25">
      <c r="A28" s="89" t="s">
        <v>11</v>
      </c>
      <c r="B28" s="90" t="s">
        <v>12</v>
      </c>
      <c r="C28" s="90" t="s">
        <v>15</v>
      </c>
      <c r="D28" s="89"/>
      <c r="E28" s="91" t="s">
        <v>344</v>
      </c>
      <c r="F28" s="92">
        <f>F29</f>
        <v>1701.5</v>
      </c>
      <c r="G28" s="92">
        <f t="shared" ref="G28:H28" si="8">G29</f>
        <v>1701.5</v>
      </c>
      <c r="H28" s="92">
        <f t="shared" si="8"/>
        <v>1701.5</v>
      </c>
    </row>
    <row r="29" spans="1:8" outlineLevel="6" x14ac:dyDescent="0.25">
      <c r="A29" s="89" t="s">
        <v>11</v>
      </c>
      <c r="B29" s="90" t="s">
        <v>12</v>
      </c>
      <c r="C29" s="90" t="s">
        <v>16</v>
      </c>
      <c r="D29" s="89"/>
      <c r="E29" s="91" t="s">
        <v>345</v>
      </c>
      <c r="F29" s="92">
        <f>F30</f>
        <v>1701.5</v>
      </c>
      <c r="G29" s="92">
        <f t="shared" ref="G29:H29" si="9">G30</f>
        <v>1701.5</v>
      </c>
      <c r="H29" s="92">
        <f t="shared" si="9"/>
        <v>1701.5</v>
      </c>
    </row>
    <row r="30" spans="1:8" ht="63.75" outlineLevel="7" x14ac:dyDescent="0.25">
      <c r="A30" s="89" t="s">
        <v>11</v>
      </c>
      <c r="B30" s="90" t="s">
        <v>12</v>
      </c>
      <c r="C30" s="90" t="s">
        <v>16</v>
      </c>
      <c r="D30" s="89" t="s">
        <v>6</v>
      </c>
      <c r="E30" s="91" t="s">
        <v>337</v>
      </c>
      <c r="F30" s="92">
        <v>1701.5</v>
      </c>
      <c r="G30" s="92">
        <v>1701.5</v>
      </c>
      <c r="H30" s="92">
        <v>1701.5</v>
      </c>
    </row>
    <row r="31" spans="1:8" ht="51" outlineLevel="2" x14ac:dyDescent="0.25">
      <c r="A31" s="89" t="s">
        <v>11</v>
      </c>
      <c r="B31" s="90" t="s">
        <v>17</v>
      </c>
      <c r="C31" s="90"/>
      <c r="D31" s="89"/>
      <c r="E31" s="91" t="s">
        <v>295</v>
      </c>
      <c r="F31" s="92">
        <f>F32</f>
        <v>36814.199999999997</v>
      </c>
      <c r="G31" s="92">
        <f t="shared" ref="G31:H31" si="10">G32</f>
        <v>35157.4</v>
      </c>
      <c r="H31" s="92">
        <f t="shared" si="10"/>
        <v>35160.699999999997</v>
      </c>
    </row>
    <row r="32" spans="1:8" ht="51" outlineLevel="3" x14ac:dyDescent="0.25">
      <c r="A32" s="89" t="s">
        <v>11</v>
      </c>
      <c r="B32" s="90" t="s">
        <v>17</v>
      </c>
      <c r="C32" s="90" t="s">
        <v>13</v>
      </c>
      <c r="D32" s="89"/>
      <c r="E32" s="91" t="s">
        <v>294</v>
      </c>
      <c r="F32" s="92">
        <f>F33+F38</f>
        <v>36814.199999999997</v>
      </c>
      <c r="G32" s="92">
        <f t="shared" ref="G32:H32" si="11">G33+G38</f>
        <v>35157.4</v>
      </c>
      <c r="H32" s="92">
        <f t="shared" si="11"/>
        <v>35160.699999999997</v>
      </c>
    </row>
    <row r="33" spans="1:8" ht="51" outlineLevel="4" x14ac:dyDescent="0.25">
      <c r="A33" s="89" t="s">
        <v>11</v>
      </c>
      <c r="B33" s="90" t="s">
        <v>17</v>
      </c>
      <c r="C33" s="90" t="s">
        <v>18</v>
      </c>
      <c r="D33" s="89"/>
      <c r="E33" s="91" t="s">
        <v>346</v>
      </c>
      <c r="F33" s="92">
        <f>F34</f>
        <v>338.20000000000005</v>
      </c>
      <c r="G33" s="92">
        <f t="shared" ref="G33:H34" si="12">G34</f>
        <v>341.40000000000003</v>
      </c>
      <c r="H33" s="92">
        <f t="shared" si="12"/>
        <v>344.70000000000005</v>
      </c>
    </row>
    <row r="34" spans="1:8" ht="63.75" outlineLevel="5" x14ac:dyDescent="0.25">
      <c r="A34" s="89" t="s">
        <v>11</v>
      </c>
      <c r="B34" s="90" t="s">
        <v>17</v>
      </c>
      <c r="C34" s="90" t="s">
        <v>19</v>
      </c>
      <c r="D34" s="89"/>
      <c r="E34" s="91" t="s">
        <v>347</v>
      </c>
      <c r="F34" s="92">
        <f>F35</f>
        <v>338.20000000000005</v>
      </c>
      <c r="G34" s="92">
        <f t="shared" si="12"/>
        <v>341.40000000000003</v>
      </c>
      <c r="H34" s="92">
        <f t="shared" si="12"/>
        <v>344.70000000000005</v>
      </c>
    </row>
    <row r="35" spans="1:8" ht="51" outlineLevel="6" x14ac:dyDescent="0.25">
      <c r="A35" s="89" t="s">
        <v>11</v>
      </c>
      <c r="B35" s="90" t="s">
        <v>17</v>
      </c>
      <c r="C35" s="90" t="s">
        <v>20</v>
      </c>
      <c r="D35" s="89"/>
      <c r="E35" s="91" t="s">
        <v>348</v>
      </c>
      <c r="F35" s="92">
        <f>F36+F37</f>
        <v>338.20000000000005</v>
      </c>
      <c r="G35" s="92">
        <f t="shared" ref="G35:H35" si="13">G36+G37</f>
        <v>341.40000000000003</v>
      </c>
      <c r="H35" s="92">
        <f t="shared" si="13"/>
        <v>344.70000000000005</v>
      </c>
    </row>
    <row r="36" spans="1:8" ht="63.75" outlineLevel="7" x14ac:dyDescent="0.25">
      <c r="A36" s="89" t="s">
        <v>11</v>
      </c>
      <c r="B36" s="90" t="s">
        <v>17</v>
      </c>
      <c r="C36" s="90" t="s">
        <v>20</v>
      </c>
      <c r="D36" s="89" t="s">
        <v>6</v>
      </c>
      <c r="E36" s="91" t="s">
        <v>337</v>
      </c>
      <c r="F36" s="92">
        <v>284.60000000000002</v>
      </c>
      <c r="G36" s="92">
        <v>284.60000000000002</v>
      </c>
      <c r="H36" s="92">
        <v>284.60000000000002</v>
      </c>
    </row>
    <row r="37" spans="1:8" ht="25.5" outlineLevel="7" x14ac:dyDescent="0.25">
      <c r="A37" s="89" t="s">
        <v>11</v>
      </c>
      <c r="B37" s="90" t="s">
        <v>17</v>
      </c>
      <c r="C37" s="90" t="s">
        <v>20</v>
      </c>
      <c r="D37" s="89" t="s">
        <v>7</v>
      </c>
      <c r="E37" s="91" t="s">
        <v>338</v>
      </c>
      <c r="F37" s="92">
        <v>53.6</v>
      </c>
      <c r="G37" s="92">
        <v>56.8</v>
      </c>
      <c r="H37" s="92">
        <v>60.1</v>
      </c>
    </row>
    <row r="38" spans="1:8" ht="38.25" outlineLevel="4" x14ac:dyDescent="0.25">
      <c r="A38" s="89" t="s">
        <v>11</v>
      </c>
      <c r="B38" s="90" t="s">
        <v>17</v>
      </c>
      <c r="C38" s="90" t="s">
        <v>14</v>
      </c>
      <c r="D38" s="89"/>
      <c r="E38" s="91" t="s">
        <v>343</v>
      </c>
      <c r="F38" s="92">
        <f>F39</f>
        <v>36476</v>
      </c>
      <c r="G38" s="92">
        <f t="shared" ref="G38:H38" si="14">G39</f>
        <v>34816</v>
      </c>
      <c r="H38" s="92">
        <f t="shared" si="14"/>
        <v>34816</v>
      </c>
    </row>
    <row r="39" spans="1:8" ht="25.5" outlineLevel="5" x14ac:dyDescent="0.25">
      <c r="A39" s="89" t="s">
        <v>11</v>
      </c>
      <c r="B39" s="90" t="s">
        <v>17</v>
      </c>
      <c r="C39" s="90" t="s">
        <v>15</v>
      </c>
      <c r="D39" s="89"/>
      <c r="E39" s="91" t="s">
        <v>344</v>
      </c>
      <c r="F39" s="92">
        <f>F40</f>
        <v>36476</v>
      </c>
      <c r="G39" s="92">
        <f t="shared" ref="G39:H39" si="15">G40</f>
        <v>34816</v>
      </c>
      <c r="H39" s="92">
        <f t="shared" si="15"/>
        <v>34816</v>
      </c>
    </row>
    <row r="40" spans="1:8" ht="63.75" outlineLevel="6" x14ac:dyDescent="0.25">
      <c r="A40" s="89" t="s">
        <v>11</v>
      </c>
      <c r="B40" s="90" t="s">
        <v>17</v>
      </c>
      <c r="C40" s="90" t="s">
        <v>22</v>
      </c>
      <c r="D40" s="89"/>
      <c r="E40" s="91" t="s">
        <v>350</v>
      </c>
      <c r="F40" s="92">
        <f>F41+F42+F43+F44</f>
        <v>36476</v>
      </c>
      <c r="G40" s="92">
        <f t="shared" ref="G40:H40" si="16">G41+G42+G43+G44</f>
        <v>34816</v>
      </c>
      <c r="H40" s="92">
        <f t="shared" si="16"/>
        <v>34816</v>
      </c>
    </row>
    <row r="41" spans="1:8" ht="63.75" outlineLevel="7" x14ac:dyDescent="0.25">
      <c r="A41" s="89" t="s">
        <v>11</v>
      </c>
      <c r="B41" s="90" t="s">
        <v>17</v>
      </c>
      <c r="C41" s="90" t="s">
        <v>22</v>
      </c>
      <c r="D41" s="89" t="s">
        <v>6</v>
      </c>
      <c r="E41" s="91" t="s">
        <v>337</v>
      </c>
      <c r="F41" s="92">
        <v>27032</v>
      </c>
      <c r="G41" s="92">
        <v>27032</v>
      </c>
      <c r="H41" s="92">
        <v>27032</v>
      </c>
    </row>
    <row r="42" spans="1:8" ht="25.5" outlineLevel="7" x14ac:dyDescent="0.25">
      <c r="A42" s="89" t="s">
        <v>11</v>
      </c>
      <c r="B42" s="90" t="s">
        <v>17</v>
      </c>
      <c r="C42" s="90" t="s">
        <v>22</v>
      </c>
      <c r="D42" s="89" t="s">
        <v>7</v>
      </c>
      <c r="E42" s="91" t="s">
        <v>338</v>
      </c>
      <c r="F42" s="92">
        <v>9239</v>
      </c>
      <c r="G42" s="92">
        <v>7579</v>
      </c>
      <c r="H42" s="92">
        <v>7579</v>
      </c>
    </row>
    <row r="43" spans="1:8" outlineLevel="7" x14ac:dyDescent="0.25">
      <c r="A43" s="89" t="s">
        <v>11</v>
      </c>
      <c r="B43" s="90" t="s">
        <v>17</v>
      </c>
      <c r="C43" s="90" t="s">
        <v>22</v>
      </c>
      <c r="D43" s="89" t="s">
        <v>21</v>
      </c>
      <c r="E43" s="91" t="s">
        <v>349</v>
      </c>
      <c r="F43" s="92">
        <v>130</v>
      </c>
      <c r="G43" s="92">
        <v>130</v>
      </c>
      <c r="H43" s="92">
        <v>130</v>
      </c>
    </row>
    <row r="44" spans="1:8" outlineLevel="7" x14ac:dyDescent="0.25">
      <c r="A44" s="89" t="s">
        <v>11</v>
      </c>
      <c r="B44" s="90" t="s">
        <v>17</v>
      </c>
      <c r="C44" s="90" t="s">
        <v>22</v>
      </c>
      <c r="D44" s="89" t="s">
        <v>8</v>
      </c>
      <c r="E44" s="91" t="s">
        <v>339</v>
      </c>
      <c r="F44" s="92">
        <v>75</v>
      </c>
      <c r="G44" s="92">
        <v>75</v>
      </c>
      <c r="H44" s="92">
        <v>75</v>
      </c>
    </row>
    <row r="45" spans="1:8" outlineLevel="2" x14ac:dyDescent="0.25">
      <c r="A45" s="89" t="s">
        <v>11</v>
      </c>
      <c r="B45" s="90" t="s">
        <v>23</v>
      </c>
      <c r="C45" s="90"/>
      <c r="D45" s="89"/>
      <c r="E45" s="91" t="s">
        <v>296</v>
      </c>
      <c r="F45" s="92">
        <f>F46</f>
        <v>23.2</v>
      </c>
      <c r="G45" s="92">
        <f t="shared" ref="G45:H45" si="17">G46</f>
        <v>140.19999999999999</v>
      </c>
      <c r="H45" s="92">
        <f t="shared" si="17"/>
        <v>11.2</v>
      </c>
    </row>
    <row r="46" spans="1:8" ht="51" outlineLevel="3" x14ac:dyDescent="0.25">
      <c r="A46" s="89" t="s">
        <v>11</v>
      </c>
      <c r="B46" s="90" t="s">
        <v>23</v>
      </c>
      <c r="C46" s="90" t="s">
        <v>13</v>
      </c>
      <c r="D46" s="89"/>
      <c r="E46" s="91" t="s">
        <v>294</v>
      </c>
      <c r="F46" s="92">
        <f>F47</f>
        <v>23.2</v>
      </c>
      <c r="G46" s="92">
        <f t="shared" ref="G46:H46" si="18">G47</f>
        <v>140.19999999999999</v>
      </c>
      <c r="H46" s="92">
        <f t="shared" si="18"/>
        <v>11.2</v>
      </c>
    </row>
    <row r="47" spans="1:8" ht="51" outlineLevel="4" x14ac:dyDescent="0.25">
      <c r="A47" s="89" t="s">
        <v>11</v>
      </c>
      <c r="B47" s="90" t="s">
        <v>23</v>
      </c>
      <c r="C47" s="90" t="s">
        <v>18</v>
      </c>
      <c r="D47" s="89"/>
      <c r="E47" s="91" t="s">
        <v>346</v>
      </c>
      <c r="F47" s="92">
        <f>F48</f>
        <v>23.2</v>
      </c>
      <c r="G47" s="92">
        <f t="shared" ref="G47:H47" si="19">G48</f>
        <v>140.19999999999999</v>
      </c>
      <c r="H47" s="92">
        <f t="shared" si="19"/>
        <v>11.2</v>
      </c>
    </row>
    <row r="48" spans="1:8" ht="63.75" outlineLevel="5" x14ac:dyDescent="0.25">
      <c r="A48" s="89" t="s">
        <v>11</v>
      </c>
      <c r="B48" s="90" t="s">
        <v>23</v>
      </c>
      <c r="C48" s="90" t="s">
        <v>19</v>
      </c>
      <c r="D48" s="89"/>
      <c r="E48" s="91" t="s">
        <v>347</v>
      </c>
      <c r="F48" s="92">
        <f>F49</f>
        <v>23.2</v>
      </c>
      <c r="G48" s="92">
        <f t="shared" ref="G48:H48" si="20">G49</f>
        <v>140.19999999999999</v>
      </c>
      <c r="H48" s="92">
        <f t="shared" si="20"/>
        <v>11.2</v>
      </c>
    </row>
    <row r="49" spans="1:8" ht="51" outlineLevel="6" x14ac:dyDescent="0.25">
      <c r="A49" s="89" t="s">
        <v>11</v>
      </c>
      <c r="B49" s="90" t="s">
        <v>23</v>
      </c>
      <c r="C49" s="90" t="s">
        <v>24</v>
      </c>
      <c r="D49" s="89"/>
      <c r="E49" s="91" t="s">
        <v>679</v>
      </c>
      <c r="F49" s="92">
        <f>F50</f>
        <v>23.2</v>
      </c>
      <c r="G49" s="92">
        <f t="shared" ref="G49:H49" si="21">G50</f>
        <v>140.19999999999999</v>
      </c>
      <c r="H49" s="92">
        <f t="shared" si="21"/>
        <v>11.2</v>
      </c>
    </row>
    <row r="50" spans="1:8" ht="25.5" outlineLevel="7" x14ac:dyDescent="0.25">
      <c r="A50" s="89" t="s">
        <v>11</v>
      </c>
      <c r="B50" s="90" t="s">
        <v>23</v>
      </c>
      <c r="C50" s="90" t="s">
        <v>24</v>
      </c>
      <c r="D50" s="89" t="s">
        <v>7</v>
      </c>
      <c r="E50" s="91" t="s">
        <v>338</v>
      </c>
      <c r="F50" s="92">
        <v>23.2</v>
      </c>
      <c r="G50" s="92">
        <v>140.19999999999999</v>
      </c>
      <c r="H50" s="92">
        <v>11.2</v>
      </c>
    </row>
    <row r="51" spans="1:8" outlineLevel="2" x14ac:dyDescent="0.25">
      <c r="A51" s="89" t="s">
        <v>11</v>
      </c>
      <c r="B51" s="90" t="s">
        <v>25</v>
      </c>
      <c r="C51" s="90"/>
      <c r="D51" s="89"/>
      <c r="E51" s="91" t="s">
        <v>297</v>
      </c>
      <c r="F51" s="92">
        <f>F52</f>
        <v>300</v>
      </c>
      <c r="G51" s="92">
        <f t="shared" ref="G51:H51" si="22">G52</f>
        <v>300</v>
      </c>
      <c r="H51" s="92">
        <f t="shared" si="22"/>
        <v>300</v>
      </c>
    </row>
    <row r="52" spans="1:8" outlineLevel="3" x14ac:dyDescent="0.25">
      <c r="A52" s="89" t="s">
        <v>11</v>
      </c>
      <c r="B52" s="90" t="s">
        <v>25</v>
      </c>
      <c r="C52" s="90" t="s">
        <v>3</v>
      </c>
      <c r="D52" s="89"/>
      <c r="E52" s="91" t="s">
        <v>292</v>
      </c>
      <c r="F52" s="92">
        <f>F53</f>
        <v>300</v>
      </c>
      <c r="G52" s="92">
        <f t="shared" ref="G52:H52" si="23">G53</f>
        <v>300</v>
      </c>
      <c r="H52" s="92">
        <f t="shared" si="23"/>
        <v>300</v>
      </c>
    </row>
    <row r="53" spans="1:8" outlineLevel="4" x14ac:dyDescent="0.25">
      <c r="A53" s="89" t="s">
        <v>11</v>
      </c>
      <c r="B53" s="90" t="s">
        <v>25</v>
      </c>
      <c r="C53" s="90" t="s">
        <v>26</v>
      </c>
      <c r="D53" s="89"/>
      <c r="E53" s="91" t="s">
        <v>297</v>
      </c>
      <c r="F53" s="92">
        <f>F54</f>
        <v>300</v>
      </c>
      <c r="G53" s="92">
        <f t="shared" ref="G53:H53" si="24">G54</f>
        <v>300</v>
      </c>
      <c r="H53" s="92">
        <f t="shared" si="24"/>
        <v>300</v>
      </c>
    </row>
    <row r="54" spans="1:8" ht="25.5" outlineLevel="6" x14ac:dyDescent="0.25">
      <c r="A54" s="89" t="s">
        <v>11</v>
      </c>
      <c r="B54" s="90" t="s">
        <v>25</v>
      </c>
      <c r="C54" s="90" t="s">
        <v>27</v>
      </c>
      <c r="D54" s="89"/>
      <c r="E54" s="91" t="s">
        <v>352</v>
      </c>
      <c r="F54" s="92">
        <f>F55</f>
        <v>300</v>
      </c>
      <c r="G54" s="92">
        <f t="shared" ref="G54:H54" si="25">G55</f>
        <v>300</v>
      </c>
      <c r="H54" s="92">
        <f t="shared" si="25"/>
        <v>300</v>
      </c>
    </row>
    <row r="55" spans="1:8" outlineLevel="7" x14ac:dyDescent="0.25">
      <c r="A55" s="89" t="s">
        <v>11</v>
      </c>
      <c r="B55" s="90" t="s">
        <v>25</v>
      </c>
      <c r="C55" s="90" t="s">
        <v>27</v>
      </c>
      <c r="D55" s="89" t="s">
        <v>8</v>
      </c>
      <c r="E55" s="91" t="s">
        <v>339</v>
      </c>
      <c r="F55" s="92">
        <v>300</v>
      </c>
      <c r="G55" s="92">
        <v>300</v>
      </c>
      <c r="H55" s="92">
        <v>300</v>
      </c>
    </row>
    <row r="56" spans="1:8" outlineLevel="2" x14ac:dyDescent="0.25">
      <c r="A56" s="89" t="s">
        <v>11</v>
      </c>
      <c r="B56" s="90" t="s">
        <v>28</v>
      </c>
      <c r="C56" s="90"/>
      <c r="D56" s="89"/>
      <c r="E56" s="91" t="s">
        <v>298</v>
      </c>
      <c r="F56" s="92">
        <f>F57+F66+F85+F93</f>
        <v>6493.1</v>
      </c>
      <c r="G56" s="92">
        <f>G57+G66+G85+G93</f>
        <v>3525.7</v>
      </c>
      <c r="H56" s="92">
        <f>H57+H66+H85+H93</f>
        <v>3527.6</v>
      </c>
    </row>
    <row r="57" spans="1:8" ht="51" outlineLevel="3" x14ac:dyDescent="0.25">
      <c r="A57" s="89" t="s">
        <v>11</v>
      </c>
      <c r="B57" s="90" t="s">
        <v>28</v>
      </c>
      <c r="C57" s="90" t="s">
        <v>29</v>
      </c>
      <c r="D57" s="89"/>
      <c r="E57" s="91" t="s">
        <v>650</v>
      </c>
      <c r="F57" s="92">
        <f>F58</f>
        <v>2469</v>
      </c>
      <c r="G57" s="92">
        <f t="shared" ref="G57:H57" si="26">G58</f>
        <v>1469</v>
      </c>
      <c r="H57" s="92">
        <f t="shared" si="26"/>
        <v>1469</v>
      </c>
    </row>
    <row r="58" spans="1:8" ht="25.5" outlineLevel="4" x14ac:dyDescent="0.25">
      <c r="A58" s="89" t="s">
        <v>11</v>
      </c>
      <c r="B58" s="90" t="s">
        <v>28</v>
      </c>
      <c r="C58" s="90" t="s">
        <v>30</v>
      </c>
      <c r="D58" s="89"/>
      <c r="E58" s="91" t="s">
        <v>353</v>
      </c>
      <c r="F58" s="92">
        <f>F59</f>
        <v>2469</v>
      </c>
      <c r="G58" s="92">
        <f t="shared" ref="G58:H58" si="27">G59</f>
        <v>1469</v>
      </c>
      <c r="H58" s="92">
        <f t="shared" si="27"/>
        <v>1469</v>
      </c>
    </row>
    <row r="59" spans="1:8" ht="51" outlineLevel="5" x14ac:dyDescent="0.25">
      <c r="A59" s="89" t="s">
        <v>11</v>
      </c>
      <c r="B59" s="90" t="s">
        <v>28</v>
      </c>
      <c r="C59" s="90" t="s">
        <v>31</v>
      </c>
      <c r="D59" s="89"/>
      <c r="E59" s="91" t="s">
        <v>355</v>
      </c>
      <c r="F59" s="92">
        <f>F60+F62+F64</f>
        <v>2469</v>
      </c>
      <c r="G59" s="92">
        <f t="shared" ref="G59:H59" si="28">G60+G62+G64</f>
        <v>1469</v>
      </c>
      <c r="H59" s="92">
        <f t="shared" si="28"/>
        <v>1469</v>
      </c>
    </row>
    <row r="60" spans="1:8" ht="38.25" outlineLevel="6" x14ac:dyDescent="0.25">
      <c r="A60" s="89" t="s">
        <v>11</v>
      </c>
      <c r="B60" s="90" t="s">
        <v>28</v>
      </c>
      <c r="C60" s="90" t="s">
        <v>32</v>
      </c>
      <c r="D60" s="89"/>
      <c r="E60" s="91" t="s">
        <v>356</v>
      </c>
      <c r="F60" s="92">
        <f>F61</f>
        <v>160</v>
      </c>
      <c r="G60" s="92">
        <f t="shared" ref="G60:H60" si="29">G61</f>
        <v>160</v>
      </c>
      <c r="H60" s="92">
        <f t="shared" si="29"/>
        <v>160</v>
      </c>
    </row>
    <row r="61" spans="1:8" ht="25.5" outlineLevel="7" x14ac:dyDescent="0.25">
      <c r="A61" s="89" t="s">
        <v>11</v>
      </c>
      <c r="B61" s="90" t="s">
        <v>28</v>
      </c>
      <c r="C61" s="90" t="s">
        <v>32</v>
      </c>
      <c r="D61" s="89" t="s">
        <v>7</v>
      </c>
      <c r="E61" s="91" t="s">
        <v>338</v>
      </c>
      <c r="F61" s="92">
        <v>160</v>
      </c>
      <c r="G61" s="92">
        <v>160</v>
      </c>
      <c r="H61" s="92">
        <v>160</v>
      </c>
    </row>
    <row r="62" spans="1:8" ht="51" outlineLevel="6" x14ac:dyDescent="0.25">
      <c r="A62" s="89" t="s">
        <v>11</v>
      </c>
      <c r="B62" s="90" t="s">
        <v>28</v>
      </c>
      <c r="C62" s="90" t="s">
        <v>33</v>
      </c>
      <c r="D62" s="89"/>
      <c r="E62" s="91" t="s">
        <v>357</v>
      </c>
      <c r="F62" s="92">
        <f>F63</f>
        <v>209</v>
      </c>
      <c r="G62" s="92">
        <f t="shared" ref="G62:H62" si="30">G63</f>
        <v>209</v>
      </c>
      <c r="H62" s="92">
        <f t="shared" si="30"/>
        <v>209</v>
      </c>
    </row>
    <row r="63" spans="1:8" ht="25.5" outlineLevel="7" x14ac:dyDescent="0.25">
      <c r="A63" s="89" t="s">
        <v>11</v>
      </c>
      <c r="B63" s="90" t="s">
        <v>28</v>
      </c>
      <c r="C63" s="90" t="s">
        <v>33</v>
      </c>
      <c r="D63" s="89" t="s">
        <v>7</v>
      </c>
      <c r="E63" s="91" t="s">
        <v>338</v>
      </c>
      <c r="F63" s="92">
        <v>209</v>
      </c>
      <c r="G63" s="92">
        <v>209</v>
      </c>
      <c r="H63" s="92">
        <v>209</v>
      </c>
    </row>
    <row r="64" spans="1:8" ht="25.5" outlineLevel="6" x14ac:dyDescent="0.25">
      <c r="A64" s="89" t="s">
        <v>11</v>
      </c>
      <c r="B64" s="90" t="s">
        <v>28</v>
      </c>
      <c r="C64" s="90" t="s">
        <v>34</v>
      </c>
      <c r="D64" s="89"/>
      <c r="E64" s="91" t="s">
        <v>358</v>
      </c>
      <c r="F64" s="92">
        <f>F65</f>
        <v>2100</v>
      </c>
      <c r="G64" s="92">
        <f t="shared" ref="G64:H64" si="31">G65</f>
        <v>1100</v>
      </c>
      <c r="H64" s="92">
        <f t="shared" si="31"/>
        <v>1100</v>
      </c>
    </row>
    <row r="65" spans="1:8" ht="25.5" outlineLevel="7" x14ac:dyDescent="0.25">
      <c r="A65" s="89" t="s">
        <v>11</v>
      </c>
      <c r="B65" s="90" t="s">
        <v>28</v>
      </c>
      <c r="C65" s="90" t="s">
        <v>34</v>
      </c>
      <c r="D65" s="89" t="s">
        <v>7</v>
      </c>
      <c r="E65" s="91" t="s">
        <v>338</v>
      </c>
      <c r="F65" s="92">
        <v>2100</v>
      </c>
      <c r="G65" s="92">
        <f>2100-1000</f>
        <v>1100</v>
      </c>
      <c r="H65" s="92">
        <f>2100-1000</f>
        <v>1100</v>
      </c>
    </row>
    <row r="66" spans="1:8" ht="51" outlineLevel="3" x14ac:dyDescent="0.25">
      <c r="A66" s="89" t="s">
        <v>11</v>
      </c>
      <c r="B66" s="90" t="s">
        <v>28</v>
      </c>
      <c r="C66" s="90" t="s">
        <v>13</v>
      </c>
      <c r="D66" s="89"/>
      <c r="E66" s="91" t="s">
        <v>294</v>
      </c>
      <c r="F66" s="92">
        <f>F67+F79</f>
        <v>1989.3</v>
      </c>
      <c r="G66" s="92">
        <f>G67+G79</f>
        <v>1611.7</v>
      </c>
      <c r="H66" s="92">
        <f>H67+H79</f>
        <v>1613.6</v>
      </c>
    </row>
    <row r="67" spans="1:8" ht="51" outlineLevel="4" x14ac:dyDescent="0.25">
      <c r="A67" s="89" t="s">
        <v>11</v>
      </c>
      <c r="B67" s="90" t="s">
        <v>28</v>
      </c>
      <c r="C67" s="90" t="s">
        <v>18</v>
      </c>
      <c r="D67" s="89"/>
      <c r="E67" s="91" t="s">
        <v>346</v>
      </c>
      <c r="F67" s="92">
        <f>F68</f>
        <v>1589.3</v>
      </c>
      <c r="G67" s="92">
        <f t="shared" ref="G67:H67" si="32">G68</f>
        <v>1211.7</v>
      </c>
      <c r="H67" s="92">
        <f t="shared" si="32"/>
        <v>1213.5999999999999</v>
      </c>
    </row>
    <row r="68" spans="1:8" ht="63.75" outlineLevel="5" x14ac:dyDescent="0.25">
      <c r="A68" s="89" t="s">
        <v>11</v>
      </c>
      <c r="B68" s="90" t="s">
        <v>28</v>
      </c>
      <c r="C68" s="90" t="s">
        <v>19</v>
      </c>
      <c r="D68" s="89"/>
      <c r="E68" s="91" t="s">
        <v>347</v>
      </c>
      <c r="F68" s="92">
        <f>F69+F72+F74+F77</f>
        <v>1589.3</v>
      </c>
      <c r="G68" s="92">
        <f t="shared" ref="G68:H68" si="33">G69+G72+G74+G77</f>
        <v>1211.7</v>
      </c>
      <c r="H68" s="92">
        <f t="shared" si="33"/>
        <v>1213.5999999999999</v>
      </c>
    </row>
    <row r="69" spans="1:8" ht="63.75" outlineLevel="6" x14ac:dyDescent="0.25">
      <c r="A69" s="89" t="s">
        <v>11</v>
      </c>
      <c r="B69" s="90" t="s">
        <v>28</v>
      </c>
      <c r="C69" s="90" t="s">
        <v>37</v>
      </c>
      <c r="D69" s="89"/>
      <c r="E69" s="91" t="s">
        <v>362</v>
      </c>
      <c r="F69" s="92">
        <f>F70+F71</f>
        <v>199.8</v>
      </c>
      <c r="G69" s="92">
        <f t="shared" ref="G69:H69" si="34">G70+G71</f>
        <v>201.7</v>
      </c>
      <c r="H69" s="92">
        <f t="shared" si="34"/>
        <v>203.60000000000002</v>
      </c>
    </row>
    <row r="70" spans="1:8" ht="63.75" outlineLevel="7" x14ac:dyDescent="0.25">
      <c r="A70" s="89" t="s">
        <v>11</v>
      </c>
      <c r="B70" s="90" t="s">
        <v>28</v>
      </c>
      <c r="C70" s="90" t="s">
        <v>37</v>
      </c>
      <c r="D70" s="89" t="s">
        <v>6</v>
      </c>
      <c r="E70" s="91" t="s">
        <v>337</v>
      </c>
      <c r="F70" s="92">
        <v>167.9</v>
      </c>
      <c r="G70" s="92">
        <v>167.9</v>
      </c>
      <c r="H70" s="92">
        <v>167.9</v>
      </c>
    </row>
    <row r="71" spans="1:8" ht="25.5" outlineLevel="7" x14ac:dyDescent="0.25">
      <c r="A71" s="89" t="s">
        <v>11</v>
      </c>
      <c r="B71" s="90" t="s">
        <v>28</v>
      </c>
      <c r="C71" s="90" t="s">
        <v>37</v>
      </c>
      <c r="D71" s="89" t="s">
        <v>7</v>
      </c>
      <c r="E71" s="91" t="s">
        <v>338</v>
      </c>
      <c r="F71" s="92">
        <v>31.9</v>
      </c>
      <c r="G71" s="92">
        <v>33.799999999999997</v>
      </c>
      <c r="H71" s="92">
        <v>35.700000000000003</v>
      </c>
    </row>
    <row r="72" spans="1:8" ht="25.5" outlineLevel="6" x14ac:dyDescent="0.25">
      <c r="A72" s="89" t="s">
        <v>11</v>
      </c>
      <c r="B72" s="90" t="s">
        <v>28</v>
      </c>
      <c r="C72" s="90" t="s">
        <v>38</v>
      </c>
      <c r="D72" s="89"/>
      <c r="E72" s="91" t="s">
        <v>363</v>
      </c>
      <c r="F72" s="92">
        <f>F73</f>
        <v>220</v>
      </c>
      <c r="G72" s="92">
        <f t="shared" ref="G72:H72" si="35">G73</f>
        <v>220</v>
      </c>
      <c r="H72" s="92">
        <f t="shared" si="35"/>
        <v>220</v>
      </c>
    </row>
    <row r="73" spans="1:8" ht="25.5" outlineLevel="7" x14ac:dyDescent="0.25">
      <c r="A73" s="89" t="s">
        <v>11</v>
      </c>
      <c r="B73" s="90" t="s">
        <v>28</v>
      </c>
      <c r="C73" s="90" t="s">
        <v>38</v>
      </c>
      <c r="D73" s="89" t="s">
        <v>39</v>
      </c>
      <c r="E73" s="91" t="s">
        <v>364</v>
      </c>
      <c r="F73" s="92">
        <v>220</v>
      </c>
      <c r="G73" s="92">
        <v>220</v>
      </c>
      <c r="H73" s="92">
        <v>220</v>
      </c>
    </row>
    <row r="74" spans="1:8" ht="38.25" outlineLevel="6" x14ac:dyDescent="0.25">
      <c r="A74" s="89" t="s">
        <v>11</v>
      </c>
      <c r="B74" s="90" t="s">
        <v>28</v>
      </c>
      <c r="C74" s="90" t="s">
        <v>40</v>
      </c>
      <c r="D74" s="89"/>
      <c r="E74" s="91" t="s">
        <v>365</v>
      </c>
      <c r="F74" s="92">
        <f>F75+F76</f>
        <v>800</v>
      </c>
      <c r="G74" s="92">
        <f t="shared" ref="G74:H74" si="36">G75+G76</f>
        <v>790</v>
      </c>
      <c r="H74" s="92">
        <f t="shared" si="36"/>
        <v>790</v>
      </c>
    </row>
    <row r="75" spans="1:8" ht="63.75" outlineLevel="7" x14ac:dyDescent="0.25">
      <c r="A75" s="89" t="s">
        <v>11</v>
      </c>
      <c r="B75" s="90" t="s">
        <v>28</v>
      </c>
      <c r="C75" s="90" t="s">
        <v>40</v>
      </c>
      <c r="D75" s="89" t="s">
        <v>6</v>
      </c>
      <c r="E75" s="91" t="s">
        <v>337</v>
      </c>
      <c r="F75" s="92">
        <v>329.9</v>
      </c>
      <c r="G75" s="92">
        <v>329.9</v>
      </c>
      <c r="H75" s="92">
        <v>329.9</v>
      </c>
    </row>
    <row r="76" spans="1:8" ht="25.5" outlineLevel="7" x14ac:dyDescent="0.25">
      <c r="A76" s="89" t="s">
        <v>11</v>
      </c>
      <c r="B76" s="90" t="s">
        <v>28</v>
      </c>
      <c r="C76" s="90" t="s">
        <v>40</v>
      </c>
      <c r="D76" s="89" t="s">
        <v>7</v>
      </c>
      <c r="E76" s="91" t="s">
        <v>338</v>
      </c>
      <c r="F76" s="92">
        <v>470.1</v>
      </c>
      <c r="G76" s="92">
        <v>460.1</v>
      </c>
      <c r="H76" s="92">
        <v>460.1</v>
      </c>
    </row>
    <row r="77" spans="1:8" ht="38.25" outlineLevel="7" x14ac:dyDescent="0.25">
      <c r="A77" s="89" t="s">
        <v>11</v>
      </c>
      <c r="B77" s="90" t="s">
        <v>28</v>
      </c>
      <c r="C77" s="90" t="s">
        <v>711</v>
      </c>
      <c r="D77" s="89"/>
      <c r="E77" s="91" t="s">
        <v>712</v>
      </c>
      <c r="F77" s="92">
        <f>F78</f>
        <v>369.5</v>
      </c>
      <c r="G77" s="92">
        <f t="shared" ref="G77:H77" si="37">G78</f>
        <v>0</v>
      </c>
      <c r="H77" s="92">
        <f t="shared" si="37"/>
        <v>0</v>
      </c>
    </row>
    <row r="78" spans="1:8" ht="25.5" outlineLevel="7" x14ac:dyDescent="0.25">
      <c r="A78" s="89" t="s">
        <v>11</v>
      </c>
      <c r="B78" s="90" t="s">
        <v>28</v>
      </c>
      <c r="C78" s="90" t="s">
        <v>711</v>
      </c>
      <c r="D78" s="89">
        <v>200</v>
      </c>
      <c r="E78" s="91" t="s">
        <v>338</v>
      </c>
      <c r="F78" s="92">
        <v>369.5</v>
      </c>
      <c r="G78" s="92">
        <v>0</v>
      </c>
      <c r="H78" s="92">
        <v>0</v>
      </c>
    </row>
    <row r="79" spans="1:8" ht="38.25" outlineLevel="4" x14ac:dyDescent="0.25">
      <c r="A79" s="89" t="s">
        <v>11</v>
      </c>
      <c r="B79" s="90" t="s">
        <v>28</v>
      </c>
      <c r="C79" s="90" t="s">
        <v>41</v>
      </c>
      <c r="D79" s="89"/>
      <c r="E79" s="91" t="s">
        <v>366</v>
      </c>
      <c r="F79" s="92">
        <f>F80</f>
        <v>400</v>
      </c>
      <c r="G79" s="92">
        <f t="shared" ref="G79:H79" si="38">G80</f>
        <v>400</v>
      </c>
      <c r="H79" s="92">
        <f t="shared" si="38"/>
        <v>400</v>
      </c>
    </row>
    <row r="80" spans="1:8" ht="25.5" outlineLevel="5" x14ac:dyDescent="0.25">
      <c r="A80" s="89" t="s">
        <v>11</v>
      </c>
      <c r="B80" s="90" t="s">
        <v>28</v>
      </c>
      <c r="C80" s="90" t="s">
        <v>42</v>
      </c>
      <c r="D80" s="89"/>
      <c r="E80" s="91" t="s">
        <v>367</v>
      </c>
      <c r="F80" s="92">
        <f>F81+F83</f>
        <v>400</v>
      </c>
      <c r="G80" s="92">
        <f t="shared" ref="G80:H80" si="39">G81+G83</f>
        <v>400</v>
      </c>
      <c r="H80" s="92">
        <f t="shared" si="39"/>
        <v>400</v>
      </c>
    </row>
    <row r="81" spans="1:8" ht="38.25" outlineLevel="6" x14ac:dyDescent="0.25">
      <c r="A81" s="89" t="s">
        <v>11</v>
      </c>
      <c r="B81" s="90" t="s">
        <v>28</v>
      </c>
      <c r="C81" s="90" t="s">
        <v>43</v>
      </c>
      <c r="D81" s="89"/>
      <c r="E81" s="91" t="s">
        <v>368</v>
      </c>
      <c r="F81" s="92">
        <f>F82</f>
        <v>200</v>
      </c>
      <c r="G81" s="92">
        <f t="shared" ref="G81:H81" si="40">G82</f>
        <v>200</v>
      </c>
      <c r="H81" s="92">
        <f t="shared" si="40"/>
        <v>200</v>
      </c>
    </row>
    <row r="82" spans="1:8" ht="25.5" outlineLevel="7" x14ac:dyDescent="0.25">
      <c r="A82" s="89" t="s">
        <v>11</v>
      </c>
      <c r="B82" s="90" t="s">
        <v>28</v>
      </c>
      <c r="C82" s="90" t="s">
        <v>43</v>
      </c>
      <c r="D82" s="89" t="s">
        <v>7</v>
      </c>
      <c r="E82" s="91" t="s">
        <v>338</v>
      </c>
      <c r="F82" s="92">
        <v>200</v>
      </c>
      <c r="G82" s="92">
        <v>200</v>
      </c>
      <c r="H82" s="92">
        <v>200</v>
      </c>
    </row>
    <row r="83" spans="1:8" ht="38.25" outlineLevel="6" x14ac:dyDescent="0.25">
      <c r="A83" s="89" t="s">
        <v>11</v>
      </c>
      <c r="B83" s="90" t="s">
        <v>28</v>
      </c>
      <c r="C83" s="90" t="s">
        <v>44</v>
      </c>
      <c r="D83" s="89"/>
      <c r="E83" s="91" t="s">
        <v>369</v>
      </c>
      <c r="F83" s="92">
        <f>F84</f>
        <v>200</v>
      </c>
      <c r="G83" s="92">
        <f t="shared" ref="G83:H83" si="41">G84</f>
        <v>200</v>
      </c>
      <c r="H83" s="92">
        <f t="shared" si="41"/>
        <v>200</v>
      </c>
    </row>
    <row r="84" spans="1:8" ht="25.5" outlineLevel="7" x14ac:dyDescent="0.25">
      <c r="A84" s="89" t="s">
        <v>11</v>
      </c>
      <c r="B84" s="90" t="s">
        <v>28</v>
      </c>
      <c r="C84" s="90" t="s">
        <v>44</v>
      </c>
      <c r="D84" s="89" t="s">
        <v>7</v>
      </c>
      <c r="E84" s="91" t="s">
        <v>338</v>
      </c>
      <c r="F84" s="92">
        <v>200</v>
      </c>
      <c r="G84" s="92">
        <v>200</v>
      </c>
      <c r="H84" s="92">
        <v>200</v>
      </c>
    </row>
    <row r="85" spans="1:8" ht="51" outlineLevel="3" x14ac:dyDescent="0.25">
      <c r="A85" s="89" t="s">
        <v>11</v>
      </c>
      <c r="B85" s="90" t="s">
        <v>28</v>
      </c>
      <c r="C85" s="90" t="s">
        <v>45</v>
      </c>
      <c r="D85" s="89"/>
      <c r="E85" s="91" t="s">
        <v>300</v>
      </c>
      <c r="F85" s="92">
        <f>F86</f>
        <v>45</v>
      </c>
      <c r="G85" s="92">
        <f t="shared" ref="G85:H85" si="42">G86</f>
        <v>45</v>
      </c>
      <c r="H85" s="92">
        <f t="shared" si="42"/>
        <v>45</v>
      </c>
    </row>
    <row r="86" spans="1:8" ht="38.25" outlineLevel="4" x14ac:dyDescent="0.25">
      <c r="A86" s="89" t="s">
        <v>11</v>
      </c>
      <c r="B86" s="90" t="s">
        <v>28</v>
      </c>
      <c r="C86" s="90" t="s">
        <v>46</v>
      </c>
      <c r="D86" s="89"/>
      <c r="E86" s="91" t="s">
        <v>370</v>
      </c>
      <c r="F86" s="92">
        <f>F87+F90</f>
        <v>45</v>
      </c>
      <c r="G86" s="92">
        <f t="shared" ref="G86:H86" si="43">G87+G90</f>
        <v>45</v>
      </c>
      <c r="H86" s="92">
        <f t="shared" si="43"/>
        <v>45</v>
      </c>
    </row>
    <row r="87" spans="1:8" ht="25.5" outlineLevel="5" x14ac:dyDescent="0.25">
      <c r="A87" s="89" t="s">
        <v>11</v>
      </c>
      <c r="B87" s="90" t="s">
        <v>28</v>
      </c>
      <c r="C87" s="90" t="s">
        <v>47</v>
      </c>
      <c r="D87" s="89"/>
      <c r="E87" s="91" t="s">
        <v>371</v>
      </c>
      <c r="F87" s="92">
        <f>F88</f>
        <v>2</v>
      </c>
      <c r="G87" s="92">
        <f t="shared" ref="G87:H88" si="44">G88</f>
        <v>2</v>
      </c>
      <c r="H87" s="92">
        <f t="shared" si="44"/>
        <v>2</v>
      </c>
    </row>
    <row r="88" spans="1:8" ht="25.5" outlineLevel="6" x14ac:dyDescent="0.25">
      <c r="A88" s="89" t="s">
        <v>11</v>
      </c>
      <c r="B88" s="90" t="s">
        <v>28</v>
      </c>
      <c r="C88" s="90" t="s">
        <v>48</v>
      </c>
      <c r="D88" s="89"/>
      <c r="E88" s="91" t="s">
        <v>372</v>
      </c>
      <c r="F88" s="92">
        <f>F89</f>
        <v>2</v>
      </c>
      <c r="G88" s="92">
        <f t="shared" si="44"/>
        <v>2</v>
      </c>
      <c r="H88" s="92">
        <f t="shared" si="44"/>
        <v>2</v>
      </c>
    </row>
    <row r="89" spans="1:8" ht="25.5" outlineLevel="7" x14ac:dyDescent="0.25">
      <c r="A89" s="89" t="s">
        <v>11</v>
      </c>
      <c r="B89" s="90" t="s">
        <v>28</v>
      </c>
      <c r="C89" s="90" t="s">
        <v>48</v>
      </c>
      <c r="D89" s="89" t="s">
        <v>7</v>
      </c>
      <c r="E89" s="91" t="s">
        <v>338</v>
      </c>
      <c r="F89" s="92">
        <v>2</v>
      </c>
      <c r="G89" s="92">
        <v>2</v>
      </c>
      <c r="H89" s="92">
        <v>2</v>
      </c>
    </row>
    <row r="90" spans="1:8" ht="25.5" outlineLevel="5" x14ac:dyDescent="0.25">
      <c r="A90" s="89" t="s">
        <v>11</v>
      </c>
      <c r="B90" s="90" t="s">
        <v>28</v>
      </c>
      <c r="C90" s="90" t="s">
        <v>49</v>
      </c>
      <c r="D90" s="89"/>
      <c r="E90" s="91" t="s">
        <v>373</v>
      </c>
      <c r="F90" s="92">
        <f>F91</f>
        <v>43</v>
      </c>
      <c r="G90" s="92">
        <f t="shared" ref="G90:H91" si="45">G91</f>
        <v>43</v>
      </c>
      <c r="H90" s="92">
        <f t="shared" si="45"/>
        <v>43</v>
      </c>
    </row>
    <row r="91" spans="1:8" ht="25.5" outlineLevel="6" x14ac:dyDescent="0.25">
      <c r="A91" s="89" t="s">
        <v>11</v>
      </c>
      <c r="B91" s="90" t="s">
        <v>28</v>
      </c>
      <c r="C91" s="90" t="s">
        <v>50</v>
      </c>
      <c r="D91" s="89"/>
      <c r="E91" s="91" t="s">
        <v>374</v>
      </c>
      <c r="F91" s="92">
        <f>F92</f>
        <v>43</v>
      </c>
      <c r="G91" s="92">
        <f t="shared" si="45"/>
        <v>43</v>
      </c>
      <c r="H91" s="92">
        <f t="shared" si="45"/>
        <v>43</v>
      </c>
    </row>
    <row r="92" spans="1:8" ht="66" customHeight="1" outlineLevel="7" x14ac:dyDescent="0.25">
      <c r="A92" s="89" t="s">
        <v>11</v>
      </c>
      <c r="B92" s="90" t="s">
        <v>28</v>
      </c>
      <c r="C92" s="90" t="s">
        <v>50</v>
      </c>
      <c r="D92" s="89">
        <v>100</v>
      </c>
      <c r="E92" s="91" t="s">
        <v>337</v>
      </c>
      <c r="F92" s="92">
        <v>43</v>
      </c>
      <c r="G92" s="92">
        <v>43</v>
      </c>
      <c r="H92" s="92">
        <v>43</v>
      </c>
    </row>
    <row r="93" spans="1:8" ht="38.25" outlineLevel="3" x14ac:dyDescent="0.25">
      <c r="A93" s="89" t="s">
        <v>11</v>
      </c>
      <c r="B93" s="90" t="s">
        <v>28</v>
      </c>
      <c r="C93" s="90" t="s">
        <v>51</v>
      </c>
      <c r="D93" s="89"/>
      <c r="E93" s="93" t="s">
        <v>583</v>
      </c>
      <c r="F93" s="92">
        <f>F94+F98+F102</f>
        <v>1989.8</v>
      </c>
      <c r="G93" s="92">
        <f>G94+G98+G102</f>
        <v>400</v>
      </c>
      <c r="H93" s="92">
        <f>H94+H98+H102</f>
        <v>400</v>
      </c>
    </row>
    <row r="94" spans="1:8" ht="38.25" outlineLevel="4" x14ac:dyDescent="0.25">
      <c r="A94" s="89" t="s">
        <v>11</v>
      </c>
      <c r="B94" s="90" t="s">
        <v>28</v>
      </c>
      <c r="C94" s="90" t="s">
        <v>52</v>
      </c>
      <c r="D94" s="89"/>
      <c r="E94" s="93" t="s">
        <v>682</v>
      </c>
      <c r="F94" s="92">
        <f>F95</f>
        <v>760</v>
      </c>
      <c r="G94" s="92">
        <f t="shared" ref="G94:H94" si="46">G95</f>
        <v>0</v>
      </c>
      <c r="H94" s="92">
        <f t="shared" si="46"/>
        <v>0</v>
      </c>
    </row>
    <row r="95" spans="1:8" ht="25.5" outlineLevel="5" x14ac:dyDescent="0.25">
      <c r="A95" s="89" t="s">
        <v>11</v>
      </c>
      <c r="B95" s="90" t="s">
        <v>28</v>
      </c>
      <c r="C95" s="90" t="s">
        <v>53</v>
      </c>
      <c r="D95" s="89"/>
      <c r="E95" s="93" t="s">
        <v>375</v>
      </c>
      <c r="F95" s="92">
        <f>F96</f>
        <v>760</v>
      </c>
      <c r="G95" s="92">
        <f t="shared" ref="G95:H96" si="47">G96</f>
        <v>0</v>
      </c>
      <c r="H95" s="92">
        <f t="shared" si="47"/>
        <v>0</v>
      </c>
    </row>
    <row r="96" spans="1:8" ht="38.25" outlineLevel="6" x14ac:dyDescent="0.25">
      <c r="A96" s="89" t="s">
        <v>11</v>
      </c>
      <c r="B96" s="90" t="s">
        <v>28</v>
      </c>
      <c r="C96" s="90" t="s">
        <v>54</v>
      </c>
      <c r="D96" s="89"/>
      <c r="E96" s="93" t="s">
        <v>595</v>
      </c>
      <c r="F96" s="92">
        <f>F97</f>
        <v>760</v>
      </c>
      <c r="G96" s="92">
        <f t="shared" si="47"/>
        <v>0</v>
      </c>
      <c r="H96" s="92">
        <f t="shared" si="47"/>
        <v>0</v>
      </c>
    </row>
    <row r="97" spans="1:8" ht="25.5" outlineLevel="7" x14ac:dyDescent="0.25">
      <c r="A97" s="89" t="s">
        <v>11</v>
      </c>
      <c r="B97" s="90" t="s">
        <v>28</v>
      </c>
      <c r="C97" s="90" t="s">
        <v>54</v>
      </c>
      <c r="D97" s="89" t="s">
        <v>7</v>
      </c>
      <c r="E97" s="93" t="s">
        <v>338</v>
      </c>
      <c r="F97" s="92">
        <v>760</v>
      </c>
      <c r="G97" s="92">
        <v>0</v>
      </c>
      <c r="H97" s="92">
        <v>0</v>
      </c>
    </row>
    <row r="98" spans="1:8" ht="51" outlineLevel="4" x14ac:dyDescent="0.25">
      <c r="A98" s="89" t="s">
        <v>11</v>
      </c>
      <c r="B98" s="90" t="s">
        <v>28</v>
      </c>
      <c r="C98" s="90" t="s">
        <v>55</v>
      </c>
      <c r="D98" s="89"/>
      <c r="E98" s="93" t="s">
        <v>585</v>
      </c>
      <c r="F98" s="92">
        <f>F99</f>
        <v>829.8</v>
      </c>
      <c r="G98" s="92">
        <f t="shared" ref="G98:H98" si="48">G99</f>
        <v>0</v>
      </c>
      <c r="H98" s="92">
        <f t="shared" si="48"/>
        <v>0</v>
      </c>
    </row>
    <row r="99" spans="1:8" ht="65.25" customHeight="1" outlineLevel="4" x14ac:dyDescent="0.25">
      <c r="A99" s="89" t="s">
        <v>11</v>
      </c>
      <c r="B99" s="90" t="s">
        <v>28</v>
      </c>
      <c r="C99" s="90" t="s">
        <v>574</v>
      </c>
      <c r="D99" s="89"/>
      <c r="E99" s="93" t="s">
        <v>596</v>
      </c>
      <c r="F99" s="92">
        <f>F100</f>
        <v>829.8</v>
      </c>
      <c r="G99" s="92">
        <f t="shared" ref="G99:H100" si="49">G100</f>
        <v>0</v>
      </c>
      <c r="H99" s="92">
        <f t="shared" si="49"/>
        <v>0</v>
      </c>
    </row>
    <row r="100" spans="1:8" ht="51" outlineLevel="4" x14ac:dyDescent="0.25">
      <c r="A100" s="89" t="s">
        <v>11</v>
      </c>
      <c r="B100" s="90" t="s">
        <v>28</v>
      </c>
      <c r="C100" s="90" t="s">
        <v>576</v>
      </c>
      <c r="D100" s="89"/>
      <c r="E100" s="93" t="s">
        <v>689</v>
      </c>
      <c r="F100" s="92">
        <f>F101</f>
        <v>829.8</v>
      </c>
      <c r="G100" s="92">
        <f t="shared" si="49"/>
        <v>0</v>
      </c>
      <c r="H100" s="92">
        <f t="shared" si="49"/>
        <v>0</v>
      </c>
    </row>
    <row r="101" spans="1:8" ht="25.5" outlineLevel="4" x14ac:dyDescent="0.25">
      <c r="A101" s="89" t="s">
        <v>11</v>
      </c>
      <c r="B101" s="90" t="s">
        <v>28</v>
      </c>
      <c r="C101" s="90" t="s">
        <v>576</v>
      </c>
      <c r="D101" s="89" t="s">
        <v>7</v>
      </c>
      <c r="E101" s="93" t="s">
        <v>338</v>
      </c>
      <c r="F101" s="92">
        <v>829.8</v>
      </c>
      <c r="G101" s="92">
        <v>0</v>
      </c>
      <c r="H101" s="92">
        <v>0</v>
      </c>
    </row>
    <row r="102" spans="1:8" ht="38.25" outlineLevel="4" x14ac:dyDescent="0.25">
      <c r="A102" s="89" t="s">
        <v>11</v>
      </c>
      <c r="B102" s="90" t="s">
        <v>28</v>
      </c>
      <c r="C102" s="90" t="s">
        <v>56</v>
      </c>
      <c r="D102" s="89"/>
      <c r="E102" s="93" t="s">
        <v>683</v>
      </c>
      <c r="F102" s="92">
        <f>F103+F106</f>
        <v>400</v>
      </c>
      <c r="G102" s="92">
        <f t="shared" ref="G102:H102" si="50">G103+G106</f>
        <v>400</v>
      </c>
      <c r="H102" s="92">
        <f t="shared" si="50"/>
        <v>400</v>
      </c>
    </row>
    <row r="103" spans="1:8" ht="38.25" outlineLevel="5" x14ac:dyDescent="0.25">
      <c r="A103" s="89" t="s">
        <v>11</v>
      </c>
      <c r="B103" s="90" t="s">
        <v>28</v>
      </c>
      <c r="C103" s="90" t="s">
        <v>57</v>
      </c>
      <c r="D103" s="89"/>
      <c r="E103" s="93" t="s">
        <v>684</v>
      </c>
      <c r="F103" s="92">
        <f>F104</f>
        <v>200</v>
      </c>
      <c r="G103" s="92">
        <f t="shared" ref="G103:H104" si="51">G104</f>
        <v>200</v>
      </c>
      <c r="H103" s="92">
        <f t="shared" si="51"/>
        <v>200</v>
      </c>
    </row>
    <row r="104" spans="1:8" ht="38.25" outlineLevel="6" x14ac:dyDescent="0.25">
      <c r="A104" s="89" t="s">
        <v>11</v>
      </c>
      <c r="B104" s="90" t="s">
        <v>28</v>
      </c>
      <c r="C104" s="90" t="s">
        <v>58</v>
      </c>
      <c r="D104" s="89"/>
      <c r="E104" s="93" t="s">
        <v>685</v>
      </c>
      <c r="F104" s="92">
        <f>F105</f>
        <v>200</v>
      </c>
      <c r="G104" s="92">
        <f t="shared" si="51"/>
        <v>200</v>
      </c>
      <c r="H104" s="92">
        <f t="shared" si="51"/>
        <v>200</v>
      </c>
    </row>
    <row r="105" spans="1:8" ht="25.5" outlineLevel="7" x14ac:dyDescent="0.25">
      <c r="A105" s="89" t="s">
        <v>11</v>
      </c>
      <c r="B105" s="90" t="s">
        <v>28</v>
      </c>
      <c r="C105" s="90" t="s">
        <v>58</v>
      </c>
      <c r="D105" s="89" t="s">
        <v>7</v>
      </c>
      <c r="E105" s="93" t="s">
        <v>338</v>
      </c>
      <c r="F105" s="92">
        <v>200</v>
      </c>
      <c r="G105" s="92">
        <v>200</v>
      </c>
      <c r="H105" s="92">
        <v>200</v>
      </c>
    </row>
    <row r="106" spans="1:8" ht="38.25" outlineLevel="5" x14ac:dyDescent="0.25">
      <c r="A106" s="89" t="s">
        <v>11</v>
      </c>
      <c r="B106" s="90" t="s">
        <v>28</v>
      </c>
      <c r="C106" s="90" t="s">
        <v>59</v>
      </c>
      <c r="D106" s="89"/>
      <c r="E106" s="93" t="s">
        <v>686</v>
      </c>
      <c r="F106" s="92">
        <f>F107</f>
        <v>200</v>
      </c>
      <c r="G106" s="92">
        <f t="shared" ref="G106:H107" si="52">G107</f>
        <v>200</v>
      </c>
      <c r="H106" s="92">
        <f t="shared" si="52"/>
        <v>200</v>
      </c>
    </row>
    <row r="107" spans="1:8" ht="25.5" outlineLevel="6" x14ac:dyDescent="0.25">
      <c r="A107" s="89" t="s">
        <v>11</v>
      </c>
      <c r="B107" s="90" t="s">
        <v>28</v>
      </c>
      <c r="C107" s="90" t="s">
        <v>60</v>
      </c>
      <c r="D107" s="89"/>
      <c r="E107" s="93" t="s">
        <v>687</v>
      </c>
      <c r="F107" s="92">
        <f>F108</f>
        <v>200</v>
      </c>
      <c r="G107" s="92">
        <f t="shared" si="52"/>
        <v>200</v>
      </c>
      <c r="H107" s="92">
        <f t="shared" si="52"/>
        <v>200</v>
      </c>
    </row>
    <row r="108" spans="1:8" ht="25.5" outlineLevel="7" x14ac:dyDescent="0.25">
      <c r="A108" s="89" t="s">
        <v>11</v>
      </c>
      <c r="B108" s="90" t="s">
        <v>28</v>
      </c>
      <c r="C108" s="90" t="s">
        <v>60</v>
      </c>
      <c r="D108" s="89" t="s">
        <v>7</v>
      </c>
      <c r="E108" s="93" t="s">
        <v>338</v>
      </c>
      <c r="F108" s="92">
        <v>200</v>
      </c>
      <c r="G108" s="92">
        <v>200</v>
      </c>
      <c r="H108" s="92">
        <v>200</v>
      </c>
    </row>
    <row r="109" spans="1:8" ht="25.5" outlineLevel="1" x14ac:dyDescent="0.25">
      <c r="A109" s="21" t="s">
        <v>11</v>
      </c>
      <c r="B109" s="22" t="s">
        <v>62</v>
      </c>
      <c r="C109" s="22"/>
      <c r="D109" s="21"/>
      <c r="E109" s="23" t="s">
        <v>283</v>
      </c>
      <c r="F109" s="92">
        <f>F110+F116+F142</f>
        <v>2956.5</v>
      </c>
      <c r="G109" s="92">
        <f>G110+G116+G142</f>
        <v>2952</v>
      </c>
      <c r="H109" s="92">
        <f>H110+H116+H142</f>
        <v>2920</v>
      </c>
    </row>
    <row r="110" spans="1:8" outlineLevel="2" x14ac:dyDescent="0.25">
      <c r="A110" s="89" t="s">
        <v>11</v>
      </c>
      <c r="B110" s="90" t="s">
        <v>63</v>
      </c>
      <c r="C110" s="90"/>
      <c r="D110" s="89"/>
      <c r="E110" s="91" t="s">
        <v>301</v>
      </c>
      <c r="F110" s="92">
        <f>F111</f>
        <v>836</v>
      </c>
      <c r="G110" s="92">
        <f t="shared" ref="G110:H113" si="53">G111</f>
        <v>831.5</v>
      </c>
      <c r="H110" s="92">
        <f t="shared" si="53"/>
        <v>799.5</v>
      </c>
    </row>
    <row r="111" spans="1:8" ht="51" outlineLevel="3" x14ac:dyDescent="0.25">
      <c r="A111" s="89" t="s">
        <v>11</v>
      </c>
      <c r="B111" s="90" t="s">
        <v>63</v>
      </c>
      <c r="C111" s="90" t="s">
        <v>13</v>
      </c>
      <c r="D111" s="89"/>
      <c r="E111" s="91" t="s">
        <v>294</v>
      </c>
      <c r="F111" s="92">
        <f>F112</f>
        <v>836</v>
      </c>
      <c r="G111" s="92">
        <f t="shared" si="53"/>
        <v>831.5</v>
      </c>
      <c r="H111" s="92">
        <f t="shared" si="53"/>
        <v>799.5</v>
      </c>
    </row>
    <row r="112" spans="1:8" ht="51" outlineLevel="4" x14ac:dyDescent="0.25">
      <c r="A112" s="89" t="s">
        <v>11</v>
      </c>
      <c r="B112" s="90" t="s">
        <v>63</v>
      </c>
      <c r="C112" s="90" t="s">
        <v>18</v>
      </c>
      <c r="D112" s="89"/>
      <c r="E112" s="91" t="s">
        <v>346</v>
      </c>
      <c r="F112" s="92">
        <f>F113</f>
        <v>836</v>
      </c>
      <c r="G112" s="92">
        <f t="shared" si="53"/>
        <v>831.5</v>
      </c>
      <c r="H112" s="92">
        <f t="shared" si="53"/>
        <v>799.5</v>
      </c>
    </row>
    <row r="113" spans="1:8" ht="63.75" outlineLevel="5" x14ac:dyDescent="0.25">
      <c r="A113" s="89" t="s">
        <v>11</v>
      </c>
      <c r="B113" s="90" t="s">
        <v>63</v>
      </c>
      <c r="C113" s="90" t="s">
        <v>19</v>
      </c>
      <c r="D113" s="89"/>
      <c r="E113" s="91" t="s">
        <v>347</v>
      </c>
      <c r="F113" s="92">
        <f>F114</f>
        <v>836</v>
      </c>
      <c r="G113" s="92">
        <f t="shared" si="53"/>
        <v>831.5</v>
      </c>
      <c r="H113" s="92">
        <f t="shared" si="53"/>
        <v>799.5</v>
      </c>
    </row>
    <row r="114" spans="1:8" ht="38.25" outlineLevel="6" x14ac:dyDescent="0.25">
      <c r="A114" s="89" t="s">
        <v>11</v>
      </c>
      <c r="B114" s="90" t="s">
        <v>63</v>
      </c>
      <c r="C114" s="90" t="s">
        <v>645</v>
      </c>
      <c r="D114" s="89"/>
      <c r="E114" s="91" t="s">
        <v>384</v>
      </c>
      <c r="F114" s="92">
        <f>F115</f>
        <v>836</v>
      </c>
      <c r="G114" s="92">
        <f>G115</f>
        <v>831.5</v>
      </c>
      <c r="H114" s="92">
        <f>H115</f>
        <v>799.5</v>
      </c>
    </row>
    <row r="115" spans="1:8" ht="63.75" outlineLevel="7" x14ac:dyDescent="0.25">
      <c r="A115" s="21" t="s">
        <v>11</v>
      </c>
      <c r="B115" s="22" t="s">
        <v>63</v>
      </c>
      <c r="C115" s="22" t="s">
        <v>645</v>
      </c>
      <c r="D115" s="21" t="s">
        <v>6</v>
      </c>
      <c r="E115" s="23" t="s">
        <v>337</v>
      </c>
      <c r="F115" s="11">
        <v>836</v>
      </c>
      <c r="G115" s="11">
        <v>831.5</v>
      </c>
      <c r="H115" s="11">
        <v>799.5</v>
      </c>
    </row>
    <row r="116" spans="1:8" ht="38.25" customHeight="1" outlineLevel="2" x14ac:dyDescent="0.25">
      <c r="A116" s="21" t="s">
        <v>11</v>
      </c>
      <c r="B116" s="22" t="s">
        <v>69</v>
      </c>
      <c r="C116" s="22"/>
      <c r="D116" s="21"/>
      <c r="E116" s="23" t="s">
        <v>742</v>
      </c>
      <c r="F116" s="92">
        <f>F117</f>
        <v>2070.5</v>
      </c>
      <c r="G116" s="92">
        <f t="shared" ref="G116:H116" si="54">G117</f>
        <v>2070.5</v>
      </c>
      <c r="H116" s="92">
        <f t="shared" si="54"/>
        <v>2070.5</v>
      </c>
    </row>
    <row r="117" spans="1:8" ht="76.5" outlineLevel="3" x14ac:dyDescent="0.25">
      <c r="A117" s="89" t="s">
        <v>11</v>
      </c>
      <c r="B117" s="90" t="s">
        <v>69</v>
      </c>
      <c r="C117" s="90" t="s">
        <v>65</v>
      </c>
      <c r="D117" s="89"/>
      <c r="E117" s="91" t="s">
        <v>302</v>
      </c>
      <c r="F117" s="92">
        <f>F123+F127+F118</f>
        <v>2070.5</v>
      </c>
      <c r="G117" s="92">
        <f t="shared" ref="G117:H117" si="55">G123+G127+G118</f>
        <v>2070.5</v>
      </c>
      <c r="H117" s="92">
        <f t="shared" si="55"/>
        <v>2070.5</v>
      </c>
    </row>
    <row r="118" spans="1:8" ht="63.75" outlineLevel="4" x14ac:dyDescent="0.25">
      <c r="A118" s="89" t="s">
        <v>11</v>
      </c>
      <c r="B118" s="90" t="s">
        <v>69</v>
      </c>
      <c r="C118" s="90" t="s">
        <v>66</v>
      </c>
      <c r="D118" s="89"/>
      <c r="E118" s="91" t="s">
        <v>385</v>
      </c>
      <c r="F118" s="92">
        <f>F119</f>
        <v>1920.5</v>
      </c>
      <c r="G118" s="92">
        <f t="shared" ref="G118:H119" si="56">G119</f>
        <v>1920.5</v>
      </c>
      <c r="H118" s="92">
        <f t="shared" si="56"/>
        <v>1920.5</v>
      </c>
    </row>
    <row r="119" spans="1:8" ht="38.25" outlineLevel="5" x14ac:dyDescent="0.25">
      <c r="A119" s="89" t="s">
        <v>11</v>
      </c>
      <c r="B119" s="90" t="s">
        <v>69</v>
      </c>
      <c r="C119" s="90" t="s">
        <v>67</v>
      </c>
      <c r="D119" s="89"/>
      <c r="E119" s="91" t="s">
        <v>386</v>
      </c>
      <c r="F119" s="92">
        <f>F120</f>
        <v>1920.5</v>
      </c>
      <c r="G119" s="92">
        <f t="shared" si="56"/>
        <v>1920.5</v>
      </c>
      <c r="H119" s="92">
        <f t="shared" si="56"/>
        <v>1920.5</v>
      </c>
    </row>
    <row r="120" spans="1:8" ht="25.5" outlineLevel="6" x14ac:dyDescent="0.25">
      <c r="A120" s="21" t="s">
        <v>11</v>
      </c>
      <c r="B120" s="90" t="s">
        <v>69</v>
      </c>
      <c r="C120" s="22" t="s">
        <v>68</v>
      </c>
      <c r="D120" s="21"/>
      <c r="E120" s="23" t="s">
        <v>387</v>
      </c>
      <c r="F120" s="11">
        <f>F121+F122</f>
        <v>1920.5</v>
      </c>
      <c r="G120" s="11">
        <f t="shared" ref="G120:H120" si="57">G121+G122</f>
        <v>1920.5</v>
      </c>
      <c r="H120" s="11">
        <f t="shared" si="57"/>
        <v>1920.5</v>
      </c>
    </row>
    <row r="121" spans="1:8" ht="63.75" outlineLevel="7" x14ac:dyDescent="0.25">
      <c r="A121" s="21" t="s">
        <v>11</v>
      </c>
      <c r="B121" s="90" t="s">
        <v>69</v>
      </c>
      <c r="C121" s="22" t="s">
        <v>68</v>
      </c>
      <c r="D121" s="21" t="s">
        <v>6</v>
      </c>
      <c r="E121" s="23" t="s">
        <v>337</v>
      </c>
      <c r="F121" s="11">
        <v>1874</v>
      </c>
      <c r="G121" s="11">
        <v>1874</v>
      </c>
      <c r="H121" s="11">
        <v>1874</v>
      </c>
    </row>
    <row r="122" spans="1:8" ht="25.5" outlineLevel="7" x14ac:dyDescent="0.25">
      <c r="A122" s="21" t="s">
        <v>11</v>
      </c>
      <c r="B122" s="90" t="s">
        <v>69</v>
      </c>
      <c r="C122" s="22" t="s">
        <v>68</v>
      </c>
      <c r="D122" s="21" t="s">
        <v>7</v>
      </c>
      <c r="E122" s="23" t="s">
        <v>338</v>
      </c>
      <c r="F122" s="11">
        <v>46.5</v>
      </c>
      <c r="G122" s="11">
        <v>46.5</v>
      </c>
      <c r="H122" s="11">
        <v>46.5</v>
      </c>
    </row>
    <row r="123" spans="1:8" ht="38.25" outlineLevel="4" x14ac:dyDescent="0.25">
      <c r="A123" s="89" t="s">
        <v>11</v>
      </c>
      <c r="B123" s="90" t="s">
        <v>69</v>
      </c>
      <c r="C123" s="90" t="s">
        <v>70</v>
      </c>
      <c r="D123" s="89"/>
      <c r="E123" s="91" t="s">
        <v>388</v>
      </c>
      <c r="F123" s="92">
        <f>F124</f>
        <v>50</v>
      </c>
      <c r="G123" s="92">
        <f t="shared" ref="G123:H123" si="58">G124</f>
        <v>50</v>
      </c>
      <c r="H123" s="92">
        <f t="shared" si="58"/>
        <v>50</v>
      </c>
    </row>
    <row r="124" spans="1:8" ht="51" outlineLevel="5" x14ac:dyDescent="0.25">
      <c r="A124" s="89" t="s">
        <v>11</v>
      </c>
      <c r="B124" s="90" t="s">
        <v>69</v>
      </c>
      <c r="C124" s="90" t="s">
        <v>71</v>
      </c>
      <c r="D124" s="89"/>
      <c r="E124" s="91" t="s">
        <v>389</v>
      </c>
      <c r="F124" s="92">
        <f>F125</f>
        <v>50</v>
      </c>
      <c r="G124" s="92">
        <f t="shared" ref="G124:H124" si="59">G125</f>
        <v>50</v>
      </c>
      <c r="H124" s="92">
        <f t="shared" si="59"/>
        <v>50</v>
      </c>
    </row>
    <row r="125" spans="1:8" ht="25.5" outlineLevel="6" x14ac:dyDescent="0.25">
      <c r="A125" s="89" t="s">
        <v>11</v>
      </c>
      <c r="B125" s="90" t="s">
        <v>69</v>
      </c>
      <c r="C125" s="90" t="s">
        <v>72</v>
      </c>
      <c r="D125" s="89"/>
      <c r="E125" s="91" t="s">
        <v>390</v>
      </c>
      <c r="F125" s="92">
        <f>F126</f>
        <v>50</v>
      </c>
      <c r="G125" s="92">
        <f t="shared" ref="G125:H125" si="60">G126</f>
        <v>50</v>
      </c>
      <c r="H125" s="92">
        <f t="shared" si="60"/>
        <v>50</v>
      </c>
    </row>
    <row r="126" spans="1:8" ht="25.5" outlineLevel="7" x14ac:dyDescent="0.25">
      <c r="A126" s="89" t="s">
        <v>11</v>
      </c>
      <c r="B126" s="90" t="s">
        <v>69</v>
      </c>
      <c r="C126" s="90" t="s">
        <v>72</v>
      </c>
      <c r="D126" s="89" t="s">
        <v>7</v>
      </c>
      <c r="E126" s="91" t="s">
        <v>338</v>
      </c>
      <c r="F126" s="92">
        <v>50</v>
      </c>
      <c r="G126" s="92">
        <v>50</v>
      </c>
      <c r="H126" s="92">
        <v>50</v>
      </c>
    </row>
    <row r="127" spans="1:8" ht="25.5" outlineLevel="4" x14ac:dyDescent="0.25">
      <c r="A127" s="89" t="s">
        <v>11</v>
      </c>
      <c r="B127" s="90" t="s">
        <v>69</v>
      </c>
      <c r="C127" s="90" t="s">
        <v>73</v>
      </c>
      <c r="D127" s="89"/>
      <c r="E127" s="91" t="s">
        <v>391</v>
      </c>
      <c r="F127" s="92">
        <f>F128+F139</f>
        <v>100</v>
      </c>
      <c r="G127" s="92">
        <f t="shared" ref="G127:H127" si="61">G128+G139</f>
        <v>100</v>
      </c>
      <c r="H127" s="92">
        <f t="shared" si="61"/>
        <v>100</v>
      </c>
    </row>
    <row r="128" spans="1:8" ht="38.25" outlineLevel="5" x14ac:dyDescent="0.25">
      <c r="A128" s="89" t="s">
        <v>11</v>
      </c>
      <c r="B128" s="90" t="s">
        <v>69</v>
      </c>
      <c r="C128" s="90" t="s">
        <v>74</v>
      </c>
      <c r="D128" s="89"/>
      <c r="E128" s="91" t="s">
        <v>392</v>
      </c>
      <c r="F128" s="92">
        <f>F129+F131+F133+F135+F137</f>
        <v>80</v>
      </c>
      <c r="G128" s="92">
        <f t="shared" ref="G128:H128" si="62">G129+G131+G133+G135+G137</f>
        <v>80</v>
      </c>
      <c r="H128" s="92">
        <f t="shared" si="62"/>
        <v>80</v>
      </c>
    </row>
    <row r="129" spans="1:8" outlineLevel="6" x14ac:dyDescent="0.25">
      <c r="A129" s="89" t="s">
        <v>11</v>
      </c>
      <c r="B129" s="90" t="s">
        <v>69</v>
      </c>
      <c r="C129" s="90" t="s">
        <v>75</v>
      </c>
      <c r="D129" s="89"/>
      <c r="E129" s="91" t="s">
        <v>393</v>
      </c>
      <c r="F129" s="92">
        <f>F130</f>
        <v>10</v>
      </c>
      <c r="G129" s="92">
        <f t="shared" ref="G129:H129" si="63">G130</f>
        <v>10</v>
      </c>
      <c r="H129" s="92">
        <f t="shared" si="63"/>
        <v>10</v>
      </c>
    </row>
    <row r="130" spans="1:8" ht="25.5" outlineLevel="7" x14ac:dyDescent="0.25">
      <c r="A130" s="89" t="s">
        <v>11</v>
      </c>
      <c r="B130" s="90" t="s">
        <v>69</v>
      </c>
      <c r="C130" s="90" t="s">
        <v>75</v>
      </c>
      <c r="D130" s="89" t="s">
        <v>7</v>
      </c>
      <c r="E130" s="91" t="s">
        <v>338</v>
      </c>
      <c r="F130" s="92">
        <v>10</v>
      </c>
      <c r="G130" s="92">
        <v>10</v>
      </c>
      <c r="H130" s="92">
        <v>10</v>
      </c>
    </row>
    <row r="131" spans="1:8" outlineLevel="6" x14ac:dyDescent="0.25">
      <c r="A131" s="89" t="s">
        <v>11</v>
      </c>
      <c r="B131" s="90" t="s">
        <v>69</v>
      </c>
      <c r="C131" s="90" t="s">
        <v>76</v>
      </c>
      <c r="D131" s="89"/>
      <c r="E131" s="91" t="s">
        <v>394</v>
      </c>
      <c r="F131" s="92">
        <f>F132</f>
        <v>24</v>
      </c>
      <c r="G131" s="92">
        <f t="shared" ref="G131:H131" si="64">G132</f>
        <v>24</v>
      </c>
      <c r="H131" s="92">
        <f t="shared" si="64"/>
        <v>24</v>
      </c>
    </row>
    <row r="132" spans="1:8" ht="25.5" outlineLevel="7" x14ac:dyDescent="0.25">
      <c r="A132" s="89" t="s">
        <v>11</v>
      </c>
      <c r="B132" s="90" t="s">
        <v>69</v>
      </c>
      <c r="C132" s="90" t="s">
        <v>76</v>
      </c>
      <c r="D132" s="89" t="s">
        <v>7</v>
      </c>
      <c r="E132" s="91" t="s">
        <v>338</v>
      </c>
      <c r="F132" s="92">
        <v>24</v>
      </c>
      <c r="G132" s="92">
        <v>24</v>
      </c>
      <c r="H132" s="92">
        <v>24</v>
      </c>
    </row>
    <row r="133" spans="1:8" outlineLevel="6" x14ac:dyDescent="0.25">
      <c r="A133" s="89" t="s">
        <v>11</v>
      </c>
      <c r="B133" s="90" t="s">
        <v>69</v>
      </c>
      <c r="C133" s="90" t="s">
        <v>77</v>
      </c>
      <c r="D133" s="89"/>
      <c r="E133" s="91" t="s">
        <v>395</v>
      </c>
      <c r="F133" s="92">
        <f>F134</f>
        <v>40</v>
      </c>
      <c r="G133" s="92">
        <f t="shared" ref="G133:H133" si="65">G134</f>
        <v>40</v>
      </c>
      <c r="H133" s="92">
        <f t="shared" si="65"/>
        <v>40</v>
      </c>
    </row>
    <row r="134" spans="1:8" ht="25.5" outlineLevel="7" x14ac:dyDescent="0.25">
      <c r="A134" s="89" t="s">
        <v>11</v>
      </c>
      <c r="B134" s="90" t="s">
        <v>69</v>
      </c>
      <c r="C134" s="90" t="s">
        <v>77</v>
      </c>
      <c r="D134" s="89" t="s">
        <v>7</v>
      </c>
      <c r="E134" s="91" t="s">
        <v>338</v>
      </c>
      <c r="F134" s="92">
        <v>40</v>
      </c>
      <c r="G134" s="92">
        <v>40</v>
      </c>
      <c r="H134" s="92">
        <v>40</v>
      </c>
    </row>
    <row r="135" spans="1:8" outlineLevel="6" x14ac:dyDescent="0.25">
      <c r="A135" s="89" t="s">
        <v>11</v>
      </c>
      <c r="B135" s="90" t="s">
        <v>69</v>
      </c>
      <c r="C135" s="90" t="s">
        <v>78</v>
      </c>
      <c r="D135" s="89"/>
      <c r="E135" s="91" t="s">
        <v>396</v>
      </c>
      <c r="F135" s="92">
        <f>F136</f>
        <v>3</v>
      </c>
      <c r="G135" s="92">
        <f t="shared" ref="G135:H135" si="66">G136</f>
        <v>3</v>
      </c>
      <c r="H135" s="92">
        <f t="shared" si="66"/>
        <v>3</v>
      </c>
    </row>
    <row r="136" spans="1:8" ht="25.5" outlineLevel="7" x14ac:dyDescent="0.25">
      <c r="A136" s="89" t="s">
        <v>11</v>
      </c>
      <c r="B136" s="90" t="s">
        <v>69</v>
      </c>
      <c r="C136" s="90" t="s">
        <v>78</v>
      </c>
      <c r="D136" s="89" t="s">
        <v>7</v>
      </c>
      <c r="E136" s="91" t="s">
        <v>338</v>
      </c>
      <c r="F136" s="92">
        <v>3</v>
      </c>
      <c r="G136" s="92">
        <v>3</v>
      </c>
      <c r="H136" s="92">
        <v>3</v>
      </c>
    </row>
    <row r="137" spans="1:8" outlineLevel="6" x14ac:dyDescent="0.25">
      <c r="A137" s="89" t="s">
        <v>11</v>
      </c>
      <c r="B137" s="90" t="s">
        <v>69</v>
      </c>
      <c r="C137" s="90" t="s">
        <v>79</v>
      </c>
      <c r="D137" s="89"/>
      <c r="E137" s="91" t="s">
        <v>397</v>
      </c>
      <c r="F137" s="92">
        <f>F138</f>
        <v>3</v>
      </c>
      <c r="G137" s="92">
        <f t="shared" ref="G137:H137" si="67">G138</f>
        <v>3</v>
      </c>
      <c r="H137" s="92">
        <f t="shared" si="67"/>
        <v>3</v>
      </c>
    </row>
    <row r="138" spans="1:8" ht="25.5" outlineLevel="7" x14ac:dyDescent="0.25">
      <c r="A138" s="89" t="s">
        <v>11</v>
      </c>
      <c r="B138" s="90" t="s">
        <v>69</v>
      </c>
      <c r="C138" s="90" t="s">
        <v>79</v>
      </c>
      <c r="D138" s="89" t="s">
        <v>7</v>
      </c>
      <c r="E138" s="91" t="s">
        <v>338</v>
      </c>
      <c r="F138" s="92">
        <v>3</v>
      </c>
      <c r="G138" s="92">
        <v>3</v>
      </c>
      <c r="H138" s="92">
        <v>3</v>
      </c>
    </row>
    <row r="139" spans="1:8" ht="38.25" outlineLevel="5" x14ac:dyDescent="0.25">
      <c r="A139" s="89" t="s">
        <v>11</v>
      </c>
      <c r="B139" s="90" t="s">
        <v>69</v>
      </c>
      <c r="C139" s="90" t="s">
        <v>80</v>
      </c>
      <c r="D139" s="89"/>
      <c r="E139" s="91" t="s">
        <v>398</v>
      </c>
      <c r="F139" s="92">
        <f>F140</f>
        <v>20</v>
      </c>
      <c r="G139" s="92">
        <f t="shared" ref="G139:H140" si="68">G140</f>
        <v>20</v>
      </c>
      <c r="H139" s="92">
        <f t="shared" si="68"/>
        <v>20</v>
      </c>
    </row>
    <row r="140" spans="1:8" ht="25.5" outlineLevel="6" x14ac:dyDescent="0.25">
      <c r="A140" s="89" t="s">
        <v>11</v>
      </c>
      <c r="B140" s="90" t="s">
        <v>69</v>
      </c>
      <c r="C140" s="90" t="s">
        <v>81</v>
      </c>
      <c r="D140" s="89"/>
      <c r="E140" s="91" t="s">
        <v>399</v>
      </c>
      <c r="F140" s="92">
        <f>F141</f>
        <v>20</v>
      </c>
      <c r="G140" s="92">
        <f t="shared" si="68"/>
        <v>20</v>
      </c>
      <c r="H140" s="92">
        <f t="shared" si="68"/>
        <v>20</v>
      </c>
    </row>
    <row r="141" spans="1:8" ht="25.5" outlineLevel="7" x14ac:dyDescent="0.25">
      <c r="A141" s="89" t="s">
        <v>11</v>
      </c>
      <c r="B141" s="90" t="s">
        <v>69</v>
      </c>
      <c r="C141" s="90" t="s">
        <v>81</v>
      </c>
      <c r="D141" s="89" t="s">
        <v>7</v>
      </c>
      <c r="E141" s="91" t="s">
        <v>338</v>
      </c>
      <c r="F141" s="92">
        <v>20</v>
      </c>
      <c r="G141" s="92">
        <v>20</v>
      </c>
      <c r="H141" s="92">
        <v>20</v>
      </c>
    </row>
    <row r="142" spans="1:8" ht="25.5" outlineLevel="7" x14ac:dyDescent="0.25">
      <c r="A142" s="21" t="s">
        <v>11</v>
      </c>
      <c r="B142" s="22" t="s">
        <v>665</v>
      </c>
      <c r="C142" s="22"/>
      <c r="D142" s="21"/>
      <c r="E142" s="23" t="s">
        <v>670</v>
      </c>
      <c r="F142" s="11">
        <f>F143</f>
        <v>50</v>
      </c>
      <c r="G142" s="11">
        <f t="shared" ref="G142:H142" si="69">G143</f>
        <v>50</v>
      </c>
      <c r="H142" s="11">
        <f t="shared" si="69"/>
        <v>50</v>
      </c>
    </row>
    <row r="143" spans="1:8" ht="51" outlineLevel="7" x14ac:dyDescent="0.25">
      <c r="A143" s="21" t="s">
        <v>11</v>
      </c>
      <c r="B143" s="22" t="s">
        <v>665</v>
      </c>
      <c r="C143" s="22" t="s">
        <v>666</v>
      </c>
      <c r="D143" s="21"/>
      <c r="E143" s="23" t="s">
        <v>671</v>
      </c>
      <c r="F143" s="11">
        <f>F144</f>
        <v>50</v>
      </c>
      <c r="G143" s="11">
        <f t="shared" ref="G143:H143" si="70">G144</f>
        <v>50</v>
      </c>
      <c r="H143" s="11">
        <f t="shared" si="70"/>
        <v>50</v>
      </c>
    </row>
    <row r="144" spans="1:8" ht="76.5" outlineLevel="7" x14ac:dyDescent="0.25">
      <c r="A144" s="21" t="s">
        <v>11</v>
      </c>
      <c r="B144" s="22" t="s">
        <v>665</v>
      </c>
      <c r="C144" s="22" t="s">
        <v>667</v>
      </c>
      <c r="D144" s="21"/>
      <c r="E144" s="23" t="s">
        <v>677</v>
      </c>
      <c r="F144" s="11">
        <f>F145</f>
        <v>50</v>
      </c>
      <c r="G144" s="11">
        <f t="shared" ref="G144:H144" si="71">G145</f>
        <v>50</v>
      </c>
      <c r="H144" s="11">
        <f t="shared" si="71"/>
        <v>50</v>
      </c>
    </row>
    <row r="145" spans="1:8" ht="25.5" outlineLevel="7" x14ac:dyDescent="0.25">
      <c r="A145" s="21" t="s">
        <v>11</v>
      </c>
      <c r="B145" s="22" t="s">
        <v>665</v>
      </c>
      <c r="C145" s="22" t="s">
        <v>668</v>
      </c>
      <c r="D145" s="21"/>
      <c r="E145" s="23" t="s">
        <v>672</v>
      </c>
      <c r="F145" s="11">
        <f>F146</f>
        <v>50</v>
      </c>
      <c r="G145" s="11">
        <f t="shared" ref="G145:H145" si="72">G146</f>
        <v>50</v>
      </c>
      <c r="H145" s="11">
        <f t="shared" si="72"/>
        <v>50</v>
      </c>
    </row>
    <row r="146" spans="1:8" ht="25.5" outlineLevel="7" x14ac:dyDescent="0.25">
      <c r="A146" s="21" t="s">
        <v>11</v>
      </c>
      <c r="B146" s="22" t="s">
        <v>665</v>
      </c>
      <c r="C146" s="22" t="s">
        <v>669</v>
      </c>
      <c r="D146" s="21"/>
      <c r="E146" s="23" t="s">
        <v>673</v>
      </c>
      <c r="F146" s="11">
        <f>F147</f>
        <v>50</v>
      </c>
      <c r="G146" s="11">
        <f t="shared" ref="G146:H146" si="73">G147</f>
        <v>50</v>
      </c>
      <c r="H146" s="11">
        <f t="shared" si="73"/>
        <v>50</v>
      </c>
    </row>
    <row r="147" spans="1:8" ht="25.5" outlineLevel="7" x14ac:dyDescent="0.25">
      <c r="A147" s="21" t="s">
        <v>11</v>
      </c>
      <c r="B147" s="22" t="s">
        <v>665</v>
      </c>
      <c r="C147" s="22" t="s">
        <v>669</v>
      </c>
      <c r="D147" s="21">
        <v>200</v>
      </c>
      <c r="E147" s="23" t="s">
        <v>338</v>
      </c>
      <c r="F147" s="11">
        <v>50</v>
      </c>
      <c r="G147" s="11">
        <v>50</v>
      </c>
      <c r="H147" s="11">
        <v>50</v>
      </c>
    </row>
    <row r="148" spans="1:8" outlineLevel="1" x14ac:dyDescent="0.25">
      <c r="A148" s="89" t="s">
        <v>11</v>
      </c>
      <c r="B148" s="90" t="s">
        <v>82</v>
      </c>
      <c r="C148" s="90"/>
      <c r="D148" s="89"/>
      <c r="E148" s="91" t="s">
        <v>284</v>
      </c>
      <c r="F148" s="92">
        <f>F149+F157+F185</f>
        <v>88259.299999999988</v>
      </c>
      <c r="G148" s="92">
        <f t="shared" ref="G148:H148" si="74">G149+G157+G185</f>
        <v>90024</v>
      </c>
      <c r="H148" s="92">
        <f t="shared" si="74"/>
        <v>93045.6</v>
      </c>
    </row>
    <row r="149" spans="1:8" outlineLevel="2" x14ac:dyDescent="0.25">
      <c r="A149" s="89" t="s">
        <v>11</v>
      </c>
      <c r="B149" s="90" t="s">
        <v>87</v>
      </c>
      <c r="C149" s="90"/>
      <c r="D149" s="89"/>
      <c r="E149" s="91" t="s">
        <v>304</v>
      </c>
      <c r="F149" s="92">
        <f>F150</f>
        <v>14403.8</v>
      </c>
      <c r="G149" s="92">
        <f t="shared" ref="G149:H151" si="75">G150</f>
        <v>15574</v>
      </c>
      <c r="H149" s="92">
        <f t="shared" si="75"/>
        <v>15660.5</v>
      </c>
    </row>
    <row r="150" spans="1:8" ht="51" outlineLevel="3" x14ac:dyDescent="0.25">
      <c r="A150" s="89" t="s">
        <v>11</v>
      </c>
      <c r="B150" s="90" t="s">
        <v>87</v>
      </c>
      <c r="C150" s="90" t="s">
        <v>84</v>
      </c>
      <c r="D150" s="89"/>
      <c r="E150" s="91" t="s">
        <v>303</v>
      </c>
      <c r="F150" s="92">
        <f>F151</f>
        <v>14403.8</v>
      </c>
      <c r="G150" s="92">
        <f t="shared" si="75"/>
        <v>15574</v>
      </c>
      <c r="H150" s="92">
        <f t="shared" si="75"/>
        <v>15660.5</v>
      </c>
    </row>
    <row r="151" spans="1:8" ht="25.5" outlineLevel="4" x14ac:dyDescent="0.25">
      <c r="A151" s="89" t="s">
        <v>11</v>
      </c>
      <c r="B151" s="90" t="s">
        <v>87</v>
      </c>
      <c r="C151" s="90" t="s">
        <v>88</v>
      </c>
      <c r="D151" s="89"/>
      <c r="E151" s="91" t="s">
        <v>403</v>
      </c>
      <c r="F151" s="92">
        <f>F152</f>
        <v>14403.8</v>
      </c>
      <c r="G151" s="92">
        <f t="shared" si="75"/>
        <v>15574</v>
      </c>
      <c r="H151" s="92">
        <f t="shared" si="75"/>
        <v>15660.5</v>
      </c>
    </row>
    <row r="152" spans="1:8" ht="25.5" outlineLevel="5" x14ac:dyDescent="0.25">
      <c r="A152" s="89" t="s">
        <v>11</v>
      </c>
      <c r="B152" s="90" t="s">
        <v>87</v>
      </c>
      <c r="C152" s="90" t="s">
        <v>89</v>
      </c>
      <c r="D152" s="89"/>
      <c r="E152" s="91" t="s">
        <v>404</v>
      </c>
      <c r="F152" s="92">
        <f>F153+F155</f>
        <v>14403.8</v>
      </c>
      <c r="G152" s="92">
        <f t="shared" ref="G152:H152" si="76">G153+G155</f>
        <v>15574</v>
      </c>
      <c r="H152" s="92">
        <f t="shared" si="76"/>
        <v>15660.5</v>
      </c>
    </row>
    <row r="153" spans="1:8" ht="38.25" outlineLevel="6" x14ac:dyDescent="0.25">
      <c r="A153" s="89" t="s">
        <v>11</v>
      </c>
      <c r="B153" s="90" t="s">
        <v>87</v>
      </c>
      <c r="C153" s="90" t="s">
        <v>90</v>
      </c>
      <c r="D153" s="89"/>
      <c r="E153" s="91" t="s">
        <v>405</v>
      </c>
      <c r="F153" s="92">
        <f>F154</f>
        <v>2860.2</v>
      </c>
      <c r="G153" s="92">
        <f t="shared" ref="G153:H153" si="77">G154</f>
        <v>3114.8</v>
      </c>
      <c r="H153" s="92">
        <f t="shared" si="77"/>
        <v>3132.1</v>
      </c>
    </row>
    <row r="154" spans="1:8" ht="25.5" outlineLevel="7" x14ac:dyDescent="0.25">
      <c r="A154" s="89" t="s">
        <v>11</v>
      </c>
      <c r="B154" s="90" t="s">
        <v>87</v>
      </c>
      <c r="C154" s="90" t="s">
        <v>90</v>
      </c>
      <c r="D154" s="89" t="s">
        <v>7</v>
      </c>
      <c r="E154" s="91" t="s">
        <v>338</v>
      </c>
      <c r="F154" s="92">
        <v>2860.2</v>
      </c>
      <c r="G154" s="92">
        <v>3114.8</v>
      </c>
      <c r="H154" s="92">
        <v>3132.1</v>
      </c>
    </row>
    <row r="155" spans="1:8" ht="38.25" outlineLevel="7" x14ac:dyDescent="0.25">
      <c r="A155" s="89" t="s">
        <v>11</v>
      </c>
      <c r="B155" s="90" t="s">
        <v>87</v>
      </c>
      <c r="C155" s="90" t="s">
        <v>615</v>
      </c>
      <c r="D155" s="89"/>
      <c r="E155" s="91" t="s">
        <v>405</v>
      </c>
      <c r="F155" s="92">
        <f>F156</f>
        <v>11543.6</v>
      </c>
      <c r="G155" s="92">
        <f t="shared" ref="G155:H155" si="78">G156</f>
        <v>12459.2</v>
      </c>
      <c r="H155" s="92">
        <f t="shared" si="78"/>
        <v>12528.4</v>
      </c>
    </row>
    <row r="156" spans="1:8" ht="25.5" outlineLevel="7" x14ac:dyDescent="0.25">
      <c r="A156" s="89" t="s">
        <v>11</v>
      </c>
      <c r="B156" s="90" t="s">
        <v>87</v>
      </c>
      <c r="C156" s="90" t="s">
        <v>615</v>
      </c>
      <c r="D156" s="89">
        <v>200</v>
      </c>
      <c r="E156" s="91" t="s">
        <v>338</v>
      </c>
      <c r="F156" s="92">
        <v>11543.6</v>
      </c>
      <c r="G156" s="92">
        <v>12459.2</v>
      </c>
      <c r="H156" s="92">
        <v>12528.4</v>
      </c>
    </row>
    <row r="157" spans="1:8" outlineLevel="2" x14ac:dyDescent="0.25">
      <c r="A157" s="89" t="s">
        <v>11</v>
      </c>
      <c r="B157" s="90" t="s">
        <v>91</v>
      </c>
      <c r="C157" s="90"/>
      <c r="D157" s="89"/>
      <c r="E157" s="91" t="s">
        <v>305</v>
      </c>
      <c r="F157" s="92">
        <f>F158</f>
        <v>73755.499999999985</v>
      </c>
      <c r="G157" s="92">
        <f t="shared" ref="G157:H157" si="79">G158</f>
        <v>74350</v>
      </c>
      <c r="H157" s="92">
        <f t="shared" si="79"/>
        <v>77285.100000000006</v>
      </c>
    </row>
    <row r="158" spans="1:8" ht="51" outlineLevel="3" x14ac:dyDescent="0.25">
      <c r="A158" s="89" t="s">
        <v>11</v>
      </c>
      <c r="B158" s="90" t="s">
        <v>91</v>
      </c>
      <c r="C158" s="90" t="s">
        <v>84</v>
      </c>
      <c r="D158" s="89"/>
      <c r="E158" s="91" t="s">
        <v>303</v>
      </c>
      <c r="F158" s="92">
        <f>F159+F179</f>
        <v>73755.499999999985</v>
      </c>
      <c r="G158" s="92">
        <f t="shared" ref="G158:H158" si="80">G159+G179</f>
        <v>74350</v>
      </c>
      <c r="H158" s="92">
        <f t="shared" si="80"/>
        <v>77285.100000000006</v>
      </c>
    </row>
    <row r="159" spans="1:8" ht="25.5" outlineLevel="4" x14ac:dyDescent="0.25">
      <c r="A159" s="89" t="s">
        <v>11</v>
      </c>
      <c r="B159" s="90" t="s">
        <v>91</v>
      </c>
      <c r="C159" s="90" t="s">
        <v>88</v>
      </c>
      <c r="D159" s="89"/>
      <c r="E159" s="91" t="s">
        <v>403</v>
      </c>
      <c r="F159" s="92">
        <f>F160+F169+F174</f>
        <v>70595.099999999991</v>
      </c>
      <c r="G159" s="92">
        <f t="shared" ref="G159:H159" si="81">G160+G169+G174</f>
        <v>71189.600000000006</v>
      </c>
      <c r="H159" s="92">
        <f t="shared" si="81"/>
        <v>74129.600000000006</v>
      </c>
    </row>
    <row r="160" spans="1:8" ht="38.25" outlineLevel="5" x14ac:dyDescent="0.25">
      <c r="A160" s="89" t="s">
        <v>11</v>
      </c>
      <c r="B160" s="90" t="s">
        <v>91</v>
      </c>
      <c r="C160" s="90" t="s">
        <v>92</v>
      </c>
      <c r="D160" s="89"/>
      <c r="E160" s="91" t="s">
        <v>406</v>
      </c>
      <c r="F160" s="92">
        <f>F161+F163+F165+F167</f>
        <v>22848.7</v>
      </c>
      <c r="G160" s="92">
        <f t="shared" ref="G160:H160" si="82">G161+G163+G165+G167</f>
        <v>23262.6</v>
      </c>
      <c r="H160" s="92">
        <f t="shared" si="82"/>
        <v>23693.1</v>
      </c>
    </row>
    <row r="161" spans="1:8" ht="63.75" outlineLevel="6" x14ac:dyDescent="0.25">
      <c r="A161" s="89" t="s">
        <v>11</v>
      </c>
      <c r="B161" s="90" t="s">
        <v>91</v>
      </c>
      <c r="C161" s="90" t="s">
        <v>93</v>
      </c>
      <c r="D161" s="89"/>
      <c r="E161" s="91" t="s">
        <v>407</v>
      </c>
      <c r="F161" s="92">
        <f>F162</f>
        <v>10348.700000000001</v>
      </c>
      <c r="G161" s="92">
        <f t="shared" ref="G161:H161" si="83">G162</f>
        <v>10762.6</v>
      </c>
      <c r="H161" s="92">
        <f t="shared" si="83"/>
        <v>11193.1</v>
      </c>
    </row>
    <row r="162" spans="1:8" ht="25.5" outlineLevel="7" x14ac:dyDescent="0.25">
      <c r="A162" s="89" t="s">
        <v>11</v>
      </c>
      <c r="B162" s="90" t="s">
        <v>91</v>
      </c>
      <c r="C162" s="90" t="s">
        <v>93</v>
      </c>
      <c r="D162" s="89" t="s">
        <v>7</v>
      </c>
      <c r="E162" s="91" t="s">
        <v>338</v>
      </c>
      <c r="F162" s="92">
        <v>10348.700000000001</v>
      </c>
      <c r="G162" s="92">
        <v>10762.6</v>
      </c>
      <c r="H162" s="92">
        <v>11193.1</v>
      </c>
    </row>
    <row r="163" spans="1:8" ht="38.25" outlineLevel="6" x14ac:dyDescent="0.25">
      <c r="A163" s="89" t="s">
        <v>11</v>
      </c>
      <c r="B163" s="90" t="s">
        <v>91</v>
      </c>
      <c r="C163" s="90" t="s">
        <v>94</v>
      </c>
      <c r="D163" s="89"/>
      <c r="E163" s="91" t="s">
        <v>408</v>
      </c>
      <c r="F163" s="92">
        <f>F164</f>
        <v>6500</v>
      </c>
      <c r="G163" s="92">
        <f t="shared" ref="G163:H163" si="84">G164</f>
        <v>6500</v>
      </c>
      <c r="H163" s="92">
        <f t="shared" si="84"/>
        <v>6500</v>
      </c>
    </row>
    <row r="164" spans="1:8" ht="25.5" outlineLevel="7" x14ac:dyDescent="0.25">
      <c r="A164" s="89" t="s">
        <v>11</v>
      </c>
      <c r="B164" s="90" t="s">
        <v>91</v>
      </c>
      <c r="C164" s="90" t="s">
        <v>94</v>
      </c>
      <c r="D164" s="89" t="s">
        <v>39</v>
      </c>
      <c r="E164" s="91" t="s">
        <v>364</v>
      </c>
      <c r="F164" s="92">
        <v>6500</v>
      </c>
      <c r="G164" s="92">
        <v>6500</v>
      </c>
      <c r="H164" s="92">
        <v>6500</v>
      </c>
    </row>
    <row r="165" spans="1:8" ht="25.5" outlineLevel="6" x14ac:dyDescent="0.25">
      <c r="A165" s="89" t="s">
        <v>11</v>
      </c>
      <c r="B165" s="90" t="s">
        <v>91</v>
      </c>
      <c r="C165" s="90" t="s">
        <v>95</v>
      </c>
      <c r="D165" s="89"/>
      <c r="E165" s="91" t="s">
        <v>409</v>
      </c>
      <c r="F165" s="92">
        <f>F166</f>
        <v>2000</v>
      </c>
      <c r="G165" s="92">
        <f t="shared" ref="G165:H165" si="85">G166</f>
        <v>2000</v>
      </c>
      <c r="H165" s="92">
        <f t="shared" si="85"/>
        <v>2000</v>
      </c>
    </row>
    <row r="166" spans="1:8" ht="25.5" outlineLevel="7" x14ac:dyDescent="0.25">
      <c r="A166" s="89" t="s">
        <v>11</v>
      </c>
      <c r="B166" s="90" t="s">
        <v>91</v>
      </c>
      <c r="C166" s="90" t="s">
        <v>95</v>
      </c>
      <c r="D166" s="89" t="s">
        <v>7</v>
      </c>
      <c r="E166" s="91" t="s">
        <v>338</v>
      </c>
      <c r="F166" s="92">
        <v>2000</v>
      </c>
      <c r="G166" s="92">
        <v>2000</v>
      </c>
      <c r="H166" s="92">
        <v>2000</v>
      </c>
    </row>
    <row r="167" spans="1:8" ht="51" outlineLevel="6" x14ac:dyDescent="0.25">
      <c r="A167" s="89" t="s">
        <v>11</v>
      </c>
      <c r="B167" s="90" t="s">
        <v>91</v>
      </c>
      <c r="C167" s="90" t="s">
        <v>96</v>
      </c>
      <c r="D167" s="89"/>
      <c r="E167" s="91" t="s">
        <v>410</v>
      </c>
      <c r="F167" s="92">
        <f>F168</f>
        <v>4000</v>
      </c>
      <c r="G167" s="92">
        <f t="shared" ref="G167:H167" si="86">G168</f>
        <v>4000</v>
      </c>
      <c r="H167" s="92">
        <f t="shared" si="86"/>
        <v>4000</v>
      </c>
    </row>
    <row r="168" spans="1:8" ht="25.5" outlineLevel="7" x14ac:dyDescent="0.25">
      <c r="A168" s="89" t="s">
        <v>11</v>
      </c>
      <c r="B168" s="90" t="s">
        <v>91</v>
      </c>
      <c r="C168" s="90" t="s">
        <v>96</v>
      </c>
      <c r="D168" s="89" t="s">
        <v>7</v>
      </c>
      <c r="E168" s="91" t="s">
        <v>338</v>
      </c>
      <c r="F168" s="92">
        <v>4000</v>
      </c>
      <c r="G168" s="92">
        <v>4000</v>
      </c>
      <c r="H168" s="92">
        <v>4000</v>
      </c>
    </row>
    <row r="169" spans="1:8" ht="25.5" outlineLevel="5" x14ac:dyDescent="0.25">
      <c r="A169" s="89" t="s">
        <v>11</v>
      </c>
      <c r="B169" s="90" t="s">
        <v>91</v>
      </c>
      <c r="C169" s="90" t="s">
        <v>97</v>
      </c>
      <c r="D169" s="89"/>
      <c r="E169" s="91" t="s">
        <v>703</v>
      </c>
      <c r="F169" s="92">
        <f>F172+F170</f>
        <v>43230</v>
      </c>
      <c r="G169" s="92">
        <f t="shared" ref="G169:H169" si="87">G172+G170</f>
        <v>43230</v>
      </c>
      <c r="H169" s="92">
        <f t="shared" si="87"/>
        <v>45683.399999999994</v>
      </c>
    </row>
    <row r="170" spans="1:8" ht="25.5" outlineLevel="5" x14ac:dyDescent="0.25">
      <c r="A170" s="89" t="s">
        <v>11</v>
      </c>
      <c r="B170" s="90" t="s">
        <v>91</v>
      </c>
      <c r="C170" s="90" t="s">
        <v>616</v>
      </c>
      <c r="D170" s="89"/>
      <c r="E170" s="91" t="s">
        <v>651</v>
      </c>
      <c r="F170" s="92">
        <f>F171</f>
        <v>34584</v>
      </c>
      <c r="G170" s="92">
        <f t="shared" ref="G170:H170" si="88">G171</f>
        <v>34784</v>
      </c>
      <c r="H170" s="92">
        <f t="shared" si="88"/>
        <v>36546.699999999997</v>
      </c>
    </row>
    <row r="171" spans="1:8" ht="25.5" outlineLevel="5" x14ac:dyDescent="0.25">
      <c r="A171" s="89" t="s">
        <v>11</v>
      </c>
      <c r="B171" s="90" t="s">
        <v>91</v>
      </c>
      <c r="C171" s="90" t="s">
        <v>616</v>
      </c>
      <c r="D171" s="89">
        <v>200</v>
      </c>
      <c r="E171" s="91" t="s">
        <v>338</v>
      </c>
      <c r="F171" s="92">
        <f>29645.1+4938.9</f>
        <v>34584</v>
      </c>
      <c r="G171" s="92">
        <f>30830.9+3953.1</f>
        <v>34784</v>
      </c>
      <c r="H171" s="92">
        <f>32004.6+4542.1</f>
        <v>36546.699999999997</v>
      </c>
    </row>
    <row r="172" spans="1:8" ht="25.5" outlineLevel="6" x14ac:dyDescent="0.25">
      <c r="A172" s="89" t="s">
        <v>11</v>
      </c>
      <c r="B172" s="90" t="s">
        <v>91</v>
      </c>
      <c r="C172" s="90" t="s">
        <v>98</v>
      </c>
      <c r="D172" s="89"/>
      <c r="E172" s="91" t="s">
        <v>652</v>
      </c>
      <c r="F172" s="92">
        <f>F173</f>
        <v>8646</v>
      </c>
      <c r="G172" s="92">
        <f t="shared" ref="G172:H172" si="89">G173</f>
        <v>8446</v>
      </c>
      <c r="H172" s="92">
        <f t="shared" si="89"/>
        <v>9136.7000000000007</v>
      </c>
    </row>
    <row r="173" spans="1:8" ht="25.5" outlineLevel="7" x14ac:dyDescent="0.25">
      <c r="A173" s="89" t="s">
        <v>11</v>
      </c>
      <c r="B173" s="90" t="s">
        <v>91</v>
      </c>
      <c r="C173" s="90" t="s">
        <v>98</v>
      </c>
      <c r="D173" s="89" t="s">
        <v>7</v>
      </c>
      <c r="E173" s="91" t="s">
        <v>338</v>
      </c>
      <c r="F173" s="92">
        <f>7411.3+1234.7</f>
        <v>8646</v>
      </c>
      <c r="G173" s="92">
        <f>7707.7+738.3</f>
        <v>8446</v>
      </c>
      <c r="H173" s="92">
        <f>8001.1+1135.6</f>
        <v>9136.7000000000007</v>
      </c>
    </row>
    <row r="174" spans="1:8" ht="38.25" outlineLevel="5" x14ac:dyDescent="0.25">
      <c r="A174" s="89" t="s">
        <v>11</v>
      </c>
      <c r="B174" s="90" t="s">
        <v>91</v>
      </c>
      <c r="C174" s="90" t="s">
        <v>99</v>
      </c>
      <c r="D174" s="89"/>
      <c r="E174" s="91" t="s">
        <v>704</v>
      </c>
      <c r="F174" s="92">
        <f>F177+F175</f>
        <v>4516.3999999999996</v>
      </c>
      <c r="G174" s="92">
        <f t="shared" ref="G174:H174" si="90">G177+G175</f>
        <v>4697</v>
      </c>
      <c r="H174" s="92">
        <f t="shared" si="90"/>
        <v>4753.1000000000004</v>
      </c>
    </row>
    <row r="175" spans="1:8" ht="25.5" outlineLevel="5" x14ac:dyDescent="0.25">
      <c r="A175" s="89" t="s">
        <v>11</v>
      </c>
      <c r="B175" s="90" t="s">
        <v>91</v>
      </c>
      <c r="C175" s="90" t="s">
        <v>617</v>
      </c>
      <c r="D175" s="89"/>
      <c r="E175" s="91" t="s">
        <v>618</v>
      </c>
      <c r="F175" s="92">
        <f>F176</f>
        <v>3613.1</v>
      </c>
      <c r="G175" s="92">
        <f t="shared" ref="G175:H175" si="91">G176</f>
        <v>3757.6</v>
      </c>
      <c r="H175" s="92">
        <f t="shared" si="91"/>
        <v>3802.5</v>
      </c>
    </row>
    <row r="176" spans="1:8" ht="25.5" outlineLevel="5" x14ac:dyDescent="0.25">
      <c r="A176" s="89" t="s">
        <v>11</v>
      </c>
      <c r="B176" s="90" t="s">
        <v>91</v>
      </c>
      <c r="C176" s="90" t="s">
        <v>617</v>
      </c>
      <c r="D176" s="89" t="s">
        <v>7</v>
      </c>
      <c r="E176" s="91" t="s">
        <v>338</v>
      </c>
      <c r="F176" s="92">
        <v>3613.1</v>
      </c>
      <c r="G176" s="92">
        <v>3757.6</v>
      </c>
      <c r="H176" s="92">
        <v>3802.5</v>
      </c>
    </row>
    <row r="177" spans="1:8" ht="25.5" outlineLevel="6" x14ac:dyDescent="0.25">
      <c r="A177" s="89" t="s">
        <v>11</v>
      </c>
      <c r="B177" s="90" t="s">
        <v>91</v>
      </c>
      <c r="C177" s="90" t="s">
        <v>100</v>
      </c>
      <c r="D177" s="89"/>
      <c r="E177" s="91" t="s">
        <v>413</v>
      </c>
      <c r="F177" s="92">
        <f>F178</f>
        <v>903.3</v>
      </c>
      <c r="G177" s="92">
        <f t="shared" ref="G177:H177" si="92">G178</f>
        <v>939.4</v>
      </c>
      <c r="H177" s="92">
        <f t="shared" si="92"/>
        <v>950.6</v>
      </c>
    </row>
    <row r="178" spans="1:8" ht="25.5" outlineLevel="7" x14ac:dyDescent="0.25">
      <c r="A178" s="89" t="s">
        <v>11</v>
      </c>
      <c r="B178" s="90" t="s">
        <v>91</v>
      </c>
      <c r="C178" s="90" t="s">
        <v>100</v>
      </c>
      <c r="D178" s="89" t="s">
        <v>7</v>
      </c>
      <c r="E178" s="91" t="s">
        <v>338</v>
      </c>
      <c r="F178" s="92">
        <v>903.3</v>
      </c>
      <c r="G178" s="92">
        <v>939.4</v>
      </c>
      <c r="H178" s="92">
        <v>950.6</v>
      </c>
    </row>
    <row r="179" spans="1:8" ht="25.5" outlineLevel="4" x14ac:dyDescent="0.25">
      <c r="A179" s="89" t="s">
        <v>11</v>
      </c>
      <c r="B179" s="90" t="s">
        <v>91</v>
      </c>
      <c r="C179" s="90" t="s">
        <v>101</v>
      </c>
      <c r="D179" s="89"/>
      <c r="E179" s="91" t="s">
        <v>414</v>
      </c>
      <c r="F179" s="92">
        <f>F180</f>
        <v>3160.4</v>
      </c>
      <c r="G179" s="92">
        <f t="shared" ref="G179:H179" si="93">G180</f>
        <v>3160.4</v>
      </c>
      <c r="H179" s="92">
        <f t="shared" si="93"/>
        <v>3155.5</v>
      </c>
    </row>
    <row r="180" spans="1:8" ht="51" outlineLevel="5" x14ac:dyDescent="0.25">
      <c r="A180" s="89" t="s">
        <v>11</v>
      </c>
      <c r="B180" s="90" t="s">
        <v>91</v>
      </c>
      <c r="C180" s="90" t="s">
        <v>102</v>
      </c>
      <c r="D180" s="89"/>
      <c r="E180" s="91" t="s">
        <v>705</v>
      </c>
      <c r="F180" s="92">
        <f>F181+F183</f>
        <v>3160.4</v>
      </c>
      <c r="G180" s="92">
        <f t="shared" ref="G180:H180" si="94">G181+G183</f>
        <v>3160.4</v>
      </c>
      <c r="H180" s="92">
        <f t="shared" si="94"/>
        <v>3155.5</v>
      </c>
    </row>
    <row r="181" spans="1:8" ht="38.25" outlineLevel="5" x14ac:dyDescent="0.25">
      <c r="A181" s="89" t="s">
        <v>11</v>
      </c>
      <c r="B181" s="90" t="s">
        <v>91</v>
      </c>
      <c r="C181" s="90" t="s">
        <v>619</v>
      </c>
      <c r="D181" s="89"/>
      <c r="E181" s="91" t="s">
        <v>620</v>
      </c>
      <c r="F181" s="92">
        <f>F182</f>
        <v>2528.3000000000002</v>
      </c>
      <c r="G181" s="92">
        <f>G182</f>
        <v>2528.3000000000002</v>
      </c>
      <c r="H181" s="92">
        <f t="shared" ref="H181" si="95">H182</f>
        <v>2524.4</v>
      </c>
    </row>
    <row r="182" spans="1:8" ht="25.5" outlineLevel="5" x14ac:dyDescent="0.25">
      <c r="A182" s="89" t="s">
        <v>11</v>
      </c>
      <c r="B182" s="90" t="s">
        <v>91</v>
      </c>
      <c r="C182" s="90" t="s">
        <v>619</v>
      </c>
      <c r="D182" s="89" t="s">
        <v>7</v>
      </c>
      <c r="E182" s="91" t="s">
        <v>338</v>
      </c>
      <c r="F182" s="92">
        <v>2528.3000000000002</v>
      </c>
      <c r="G182" s="92">
        <v>2528.3000000000002</v>
      </c>
      <c r="H182" s="92">
        <v>2524.4</v>
      </c>
    </row>
    <row r="183" spans="1:8" ht="38.25" outlineLevel="6" x14ac:dyDescent="0.25">
      <c r="A183" s="89" t="s">
        <v>11</v>
      </c>
      <c r="B183" s="90" t="s">
        <v>91</v>
      </c>
      <c r="C183" s="90" t="s">
        <v>103</v>
      </c>
      <c r="D183" s="89"/>
      <c r="E183" s="91" t="s">
        <v>417</v>
      </c>
      <c r="F183" s="92">
        <f>F184</f>
        <v>632.1</v>
      </c>
      <c r="G183" s="92">
        <f t="shared" ref="G183" si="96">G184</f>
        <v>632.1</v>
      </c>
      <c r="H183" s="92">
        <f>H184</f>
        <v>631.1</v>
      </c>
    </row>
    <row r="184" spans="1:8" ht="25.5" outlineLevel="7" x14ac:dyDescent="0.25">
      <c r="A184" s="89" t="s">
        <v>11</v>
      </c>
      <c r="B184" s="90" t="s">
        <v>91</v>
      </c>
      <c r="C184" s="90" t="s">
        <v>103</v>
      </c>
      <c r="D184" s="89" t="s">
        <v>7</v>
      </c>
      <c r="E184" s="91" t="s">
        <v>338</v>
      </c>
      <c r="F184" s="92">
        <v>632.1</v>
      </c>
      <c r="G184" s="92">
        <v>632.1</v>
      </c>
      <c r="H184" s="92">
        <v>631.1</v>
      </c>
    </row>
    <row r="185" spans="1:8" outlineLevel="2" x14ac:dyDescent="0.25">
      <c r="A185" s="89" t="s">
        <v>11</v>
      </c>
      <c r="B185" s="90" t="s">
        <v>105</v>
      </c>
      <c r="C185" s="90"/>
      <c r="D185" s="89"/>
      <c r="E185" s="91" t="s">
        <v>306</v>
      </c>
      <c r="F185" s="92">
        <f>F186</f>
        <v>100</v>
      </c>
      <c r="G185" s="92">
        <f t="shared" ref="G185:H185" si="97">G186</f>
        <v>100</v>
      </c>
      <c r="H185" s="92">
        <f t="shared" si="97"/>
        <v>100</v>
      </c>
    </row>
    <row r="186" spans="1:8" ht="51" outlineLevel="3" x14ac:dyDescent="0.25">
      <c r="A186" s="89" t="s">
        <v>11</v>
      </c>
      <c r="B186" s="90" t="s">
        <v>105</v>
      </c>
      <c r="C186" s="90" t="s">
        <v>29</v>
      </c>
      <c r="D186" s="89"/>
      <c r="E186" s="91" t="s">
        <v>650</v>
      </c>
      <c r="F186" s="92">
        <f>F187</f>
        <v>100</v>
      </c>
      <c r="G186" s="92">
        <f t="shared" ref="G186:H188" si="98">G187</f>
        <v>100</v>
      </c>
      <c r="H186" s="92">
        <f t="shared" si="98"/>
        <v>100</v>
      </c>
    </row>
    <row r="187" spans="1:8" ht="25.5" outlineLevel="4" x14ac:dyDescent="0.25">
      <c r="A187" s="89" t="s">
        <v>11</v>
      </c>
      <c r="B187" s="90" t="s">
        <v>105</v>
      </c>
      <c r="C187" s="90" t="s">
        <v>35</v>
      </c>
      <c r="D187" s="89"/>
      <c r="E187" s="91" t="s">
        <v>359</v>
      </c>
      <c r="F187" s="92">
        <f>F188</f>
        <v>100</v>
      </c>
      <c r="G187" s="92">
        <f t="shared" si="98"/>
        <v>100</v>
      </c>
      <c r="H187" s="92">
        <f t="shared" si="98"/>
        <v>100</v>
      </c>
    </row>
    <row r="188" spans="1:8" ht="51" outlineLevel="5" x14ac:dyDescent="0.25">
      <c r="A188" s="89" t="s">
        <v>11</v>
      </c>
      <c r="B188" s="90" t="s">
        <v>105</v>
      </c>
      <c r="C188" s="90" t="s">
        <v>36</v>
      </c>
      <c r="D188" s="89"/>
      <c r="E188" s="91" t="s">
        <v>360</v>
      </c>
      <c r="F188" s="92">
        <f>F189</f>
        <v>100</v>
      </c>
      <c r="G188" s="92">
        <f t="shared" si="98"/>
        <v>100</v>
      </c>
      <c r="H188" s="92">
        <f t="shared" si="98"/>
        <v>100</v>
      </c>
    </row>
    <row r="189" spans="1:8" ht="25.5" outlineLevel="6" x14ac:dyDescent="0.25">
      <c r="A189" s="89" t="s">
        <v>11</v>
      </c>
      <c r="B189" s="90" t="s">
        <v>105</v>
      </c>
      <c r="C189" s="90" t="s">
        <v>106</v>
      </c>
      <c r="D189" s="89"/>
      <c r="E189" s="91" t="s">
        <v>421</v>
      </c>
      <c r="F189" s="92">
        <f>F190</f>
        <v>100</v>
      </c>
      <c r="G189" s="92">
        <f t="shared" ref="G189:H189" si="99">G190</f>
        <v>100</v>
      </c>
      <c r="H189" s="92">
        <f t="shared" si="99"/>
        <v>100</v>
      </c>
    </row>
    <row r="190" spans="1:8" ht="25.5" outlineLevel="7" x14ac:dyDescent="0.25">
      <c r="A190" s="89" t="s">
        <v>11</v>
      </c>
      <c r="B190" s="90" t="s">
        <v>105</v>
      </c>
      <c r="C190" s="90" t="s">
        <v>106</v>
      </c>
      <c r="D190" s="89" t="s">
        <v>7</v>
      </c>
      <c r="E190" s="91" t="s">
        <v>338</v>
      </c>
      <c r="F190" s="92">
        <v>100</v>
      </c>
      <c r="G190" s="92">
        <v>100</v>
      </c>
      <c r="H190" s="92">
        <v>100</v>
      </c>
    </row>
    <row r="191" spans="1:8" outlineLevel="1" x14ac:dyDescent="0.25">
      <c r="A191" s="89" t="s">
        <v>11</v>
      </c>
      <c r="B191" s="90" t="s">
        <v>107</v>
      </c>
      <c r="C191" s="90"/>
      <c r="D191" s="89"/>
      <c r="E191" s="91" t="s">
        <v>285</v>
      </c>
      <c r="F191" s="92">
        <f>F192+F205+F233+F267</f>
        <v>57253</v>
      </c>
      <c r="G191" s="92">
        <f>G192+G205+G233+G267</f>
        <v>41003</v>
      </c>
      <c r="H191" s="92">
        <f>H192+H205+H233+H267</f>
        <v>41003</v>
      </c>
    </row>
    <row r="192" spans="1:8" outlineLevel="2" x14ac:dyDescent="0.25">
      <c r="A192" s="89" t="s">
        <v>11</v>
      </c>
      <c r="B192" s="90" t="s">
        <v>108</v>
      </c>
      <c r="C192" s="90"/>
      <c r="D192" s="89"/>
      <c r="E192" s="91" t="s">
        <v>307</v>
      </c>
      <c r="F192" s="92">
        <f>F193+F200</f>
        <v>3200</v>
      </c>
      <c r="G192" s="92">
        <f t="shared" ref="G192:H192" si="100">G193+G200</f>
        <v>1000</v>
      </c>
      <c r="H192" s="92">
        <f t="shared" si="100"/>
        <v>1000</v>
      </c>
    </row>
    <row r="193" spans="1:8" ht="51" outlineLevel="3" x14ac:dyDescent="0.25">
      <c r="A193" s="89" t="s">
        <v>11</v>
      </c>
      <c r="B193" s="90" t="s">
        <v>108</v>
      </c>
      <c r="C193" s="90" t="s">
        <v>84</v>
      </c>
      <c r="D193" s="89"/>
      <c r="E193" s="91" t="s">
        <v>303</v>
      </c>
      <c r="F193" s="92">
        <f>F194</f>
        <v>2000</v>
      </c>
      <c r="G193" s="92">
        <f t="shared" ref="G193:H194" si="101">G194</f>
        <v>1000</v>
      </c>
      <c r="H193" s="92">
        <f t="shared" si="101"/>
        <v>1000</v>
      </c>
    </row>
    <row r="194" spans="1:8" ht="25.5" outlineLevel="4" x14ac:dyDescent="0.25">
      <c r="A194" s="89" t="s">
        <v>11</v>
      </c>
      <c r="B194" s="90" t="s">
        <v>108</v>
      </c>
      <c r="C194" s="90" t="s">
        <v>109</v>
      </c>
      <c r="D194" s="89"/>
      <c r="E194" s="91" t="s">
        <v>423</v>
      </c>
      <c r="F194" s="92">
        <f>F195</f>
        <v>2000</v>
      </c>
      <c r="G194" s="92">
        <f t="shared" si="101"/>
        <v>1000</v>
      </c>
      <c r="H194" s="92">
        <f t="shared" si="101"/>
        <v>1000</v>
      </c>
    </row>
    <row r="195" spans="1:8" ht="38.25" outlineLevel="5" x14ac:dyDescent="0.25">
      <c r="A195" s="89" t="s">
        <v>11</v>
      </c>
      <c r="B195" s="90" t="s">
        <v>108</v>
      </c>
      <c r="C195" s="90" t="s">
        <v>110</v>
      </c>
      <c r="D195" s="89"/>
      <c r="E195" s="91" t="s">
        <v>424</v>
      </c>
      <c r="F195" s="92">
        <f>F196+F198</f>
        <v>2000</v>
      </c>
      <c r="G195" s="92">
        <f t="shared" ref="G195:H195" si="102">G196+G198</f>
        <v>1000</v>
      </c>
      <c r="H195" s="92">
        <f t="shared" si="102"/>
        <v>1000</v>
      </c>
    </row>
    <row r="196" spans="1:8" ht="38.25" outlineLevel="6" x14ac:dyDescent="0.25">
      <c r="A196" s="89" t="s">
        <v>11</v>
      </c>
      <c r="B196" s="90" t="s">
        <v>108</v>
      </c>
      <c r="C196" s="90" t="s">
        <v>111</v>
      </c>
      <c r="D196" s="89"/>
      <c r="E196" s="91" t="s">
        <v>425</v>
      </c>
      <c r="F196" s="92">
        <f>F197</f>
        <v>1000</v>
      </c>
      <c r="G196" s="92">
        <f t="shared" ref="G196:H196" si="103">G197</f>
        <v>500</v>
      </c>
      <c r="H196" s="92">
        <f t="shared" si="103"/>
        <v>500</v>
      </c>
    </row>
    <row r="197" spans="1:8" outlineLevel="7" x14ac:dyDescent="0.25">
      <c r="A197" s="89" t="s">
        <v>11</v>
      </c>
      <c r="B197" s="90" t="s">
        <v>108</v>
      </c>
      <c r="C197" s="90" t="s">
        <v>111</v>
      </c>
      <c r="D197" s="89" t="s">
        <v>8</v>
      </c>
      <c r="E197" s="91" t="s">
        <v>339</v>
      </c>
      <c r="F197" s="92">
        <v>1000</v>
      </c>
      <c r="G197" s="92">
        <f>1000-500</f>
        <v>500</v>
      </c>
      <c r="H197" s="92">
        <f>1000-500</f>
        <v>500</v>
      </c>
    </row>
    <row r="198" spans="1:8" ht="38.25" outlineLevel="6" x14ac:dyDescent="0.25">
      <c r="A198" s="89" t="s">
        <v>11</v>
      </c>
      <c r="B198" s="90" t="s">
        <v>108</v>
      </c>
      <c r="C198" s="90" t="s">
        <v>112</v>
      </c>
      <c r="D198" s="89"/>
      <c r="E198" s="91" t="s">
        <v>426</v>
      </c>
      <c r="F198" s="92">
        <f>F199</f>
        <v>1000</v>
      </c>
      <c r="G198" s="92">
        <f t="shared" ref="G198:H198" si="104">G199</f>
        <v>500</v>
      </c>
      <c r="H198" s="92">
        <f t="shared" si="104"/>
        <v>500</v>
      </c>
    </row>
    <row r="199" spans="1:8" ht="25.5" outlineLevel="7" x14ac:dyDescent="0.25">
      <c r="A199" s="89" t="s">
        <v>11</v>
      </c>
      <c r="B199" s="90" t="s">
        <v>108</v>
      </c>
      <c r="C199" s="90" t="s">
        <v>112</v>
      </c>
      <c r="D199" s="89" t="s">
        <v>7</v>
      </c>
      <c r="E199" s="91" t="s">
        <v>338</v>
      </c>
      <c r="F199" s="92">
        <v>1000</v>
      </c>
      <c r="G199" s="92">
        <f>1000-500</f>
        <v>500</v>
      </c>
      <c r="H199" s="92">
        <f>1000-500</f>
        <v>500</v>
      </c>
    </row>
    <row r="200" spans="1:8" ht="51" outlineLevel="3" x14ac:dyDescent="0.25">
      <c r="A200" s="89" t="s">
        <v>11</v>
      </c>
      <c r="B200" s="90" t="s">
        <v>108</v>
      </c>
      <c r="C200" s="90" t="s">
        <v>113</v>
      </c>
      <c r="D200" s="89"/>
      <c r="E200" s="91" t="s">
        <v>308</v>
      </c>
      <c r="F200" s="92">
        <f>F201</f>
        <v>1200</v>
      </c>
      <c r="G200" s="92">
        <f t="shared" ref="G200:H201" si="105">G201</f>
        <v>0</v>
      </c>
      <c r="H200" s="92">
        <f t="shared" si="105"/>
        <v>0</v>
      </c>
    </row>
    <row r="201" spans="1:8" ht="25.5" outlineLevel="4" x14ac:dyDescent="0.25">
      <c r="A201" s="89" t="s">
        <v>11</v>
      </c>
      <c r="B201" s="90" t="s">
        <v>108</v>
      </c>
      <c r="C201" s="90" t="s">
        <v>114</v>
      </c>
      <c r="D201" s="89"/>
      <c r="E201" s="91" t="s">
        <v>680</v>
      </c>
      <c r="F201" s="92">
        <f>F202</f>
        <v>1200</v>
      </c>
      <c r="G201" s="92">
        <f t="shared" si="105"/>
        <v>0</v>
      </c>
      <c r="H201" s="92">
        <f t="shared" si="105"/>
        <v>0</v>
      </c>
    </row>
    <row r="202" spans="1:8" ht="25.5" outlineLevel="5" x14ac:dyDescent="0.25">
      <c r="A202" s="89" t="s">
        <v>11</v>
      </c>
      <c r="B202" s="90" t="s">
        <v>108</v>
      </c>
      <c r="C202" s="90" t="s">
        <v>115</v>
      </c>
      <c r="D202" s="89"/>
      <c r="E202" s="91" t="s">
        <v>681</v>
      </c>
      <c r="F202" s="92">
        <f>F203</f>
        <v>1200</v>
      </c>
      <c r="G202" s="92">
        <f>G203</f>
        <v>0</v>
      </c>
      <c r="H202" s="92">
        <f>H203</f>
        <v>0</v>
      </c>
    </row>
    <row r="203" spans="1:8" ht="38.25" outlineLevel="6" x14ac:dyDescent="0.25">
      <c r="A203" s="89" t="s">
        <v>11</v>
      </c>
      <c r="B203" s="90" t="s">
        <v>108</v>
      </c>
      <c r="C203" s="22" t="s">
        <v>116</v>
      </c>
      <c r="D203" s="21"/>
      <c r="E203" s="23" t="s">
        <v>597</v>
      </c>
      <c r="F203" s="92">
        <f>F204</f>
        <v>1200</v>
      </c>
      <c r="G203" s="92">
        <f t="shared" ref="G203:H203" si="106">G204</f>
        <v>0</v>
      </c>
      <c r="H203" s="92">
        <f t="shared" si="106"/>
        <v>0</v>
      </c>
    </row>
    <row r="204" spans="1:8" ht="25.5" outlineLevel="7" x14ac:dyDescent="0.25">
      <c r="A204" s="89" t="s">
        <v>11</v>
      </c>
      <c r="B204" s="90" t="s">
        <v>108</v>
      </c>
      <c r="C204" s="90" t="s">
        <v>116</v>
      </c>
      <c r="D204" s="89" t="s">
        <v>7</v>
      </c>
      <c r="E204" s="91" t="s">
        <v>338</v>
      </c>
      <c r="F204" s="92">
        <v>1200</v>
      </c>
      <c r="G204" s="92">
        <v>0</v>
      </c>
      <c r="H204" s="92">
        <v>0</v>
      </c>
    </row>
    <row r="205" spans="1:8" outlineLevel="2" x14ac:dyDescent="0.25">
      <c r="A205" s="89" t="s">
        <v>11</v>
      </c>
      <c r="B205" s="90" t="s">
        <v>118</v>
      </c>
      <c r="C205" s="90"/>
      <c r="D205" s="89"/>
      <c r="E205" s="91" t="s">
        <v>309</v>
      </c>
      <c r="F205" s="92">
        <f>F206</f>
        <v>8850</v>
      </c>
      <c r="G205" s="92">
        <f t="shared" ref="G205:H206" si="107">G206</f>
        <v>2050</v>
      </c>
      <c r="H205" s="92">
        <f t="shared" si="107"/>
        <v>2050</v>
      </c>
    </row>
    <row r="206" spans="1:8" ht="51" outlineLevel="3" x14ac:dyDescent="0.25">
      <c r="A206" s="89" t="s">
        <v>11</v>
      </c>
      <c r="B206" s="90" t="s">
        <v>118</v>
      </c>
      <c r="C206" s="90" t="s">
        <v>84</v>
      </c>
      <c r="D206" s="89"/>
      <c r="E206" s="91" t="s">
        <v>303</v>
      </c>
      <c r="F206" s="92">
        <f>F207</f>
        <v>8850</v>
      </c>
      <c r="G206" s="92">
        <f t="shared" si="107"/>
        <v>2050</v>
      </c>
      <c r="H206" s="92">
        <f t="shared" si="107"/>
        <v>2050</v>
      </c>
    </row>
    <row r="207" spans="1:8" ht="25.5" outlineLevel="4" x14ac:dyDescent="0.25">
      <c r="A207" s="89" t="s">
        <v>11</v>
      </c>
      <c r="B207" s="90" t="s">
        <v>118</v>
      </c>
      <c r="C207" s="90" t="s">
        <v>109</v>
      </c>
      <c r="D207" s="89"/>
      <c r="E207" s="91" t="s">
        <v>423</v>
      </c>
      <c r="F207" s="92">
        <f>F208+F213+F228</f>
        <v>8850</v>
      </c>
      <c r="G207" s="92">
        <f>G208+G213+G228</f>
        <v>2050</v>
      </c>
      <c r="H207" s="92">
        <f>H208+H213+H228</f>
        <v>2050</v>
      </c>
    </row>
    <row r="208" spans="1:8" ht="27.75" customHeight="1" outlineLevel="5" x14ac:dyDescent="0.25">
      <c r="A208" s="89" t="s">
        <v>11</v>
      </c>
      <c r="B208" s="90" t="s">
        <v>118</v>
      </c>
      <c r="C208" s="90" t="s">
        <v>119</v>
      </c>
      <c r="D208" s="89"/>
      <c r="E208" s="91" t="s">
        <v>432</v>
      </c>
      <c r="F208" s="92">
        <f>F209+F211</f>
        <v>600</v>
      </c>
      <c r="G208" s="92">
        <f t="shared" ref="G208:H208" si="108">G209+G211</f>
        <v>200</v>
      </c>
      <c r="H208" s="92">
        <f t="shared" si="108"/>
        <v>200</v>
      </c>
    </row>
    <row r="209" spans="1:8" ht="25.5" outlineLevel="6" x14ac:dyDescent="0.25">
      <c r="A209" s="89" t="s">
        <v>11</v>
      </c>
      <c r="B209" s="90" t="s">
        <v>118</v>
      </c>
      <c r="C209" s="90" t="s">
        <v>120</v>
      </c>
      <c r="D209" s="89"/>
      <c r="E209" s="91" t="s">
        <v>433</v>
      </c>
      <c r="F209" s="92">
        <f>F210</f>
        <v>100</v>
      </c>
      <c r="G209" s="92">
        <f t="shared" ref="G209:H209" si="109">G210</f>
        <v>100</v>
      </c>
      <c r="H209" s="92">
        <f t="shared" si="109"/>
        <v>100</v>
      </c>
    </row>
    <row r="210" spans="1:8" ht="25.5" outlineLevel="7" x14ac:dyDescent="0.25">
      <c r="A210" s="89" t="s">
        <v>11</v>
      </c>
      <c r="B210" s="90" t="s">
        <v>118</v>
      </c>
      <c r="C210" s="90" t="s">
        <v>120</v>
      </c>
      <c r="D210" s="89" t="s">
        <v>7</v>
      </c>
      <c r="E210" s="91" t="s">
        <v>338</v>
      </c>
      <c r="F210" s="92">
        <v>100</v>
      </c>
      <c r="G210" s="92">
        <v>100</v>
      </c>
      <c r="H210" s="92">
        <v>100</v>
      </c>
    </row>
    <row r="211" spans="1:8" outlineLevel="6" x14ac:dyDescent="0.25">
      <c r="A211" s="89" t="s">
        <v>11</v>
      </c>
      <c r="B211" s="90" t="s">
        <v>118</v>
      </c>
      <c r="C211" s="90" t="s">
        <v>121</v>
      </c>
      <c r="D211" s="89"/>
      <c r="E211" s="91" t="s">
        <v>434</v>
      </c>
      <c r="F211" s="92">
        <f>F212</f>
        <v>500</v>
      </c>
      <c r="G211" s="92">
        <f t="shared" ref="G211:H211" si="110">G212</f>
        <v>100</v>
      </c>
      <c r="H211" s="92">
        <f t="shared" si="110"/>
        <v>100</v>
      </c>
    </row>
    <row r="212" spans="1:8" ht="25.5" outlineLevel="7" x14ac:dyDescent="0.25">
      <c r="A212" s="89" t="s">
        <v>11</v>
      </c>
      <c r="B212" s="90" t="s">
        <v>118</v>
      </c>
      <c r="C212" s="90" t="s">
        <v>121</v>
      </c>
      <c r="D212" s="89" t="s">
        <v>7</v>
      </c>
      <c r="E212" s="91" t="s">
        <v>338</v>
      </c>
      <c r="F212" s="92">
        <v>500</v>
      </c>
      <c r="G212" s="92">
        <f>500-400</f>
        <v>100</v>
      </c>
      <c r="H212" s="92">
        <f>500-400</f>
        <v>100</v>
      </c>
    </row>
    <row r="213" spans="1:8" ht="25.5" outlineLevel="5" x14ac:dyDescent="0.25">
      <c r="A213" s="89" t="s">
        <v>11</v>
      </c>
      <c r="B213" s="90" t="s">
        <v>118</v>
      </c>
      <c r="C213" s="90" t="s">
        <v>122</v>
      </c>
      <c r="D213" s="89"/>
      <c r="E213" s="91" t="s">
        <v>435</v>
      </c>
      <c r="F213" s="94">
        <f>F214+F216+F218+F220+F222+F224+F226</f>
        <v>5750</v>
      </c>
      <c r="G213" s="94">
        <f t="shared" ref="G213:H213" si="111">G214+G216+G218+G220+G222+G224+G226</f>
        <v>1250</v>
      </c>
      <c r="H213" s="94">
        <f t="shared" si="111"/>
        <v>1250</v>
      </c>
    </row>
    <row r="214" spans="1:8" outlineLevel="6" x14ac:dyDescent="0.25">
      <c r="A214" s="89" t="s">
        <v>11</v>
      </c>
      <c r="B214" s="90" t="s">
        <v>118</v>
      </c>
      <c r="C214" s="90" t="s">
        <v>123</v>
      </c>
      <c r="D214" s="89"/>
      <c r="E214" s="91" t="s">
        <v>436</v>
      </c>
      <c r="F214" s="92">
        <f>F215</f>
        <v>1000</v>
      </c>
      <c r="G214" s="92">
        <f t="shared" ref="G214:H214" si="112">G215</f>
        <v>100</v>
      </c>
      <c r="H214" s="92">
        <f t="shared" si="112"/>
        <v>100</v>
      </c>
    </row>
    <row r="215" spans="1:8" ht="25.5" outlineLevel="7" x14ac:dyDescent="0.25">
      <c r="A215" s="89" t="s">
        <v>11</v>
      </c>
      <c r="B215" s="90" t="s">
        <v>118</v>
      </c>
      <c r="C215" s="90" t="s">
        <v>123</v>
      </c>
      <c r="D215" s="89" t="s">
        <v>7</v>
      </c>
      <c r="E215" s="91" t="s">
        <v>338</v>
      </c>
      <c r="F215" s="92">
        <v>1000</v>
      </c>
      <c r="G215" s="92">
        <f>1000-900</f>
        <v>100</v>
      </c>
      <c r="H215" s="92">
        <f>1000-900</f>
        <v>100</v>
      </c>
    </row>
    <row r="216" spans="1:8" ht="25.5" outlineLevel="6" x14ac:dyDescent="0.25">
      <c r="A216" s="89" t="s">
        <v>11</v>
      </c>
      <c r="B216" s="90" t="s">
        <v>118</v>
      </c>
      <c r="C216" s="90" t="s">
        <v>124</v>
      </c>
      <c r="D216" s="89"/>
      <c r="E216" s="91" t="s">
        <v>691</v>
      </c>
      <c r="F216" s="92">
        <f>F217</f>
        <v>1000</v>
      </c>
      <c r="G216" s="92">
        <f t="shared" ref="G216:H216" si="113">G217</f>
        <v>100</v>
      </c>
      <c r="H216" s="92">
        <f t="shared" si="113"/>
        <v>100</v>
      </c>
    </row>
    <row r="217" spans="1:8" ht="25.5" outlineLevel="7" x14ac:dyDescent="0.25">
      <c r="A217" s="89" t="s">
        <v>11</v>
      </c>
      <c r="B217" s="90" t="s">
        <v>118</v>
      </c>
      <c r="C217" s="90" t="s">
        <v>124</v>
      </c>
      <c r="D217" s="89" t="s">
        <v>7</v>
      </c>
      <c r="E217" s="91" t="s">
        <v>338</v>
      </c>
      <c r="F217" s="92">
        <v>1000</v>
      </c>
      <c r="G217" s="92">
        <f>1000-900</f>
        <v>100</v>
      </c>
      <c r="H217" s="92">
        <f>1000-900</f>
        <v>100</v>
      </c>
    </row>
    <row r="218" spans="1:8" ht="38.25" outlineLevel="6" x14ac:dyDescent="0.25">
      <c r="A218" s="89" t="s">
        <v>11</v>
      </c>
      <c r="B218" s="90" t="s">
        <v>118</v>
      </c>
      <c r="C218" s="90" t="s">
        <v>125</v>
      </c>
      <c r="D218" s="89"/>
      <c r="E218" s="91" t="s">
        <v>437</v>
      </c>
      <c r="F218" s="92">
        <f>F219</f>
        <v>200</v>
      </c>
      <c r="G218" s="92">
        <f t="shared" ref="G218:H218" si="114">G219</f>
        <v>200</v>
      </c>
      <c r="H218" s="92">
        <f t="shared" si="114"/>
        <v>200</v>
      </c>
    </row>
    <row r="219" spans="1:8" ht="25.5" outlineLevel="7" x14ac:dyDescent="0.25">
      <c r="A219" s="89" t="s">
        <v>11</v>
      </c>
      <c r="B219" s="90" t="s">
        <v>118</v>
      </c>
      <c r="C219" s="90" t="s">
        <v>125</v>
      </c>
      <c r="D219" s="89" t="s">
        <v>7</v>
      </c>
      <c r="E219" s="91" t="s">
        <v>338</v>
      </c>
      <c r="F219" s="92">
        <v>200</v>
      </c>
      <c r="G219" s="92">
        <v>200</v>
      </c>
      <c r="H219" s="92">
        <v>200</v>
      </c>
    </row>
    <row r="220" spans="1:8" ht="51" outlineLevel="6" x14ac:dyDescent="0.25">
      <c r="A220" s="89" t="s">
        <v>11</v>
      </c>
      <c r="B220" s="90" t="s">
        <v>118</v>
      </c>
      <c r="C220" s="90" t="s">
        <v>598</v>
      </c>
      <c r="D220" s="89"/>
      <c r="E220" s="91" t="s">
        <v>654</v>
      </c>
      <c r="F220" s="92">
        <f>F221</f>
        <v>1000</v>
      </c>
      <c r="G220" s="92">
        <f t="shared" ref="G220:H220" si="115">G221</f>
        <v>100</v>
      </c>
      <c r="H220" s="92">
        <f t="shared" si="115"/>
        <v>100</v>
      </c>
    </row>
    <row r="221" spans="1:8" outlineLevel="7" x14ac:dyDescent="0.25">
      <c r="A221" s="89" t="s">
        <v>11</v>
      </c>
      <c r="B221" s="90" t="s">
        <v>118</v>
      </c>
      <c r="C221" s="90" t="s">
        <v>598</v>
      </c>
      <c r="D221" s="89" t="s">
        <v>8</v>
      </c>
      <c r="E221" s="91" t="s">
        <v>339</v>
      </c>
      <c r="F221" s="92">
        <v>1000</v>
      </c>
      <c r="G221" s="92">
        <f>1000-900</f>
        <v>100</v>
      </c>
      <c r="H221" s="92">
        <f>1000-900</f>
        <v>100</v>
      </c>
    </row>
    <row r="222" spans="1:8" ht="25.5" outlineLevel="7" x14ac:dyDescent="0.25">
      <c r="A222" s="89" t="s">
        <v>11</v>
      </c>
      <c r="B222" s="90" t="s">
        <v>118</v>
      </c>
      <c r="C222" s="90" t="s">
        <v>658</v>
      </c>
      <c r="D222" s="89"/>
      <c r="E222" s="91" t="s">
        <v>659</v>
      </c>
      <c r="F222" s="92">
        <f>F223</f>
        <v>2000</v>
      </c>
      <c r="G222" s="92">
        <f t="shared" ref="G222:H222" si="116">G223</f>
        <v>500</v>
      </c>
      <c r="H222" s="92">
        <f t="shared" si="116"/>
        <v>500</v>
      </c>
    </row>
    <row r="223" spans="1:8" ht="25.5" outlineLevel="7" x14ac:dyDescent="0.25">
      <c r="A223" s="89" t="s">
        <v>11</v>
      </c>
      <c r="B223" s="90" t="s">
        <v>118</v>
      </c>
      <c r="C223" s="90" t="s">
        <v>658</v>
      </c>
      <c r="D223" s="89">
        <v>200</v>
      </c>
      <c r="E223" s="91" t="s">
        <v>338</v>
      </c>
      <c r="F223" s="92">
        <v>2000</v>
      </c>
      <c r="G223" s="92">
        <f>2000-1500</f>
        <v>500</v>
      </c>
      <c r="H223" s="92">
        <f>2000-1500</f>
        <v>500</v>
      </c>
    </row>
    <row r="224" spans="1:8" ht="25.5" outlineLevel="7" x14ac:dyDescent="0.25">
      <c r="A224" s="89" t="s">
        <v>11</v>
      </c>
      <c r="B224" s="90" t="s">
        <v>118</v>
      </c>
      <c r="C224" s="90" t="s">
        <v>693</v>
      </c>
      <c r="D224" s="89"/>
      <c r="E224" s="91" t="s">
        <v>694</v>
      </c>
      <c r="F224" s="92">
        <f>F225</f>
        <v>250</v>
      </c>
      <c r="G224" s="92">
        <f t="shared" ref="G224:H224" si="117">G225</f>
        <v>250</v>
      </c>
      <c r="H224" s="92">
        <f t="shared" si="117"/>
        <v>250</v>
      </c>
    </row>
    <row r="225" spans="1:8" ht="25.5" outlineLevel="7" x14ac:dyDescent="0.25">
      <c r="A225" s="89" t="s">
        <v>11</v>
      </c>
      <c r="B225" s="90" t="s">
        <v>118</v>
      </c>
      <c r="C225" s="90" t="s">
        <v>693</v>
      </c>
      <c r="D225" s="89">
        <v>200</v>
      </c>
      <c r="E225" s="91" t="s">
        <v>338</v>
      </c>
      <c r="F225" s="92">
        <v>250</v>
      </c>
      <c r="G225" s="92">
        <v>250</v>
      </c>
      <c r="H225" s="92">
        <v>250</v>
      </c>
    </row>
    <row r="226" spans="1:8" ht="25.5" outlineLevel="7" x14ac:dyDescent="0.25">
      <c r="A226" s="89" t="s">
        <v>11</v>
      </c>
      <c r="B226" s="90" t="s">
        <v>118</v>
      </c>
      <c r="C226" s="90" t="s">
        <v>713</v>
      </c>
      <c r="D226" s="89"/>
      <c r="E226" s="91" t="s">
        <v>714</v>
      </c>
      <c r="F226" s="92">
        <f>F227</f>
        <v>300</v>
      </c>
      <c r="G226" s="92">
        <f t="shared" ref="G226:H226" si="118">G227</f>
        <v>0</v>
      </c>
      <c r="H226" s="92">
        <f t="shared" si="118"/>
        <v>0</v>
      </c>
    </row>
    <row r="227" spans="1:8" ht="25.5" outlineLevel="7" x14ac:dyDescent="0.25">
      <c r="A227" s="89" t="s">
        <v>11</v>
      </c>
      <c r="B227" s="90" t="s">
        <v>118</v>
      </c>
      <c r="C227" s="90" t="s">
        <v>713</v>
      </c>
      <c r="D227" s="89">
        <v>200</v>
      </c>
      <c r="E227" s="91" t="s">
        <v>338</v>
      </c>
      <c r="F227" s="92">
        <v>300</v>
      </c>
      <c r="G227" s="92">
        <f>300-300</f>
        <v>0</v>
      </c>
      <c r="H227" s="92">
        <f>300-300</f>
        <v>0</v>
      </c>
    </row>
    <row r="228" spans="1:8" ht="25.5" outlineLevel="5" x14ac:dyDescent="0.25">
      <c r="A228" s="89" t="s">
        <v>11</v>
      </c>
      <c r="B228" s="90" t="s">
        <v>118</v>
      </c>
      <c r="C228" s="90" t="s">
        <v>126</v>
      </c>
      <c r="D228" s="89"/>
      <c r="E228" s="91" t="s">
        <v>438</v>
      </c>
      <c r="F228" s="94">
        <f>F231+F229</f>
        <v>2500</v>
      </c>
      <c r="G228" s="94">
        <f>G231+G229</f>
        <v>600</v>
      </c>
      <c r="H228" s="94">
        <f>H231+H229</f>
        <v>600</v>
      </c>
    </row>
    <row r="229" spans="1:8" ht="39.75" customHeight="1" outlineLevel="5" x14ac:dyDescent="0.25">
      <c r="A229" s="89" t="s">
        <v>11</v>
      </c>
      <c r="B229" s="90" t="s">
        <v>118</v>
      </c>
      <c r="C229" s="90" t="s">
        <v>695</v>
      </c>
      <c r="D229" s="89"/>
      <c r="E229" s="91" t="s">
        <v>696</v>
      </c>
      <c r="F229" s="94">
        <f>F230</f>
        <v>1000</v>
      </c>
      <c r="G229" s="94">
        <f t="shared" ref="G229:H229" si="119">G230</f>
        <v>100</v>
      </c>
      <c r="H229" s="94">
        <f t="shared" si="119"/>
        <v>100</v>
      </c>
    </row>
    <row r="230" spans="1:8" outlineLevel="5" x14ac:dyDescent="0.25">
      <c r="A230" s="89" t="s">
        <v>11</v>
      </c>
      <c r="B230" s="90" t="s">
        <v>118</v>
      </c>
      <c r="C230" s="90" t="s">
        <v>695</v>
      </c>
      <c r="D230" s="89">
        <v>800</v>
      </c>
      <c r="E230" s="91" t="s">
        <v>339</v>
      </c>
      <c r="F230" s="94">
        <v>1000</v>
      </c>
      <c r="G230" s="94">
        <f>1000-900</f>
        <v>100</v>
      </c>
      <c r="H230" s="94">
        <f>1000-900</f>
        <v>100</v>
      </c>
    </row>
    <row r="231" spans="1:8" ht="51" outlineLevel="6" x14ac:dyDescent="0.25">
      <c r="A231" s="89" t="s">
        <v>11</v>
      </c>
      <c r="B231" s="90" t="s">
        <v>118</v>
      </c>
      <c r="C231" s="90" t="s">
        <v>646</v>
      </c>
      <c r="D231" s="89"/>
      <c r="E231" s="91" t="s">
        <v>690</v>
      </c>
      <c r="F231" s="92">
        <f>F232</f>
        <v>1500</v>
      </c>
      <c r="G231" s="92">
        <f t="shared" ref="G231:H231" si="120">G232</f>
        <v>500</v>
      </c>
      <c r="H231" s="92">
        <f t="shared" si="120"/>
        <v>500</v>
      </c>
    </row>
    <row r="232" spans="1:8" ht="25.5" outlineLevel="7" x14ac:dyDescent="0.25">
      <c r="A232" s="89" t="s">
        <v>11</v>
      </c>
      <c r="B232" s="90" t="s">
        <v>118</v>
      </c>
      <c r="C232" s="90" t="s">
        <v>646</v>
      </c>
      <c r="D232" s="89" t="s">
        <v>7</v>
      </c>
      <c r="E232" s="91" t="s">
        <v>338</v>
      </c>
      <c r="F232" s="92">
        <v>1500</v>
      </c>
      <c r="G232" s="92">
        <f>1000-500</f>
        <v>500</v>
      </c>
      <c r="H232" s="92">
        <f>1000-500</f>
        <v>500</v>
      </c>
    </row>
    <row r="233" spans="1:8" outlineLevel="2" x14ac:dyDescent="0.25">
      <c r="A233" s="89" t="s">
        <v>11</v>
      </c>
      <c r="B233" s="90" t="s">
        <v>127</v>
      </c>
      <c r="C233" s="90"/>
      <c r="D233" s="89"/>
      <c r="E233" s="91" t="s">
        <v>310</v>
      </c>
      <c r="F233" s="92">
        <f>F234+F259</f>
        <v>21250</v>
      </c>
      <c r="G233" s="92">
        <f>G234+G259</f>
        <v>16000</v>
      </c>
      <c r="H233" s="92">
        <f>H234+H259</f>
        <v>16000</v>
      </c>
    </row>
    <row r="234" spans="1:8" ht="51" outlineLevel="3" x14ac:dyDescent="0.25">
      <c r="A234" s="89" t="s">
        <v>11</v>
      </c>
      <c r="B234" s="90" t="s">
        <v>127</v>
      </c>
      <c r="C234" s="90" t="s">
        <v>84</v>
      </c>
      <c r="D234" s="89"/>
      <c r="E234" s="91" t="s">
        <v>303</v>
      </c>
      <c r="F234" s="92">
        <f>F235</f>
        <v>20500</v>
      </c>
      <c r="G234" s="92">
        <f t="shared" ref="G234:H234" si="121">G235</f>
        <v>15400</v>
      </c>
      <c r="H234" s="92">
        <f t="shared" si="121"/>
        <v>15400</v>
      </c>
    </row>
    <row r="235" spans="1:8" ht="25.5" outlineLevel="4" x14ac:dyDescent="0.25">
      <c r="A235" s="89" t="s">
        <v>11</v>
      </c>
      <c r="B235" s="90" t="s">
        <v>127</v>
      </c>
      <c r="C235" s="90" t="s">
        <v>85</v>
      </c>
      <c r="D235" s="89"/>
      <c r="E235" s="91" t="s">
        <v>400</v>
      </c>
      <c r="F235" s="92">
        <f>F236+F243+F256</f>
        <v>20500</v>
      </c>
      <c r="G235" s="92">
        <f>G236+G243+G256</f>
        <v>15400</v>
      </c>
      <c r="H235" s="92">
        <f>H236+H243+H256</f>
        <v>15400</v>
      </c>
    </row>
    <row r="236" spans="1:8" ht="16.5" customHeight="1" outlineLevel="5" x14ac:dyDescent="0.25">
      <c r="A236" s="89" t="s">
        <v>11</v>
      </c>
      <c r="B236" s="90" t="s">
        <v>127</v>
      </c>
      <c r="C236" s="90" t="s">
        <v>128</v>
      </c>
      <c r="D236" s="89"/>
      <c r="E236" s="91" t="s">
        <v>440</v>
      </c>
      <c r="F236" s="92">
        <f>F237+F239+F241</f>
        <v>11500</v>
      </c>
      <c r="G236" s="92">
        <f t="shared" ref="G236:H236" si="122">G237+G239+G241</f>
        <v>7500</v>
      </c>
      <c r="H236" s="92">
        <f t="shared" si="122"/>
        <v>7500</v>
      </c>
    </row>
    <row r="237" spans="1:8" ht="25.5" outlineLevel="6" x14ac:dyDescent="0.25">
      <c r="A237" s="89" t="s">
        <v>11</v>
      </c>
      <c r="B237" s="90" t="s">
        <v>127</v>
      </c>
      <c r="C237" s="90" t="s">
        <v>129</v>
      </c>
      <c r="D237" s="89"/>
      <c r="E237" s="91" t="s">
        <v>441</v>
      </c>
      <c r="F237" s="92">
        <f>F238</f>
        <v>8500</v>
      </c>
      <c r="G237" s="92">
        <f t="shared" ref="G237:H237" si="123">G238</f>
        <v>4500</v>
      </c>
      <c r="H237" s="92">
        <f t="shared" si="123"/>
        <v>4500</v>
      </c>
    </row>
    <row r="238" spans="1:8" ht="25.5" outlineLevel="7" x14ac:dyDescent="0.25">
      <c r="A238" s="89" t="s">
        <v>11</v>
      </c>
      <c r="B238" s="90" t="s">
        <v>127</v>
      </c>
      <c r="C238" s="90" t="s">
        <v>129</v>
      </c>
      <c r="D238" s="89" t="s">
        <v>7</v>
      </c>
      <c r="E238" s="91" t="s">
        <v>338</v>
      </c>
      <c r="F238" s="92">
        <v>8500</v>
      </c>
      <c r="G238" s="92">
        <f>8500-4000</f>
        <v>4500</v>
      </c>
      <c r="H238" s="92">
        <f>8500-4000</f>
        <v>4500</v>
      </c>
    </row>
    <row r="239" spans="1:8" ht="25.5" outlineLevel="6" x14ac:dyDescent="0.25">
      <c r="A239" s="89" t="s">
        <v>11</v>
      </c>
      <c r="B239" s="90" t="s">
        <v>127</v>
      </c>
      <c r="C239" s="90" t="s">
        <v>130</v>
      </c>
      <c r="D239" s="89"/>
      <c r="E239" s="91" t="s">
        <v>442</v>
      </c>
      <c r="F239" s="92">
        <f>F240</f>
        <v>1500</v>
      </c>
      <c r="G239" s="92">
        <f t="shared" ref="G239:H239" si="124">G240</f>
        <v>1500</v>
      </c>
      <c r="H239" s="92">
        <f t="shared" si="124"/>
        <v>1500</v>
      </c>
    </row>
    <row r="240" spans="1:8" ht="25.5" outlineLevel="7" x14ac:dyDescent="0.25">
      <c r="A240" s="89" t="s">
        <v>11</v>
      </c>
      <c r="B240" s="90" t="s">
        <v>127</v>
      </c>
      <c r="C240" s="90" t="s">
        <v>130</v>
      </c>
      <c r="D240" s="89" t="s">
        <v>39</v>
      </c>
      <c r="E240" s="91" t="s">
        <v>364</v>
      </c>
      <c r="F240" s="92">
        <v>1500</v>
      </c>
      <c r="G240" s="92">
        <v>1500</v>
      </c>
      <c r="H240" s="92">
        <v>1500</v>
      </c>
    </row>
    <row r="241" spans="1:8" ht="38.25" outlineLevel="6" x14ac:dyDescent="0.25">
      <c r="A241" s="89" t="s">
        <v>11</v>
      </c>
      <c r="B241" s="90" t="s">
        <v>127</v>
      </c>
      <c r="C241" s="90" t="s">
        <v>131</v>
      </c>
      <c r="D241" s="89"/>
      <c r="E241" s="91" t="s">
        <v>443</v>
      </c>
      <c r="F241" s="92">
        <f>F242</f>
        <v>1500</v>
      </c>
      <c r="G241" s="92">
        <f t="shared" ref="G241:H241" si="125">G242</f>
        <v>1500</v>
      </c>
      <c r="H241" s="92">
        <f t="shared" si="125"/>
        <v>1500</v>
      </c>
    </row>
    <row r="242" spans="1:8" ht="25.5" outlineLevel="7" x14ac:dyDescent="0.25">
      <c r="A242" s="89" t="s">
        <v>11</v>
      </c>
      <c r="B242" s="90" t="s">
        <v>127</v>
      </c>
      <c r="C242" s="90" t="s">
        <v>131</v>
      </c>
      <c r="D242" s="89" t="s">
        <v>7</v>
      </c>
      <c r="E242" s="91" t="s">
        <v>338</v>
      </c>
      <c r="F242" s="92">
        <v>1500</v>
      </c>
      <c r="G242" s="92">
        <v>1500</v>
      </c>
      <c r="H242" s="92">
        <v>1500</v>
      </c>
    </row>
    <row r="243" spans="1:8" ht="25.5" outlineLevel="5" x14ac:dyDescent="0.25">
      <c r="A243" s="89" t="s">
        <v>11</v>
      </c>
      <c r="B243" s="90" t="s">
        <v>127</v>
      </c>
      <c r="C243" s="90" t="s">
        <v>86</v>
      </c>
      <c r="D243" s="89"/>
      <c r="E243" s="91" t="s">
        <v>401</v>
      </c>
      <c r="F243" s="92">
        <f>F244+F246+F248+F250+F252+F254</f>
        <v>7100</v>
      </c>
      <c r="G243" s="92">
        <f t="shared" ref="G243:H243" si="126">G244+G246+G248+G250+G252+G254</f>
        <v>6400</v>
      </c>
      <c r="H243" s="92">
        <f t="shared" si="126"/>
        <v>6400</v>
      </c>
    </row>
    <row r="244" spans="1:8" outlineLevel="6" x14ac:dyDescent="0.25">
      <c r="A244" s="95" t="s">
        <v>11</v>
      </c>
      <c r="B244" s="96" t="s">
        <v>127</v>
      </c>
      <c r="C244" s="96" t="s">
        <v>132</v>
      </c>
      <c r="D244" s="95"/>
      <c r="E244" s="93" t="s">
        <v>445</v>
      </c>
      <c r="F244" s="94">
        <f>F245</f>
        <v>5000</v>
      </c>
      <c r="G244" s="92">
        <f t="shared" ref="G244:H244" si="127">G245</f>
        <v>5000</v>
      </c>
      <c r="H244" s="92">
        <f t="shared" si="127"/>
        <v>5000</v>
      </c>
    </row>
    <row r="245" spans="1:8" ht="25.5" outlineLevel="7" x14ac:dyDescent="0.25">
      <c r="A245" s="95" t="s">
        <v>11</v>
      </c>
      <c r="B245" s="96" t="s">
        <v>127</v>
      </c>
      <c r="C245" s="96" t="s">
        <v>132</v>
      </c>
      <c r="D245" s="95" t="s">
        <v>39</v>
      </c>
      <c r="E245" s="93" t="s">
        <v>364</v>
      </c>
      <c r="F245" s="94">
        <v>5000</v>
      </c>
      <c r="G245" s="94">
        <v>5000</v>
      </c>
      <c r="H245" s="94">
        <v>5000</v>
      </c>
    </row>
    <row r="246" spans="1:8" ht="25.5" outlineLevel="6" x14ac:dyDescent="0.25">
      <c r="A246" s="89" t="s">
        <v>11</v>
      </c>
      <c r="B246" s="90" t="s">
        <v>127</v>
      </c>
      <c r="C246" s="90" t="s">
        <v>133</v>
      </c>
      <c r="D246" s="89"/>
      <c r="E246" s="91" t="s">
        <v>446</v>
      </c>
      <c r="F246" s="92">
        <f>F247</f>
        <v>300</v>
      </c>
      <c r="G246" s="92">
        <f t="shared" ref="G246:H246" si="128">G247</f>
        <v>300</v>
      </c>
      <c r="H246" s="92">
        <f t="shared" si="128"/>
        <v>300</v>
      </c>
    </row>
    <row r="247" spans="1:8" ht="25.5" outlineLevel="7" x14ac:dyDescent="0.25">
      <c r="A247" s="89" t="s">
        <v>11</v>
      </c>
      <c r="B247" s="90" t="s">
        <v>127</v>
      </c>
      <c r="C247" s="90" t="s">
        <v>133</v>
      </c>
      <c r="D247" s="89" t="s">
        <v>7</v>
      </c>
      <c r="E247" s="91" t="s">
        <v>338</v>
      </c>
      <c r="F247" s="92">
        <v>300</v>
      </c>
      <c r="G247" s="92">
        <v>300</v>
      </c>
      <c r="H247" s="92">
        <v>300</v>
      </c>
    </row>
    <row r="248" spans="1:8" ht="51" outlineLevel="6" x14ac:dyDescent="0.25">
      <c r="A248" s="89" t="s">
        <v>11</v>
      </c>
      <c r="B248" s="90" t="s">
        <v>127</v>
      </c>
      <c r="C248" s="90" t="s">
        <v>134</v>
      </c>
      <c r="D248" s="89"/>
      <c r="E248" s="91" t="s">
        <v>447</v>
      </c>
      <c r="F248" s="92">
        <f>F249</f>
        <v>250</v>
      </c>
      <c r="G248" s="92">
        <f t="shared" ref="G248:H248" si="129">G249</f>
        <v>250</v>
      </c>
      <c r="H248" s="92">
        <f t="shared" si="129"/>
        <v>250</v>
      </c>
    </row>
    <row r="249" spans="1:8" outlineLevel="7" x14ac:dyDescent="0.25">
      <c r="A249" s="89" t="s">
        <v>11</v>
      </c>
      <c r="B249" s="90" t="s">
        <v>127</v>
      </c>
      <c r="C249" s="90" t="s">
        <v>134</v>
      </c>
      <c r="D249" s="89" t="s">
        <v>8</v>
      </c>
      <c r="E249" s="91" t="s">
        <v>339</v>
      </c>
      <c r="F249" s="92">
        <v>250</v>
      </c>
      <c r="G249" s="92">
        <v>250</v>
      </c>
      <c r="H249" s="92">
        <v>250</v>
      </c>
    </row>
    <row r="250" spans="1:8" outlineLevel="6" x14ac:dyDescent="0.25">
      <c r="A250" s="89" t="s">
        <v>11</v>
      </c>
      <c r="B250" s="90" t="s">
        <v>127</v>
      </c>
      <c r="C250" s="90" t="s">
        <v>135</v>
      </c>
      <c r="D250" s="89"/>
      <c r="E250" s="91" t="s">
        <v>448</v>
      </c>
      <c r="F250" s="92">
        <f>F251</f>
        <v>250</v>
      </c>
      <c r="G250" s="92">
        <f t="shared" ref="G250:H250" si="130">G251</f>
        <v>250</v>
      </c>
      <c r="H250" s="92">
        <f t="shared" si="130"/>
        <v>250</v>
      </c>
    </row>
    <row r="251" spans="1:8" ht="25.5" outlineLevel="7" x14ac:dyDescent="0.25">
      <c r="A251" s="89" t="s">
        <v>11</v>
      </c>
      <c r="B251" s="90" t="s">
        <v>127</v>
      </c>
      <c r="C251" s="90" t="s">
        <v>135</v>
      </c>
      <c r="D251" s="89" t="s">
        <v>7</v>
      </c>
      <c r="E251" s="91" t="s">
        <v>338</v>
      </c>
      <c r="F251" s="92">
        <v>250</v>
      </c>
      <c r="G251" s="92">
        <v>250</v>
      </c>
      <c r="H251" s="92">
        <v>250</v>
      </c>
    </row>
    <row r="252" spans="1:8" ht="38.25" outlineLevel="6" x14ac:dyDescent="0.25">
      <c r="A252" s="89" t="s">
        <v>11</v>
      </c>
      <c r="B252" s="90" t="s">
        <v>127</v>
      </c>
      <c r="C252" s="90" t="s">
        <v>136</v>
      </c>
      <c r="D252" s="89"/>
      <c r="E252" s="91" t="s">
        <v>449</v>
      </c>
      <c r="F252" s="92">
        <f>F253</f>
        <v>1000</v>
      </c>
      <c r="G252" s="92">
        <f t="shared" ref="G252:H252" si="131">G253</f>
        <v>500</v>
      </c>
      <c r="H252" s="92">
        <f t="shared" si="131"/>
        <v>500</v>
      </c>
    </row>
    <row r="253" spans="1:8" ht="25.5" outlineLevel="7" x14ac:dyDescent="0.25">
      <c r="A253" s="89" t="s">
        <v>11</v>
      </c>
      <c r="B253" s="90" t="s">
        <v>127</v>
      </c>
      <c r="C253" s="90" t="s">
        <v>136</v>
      </c>
      <c r="D253" s="89" t="s">
        <v>7</v>
      </c>
      <c r="E253" s="91" t="s">
        <v>338</v>
      </c>
      <c r="F253" s="92">
        <v>1000</v>
      </c>
      <c r="G253" s="92">
        <f>1000-500</f>
        <v>500</v>
      </c>
      <c r="H253" s="92">
        <f>1000-500</f>
        <v>500</v>
      </c>
    </row>
    <row r="254" spans="1:8" outlineLevel="6" x14ac:dyDescent="0.25">
      <c r="A254" s="89" t="s">
        <v>11</v>
      </c>
      <c r="B254" s="90" t="s">
        <v>127</v>
      </c>
      <c r="C254" s="90" t="s">
        <v>137</v>
      </c>
      <c r="D254" s="89"/>
      <c r="E254" s="91" t="s">
        <v>450</v>
      </c>
      <c r="F254" s="92">
        <f>F255</f>
        <v>300</v>
      </c>
      <c r="G254" s="92">
        <f t="shared" ref="G254:H254" si="132">G255</f>
        <v>100</v>
      </c>
      <c r="H254" s="92">
        <f t="shared" si="132"/>
        <v>100</v>
      </c>
    </row>
    <row r="255" spans="1:8" ht="25.5" outlineLevel="7" x14ac:dyDescent="0.25">
      <c r="A255" s="89" t="s">
        <v>11</v>
      </c>
      <c r="B255" s="90" t="s">
        <v>127</v>
      </c>
      <c r="C255" s="90" t="s">
        <v>137</v>
      </c>
      <c r="D255" s="89" t="s">
        <v>7</v>
      </c>
      <c r="E255" s="91" t="s">
        <v>338</v>
      </c>
      <c r="F255" s="92">
        <v>300</v>
      </c>
      <c r="G255" s="92">
        <f>300-200</f>
        <v>100</v>
      </c>
      <c r="H255" s="92">
        <f>300-200</f>
        <v>100</v>
      </c>
    </row>
    <row r="256" spans="1:8" ht="25.5" outlineLevel="5" x14ac:dyDescent="0.25">
      <c r="A256" s="89" t="s">
        <v>11</v>
      </c>
      <c r="B256" s="90" t="s">
        <v>127</v>
      </c>
      <c r="C256" s="90" t="s">
        <v>104</v>
      </c>
      <c r="D256" s="89"/>
      <c r="E256" s="91" t="s">
        <v>419</v>
      </c>
      <c r="F256" s="92">
        <f>F257</f>
        <v>1900</v>
      </c>
      <c r="G256" s="92">
        <f t="shared" ref="G256:H256" si="133">G257</f>
        <v>1500</v>
      </c>
      <c r="H256" s="92">
        <f t="shared" si="133"/>
        <v>1500</v>
      </c>
    </row>
    <row r="257" spans="1:8" ht="25.5" outlineLevel="6" x14ac:dyDescent="0.25">
      <c r="A257" s="89" t="s">
        <v>11</v>
      </c>
      <c r="B257" s="90" t="s">
        <v>127</v>
      </c>
      <c r="C257" s="90" t="s">
        <v>599</v>
      </c>
      <c r="D257" s="89"/>
      <c r="E257" s="91" t="s">
        <v>594</v>
      </c>
      <c r="F257" s="92">
        <f>F258</f>
        <v>1900</v>
      </c>
      <c r="G257" s="92">
        <f t="shared" ref="G257:H257" si="134">G258</f>
        <v>1500</v>
      </c>
      <c r="H257" s="92">
        <f t="shared" si="134"/>
        <v>1500</v>
      </c>
    </row>
    <row r="258" spans="1:8" ht="25.5" outlineLevel="7" x14ac:dyDescent="0.25">
      <c r="A258" s="89" t="s">
        <v>11</v>
      </c>
      <c r="B258" s="90" t="s">
        <v>127</v>
      </c>
      <c r="C258" s="90" t="s">
        <v>599</v>
      </c>
      <c r="D258" s="89" t="s">
        <v>7</v>
      </c>
      <c r="E258" s="91" t="s">
        <v>338</v>
      </c>
      <c r="F258" s="92">
        <v>1900</v>
      </c>
      <c r="G258" s="92">
        <v>1500</v>
      </c>
      <c r="H258" s="92">
        <v>1500</v>
      </c>
    </row>
    <row r="259" spans="1:8" ht="40.5" customHeight="1" outlineLevel="3" x14ac:dyDescent="0.25">
      <c r="A259" s="21" t="s">
        <v>11</v>
      </c>
      <c r="B259" s="22" t="s">
        <v>127</v>
      </c>
      <c r="C259" s="22" t="s">
        <v>138</v>
      </c>
      <c r="D259" s="21"/>
      <c r="E259" s="23" t="s">
        <v>311</v>
      </c>
      <c r="F259" s="11">
        <f>F260</f>
        <v>750</v>
      </c>
      <c r="G259" s="11">
        <f t="shared" ref="G259:H259" si="135">G260</f>
        <v>600</v>
      </c>
      <c r="H259" s="11">
        <f t="shared" si="135"/>
        <v>600</v>
      </c>
    </row>
    <row r="260" spans="1:8" ht="38.25" outlineLevel="4" x14ac:dyDescent="0.25">
      <c r="A260" s="21" t="s">
        <v>11</v>
      </c>
      <c r="B260" s="22" t="s">
        <v>127</v>
      </c>
      <c r="C260" s="22" t="s">
        <v>139</v>
      </c>
      <c r="D260" s="21"/>
      <c r="E260" s="23" t="s">
        <v>453</v>
      </c>
      <c r="F260" s="11">
        <f>F261+F264</f>
        <v>750</v>
      </c>
      <c r="G260" s="11">
        <f>G261+G264</f>
        <v>600</v>
      </c>
      <c r="H260" s="11">
        <f>H261+H264</f>
        <v>600</v>
      </c>
    </row>
    <row r="261" spans="1:8" ht="25.5" outlineLevel="5" x14ac:dyDescent="0.25">
      <c r="A261" s="21" t="s">
        <v>11</v>
      </c>
      <c r="B261" s="22" t="s">
        <v>127</v>
      </c>
      <c r="C261" s="22" t="s">
        <v>140</v>
      </c>
      <c r="D261" s="21"/>
      <c r="E261" s="23" t="s">
        <v>562</v>
      </c>
      <c r="F261" s="11">
        <f>F262</f>
        <v>500</v>
      </c>
      <c r="G261" s="11">
        <f>G262</f>
        <v>500</v>
      </c>
      <c r="H261" s="11">
        <f>H262</f>
        <v>500</v>
      </c>
    </row>
    <row r="262" spans="1:8" ht="51" outlineLevel="6" x14ac:dyDescent="0.25">
      <c r="A262" s="21" t="s">
        <v>11</v>
      </c>
      <c r="B262" s="22" t="s">
        <v>127</v>
      </c>
      <c r="C262" s="22" t="s">
        <v>141</v>
      </c>
      <c r="D262" s="21"/>
      <c r="E262" s="23" t="s">
        <v>454</v>
      </c>
      <c r="F262" s="11">
        <f>F263</f>
        <v>500</v>
      </c>
      <c r="G262" s="11">
        <f t="shared" ref="G262:H262" si="136">G263</f>
        <v>500</v>
      </c>
      <c r="H262" s="11">
        <f t="shared" si="136"/>
        <v>500</v>
      </c>
    </row>
    <row r="263" spans="1:8" ht="25.5" outlineLevel="7" x14ac:dyDescent="0.25">
      <c r="A263" s="21" t="s">
        <v>11</v>
      </c>
      <c r="B263" s="22" t="s">
        <v>127</v>
      </c>
      <c r="C263" s="22" t="s">
        <v>141</v>
      </c>
      <c r="D263" s="21" t="s">
        <v>7</v>
      </c>
      <c r="E263" s="23" t="s">
        <v>338</v>
      </c>
      <c r="F263" s="11">
        <v>500</v>
      </c>
      <c r="G263" s="11">
        <v>500</v>
      </c>
      <c r="H263" s="11">
        <v>500</v>
      </c>
    </row>
    <row r="264" spans="1:8" ht="38.25" outlineLevel="5" x14ac:dyDescent="0.25">
      <c r="A264" s="21" t="s">
        <v>11</v>
      </c>
      <c r="B264" s="22" t="s">
        <v>127</v>
      </c>
      <c r="C264" s="22" t="s">
        <v>142</v>
      </c>
      <c r="D264" s="21"/>
      <c r="E264" s="23" t="s">
        <v>455</v>
      </c>
      <c r="F264" s="11">
        <f>F265</f>
        <v>250</v>
      </c>
      <c r="G264" s="11">
        <f t="shared" ref="G264:H265" si="137">G265</f>
        <v>100</v>
      </c>
      <c r="H264" s="11">
        <f t="shared" si="137"/>
        <v>100</v>
      </c>
    </row>
    <row r="265" spans="1:8" ht="38.25" outlineLevel="6" x14ac:dyDescent="0.25">
      <c r="A265" s="21" t="s">
        <v>11</v>
      </c>
      <c r="B265" s="22" t="s">
        <v>127</v>
      </c>
      <c r="C265" s="22" t="s">
        <v>143</v>
      </c>
      <c r="D265" s="21"/>
      <c r="E265" s="23" t="s">
        <v>456</v>
      </c>
      <c r="F265" s="11">
        <f>F266</f>
        <v>250</v>
      </c>
      <c r="G265" s="11">
        <f t="shared" si="137"/>
        <v>100</v>
      </c>
      <c r="H265" s="11">
        <f t="shared" si="137"/>
        <v>100</v>
      </c>
    </row>
    <row r="266" spans="1:8" ht="25.5" outlineLevel="7" x14ac:dyDescent="0.25">
      <c r="A266" s="21" t="s">
        <v>11</v>
      </c>
      <c r="B266" s="22" t="s">
        <v>127</v>
      </c>
      <c r="C266" s="22" t="s">
        <v>143</v>
      </c>
      <c r="D266" s="21" t="s">
        <v>7</v>
      </c>
      <c r="E266" s="23" t="s">
        <v>338</v>
      </c>
      <c r="F266" s="11">
        <v>250</v>
      </c>
      <c r="G266" s="11">
        <v>100</v>
      </c>
      <c r="H266" s="11">
        <v>100</v>
      </c>
    </row>
    <row r="267" spans="1:8" ht="25.5" outlineLevel="2" x14ac:dyDescent="0.25">
      <c r="A267" s="89" t="s">
        <v>11</v>
      </c>
      <c r="B267" s="90" t="s">
        <v>144</v>
      </c>
      <c r="C267" s="90"/>
      <c r="D267" s="89"/>
      <c r="E267" s="91" t="s">
        <v>312</v>
      </c>
      <c r="F267" s="92">
        <f>F268+F273</f>
        <v>23953</v>
      </c>
      <c r="G267" s="92">
        <f t="shared" ref="G267:H267" si="138">G268+G273</f>
        <v>21953</v>
      </c>
      <c r="H267" s="92">
        <f t="shared" si="138"/>
        <v>21953</v>
      </c>
    </row>
    <row r="268" spans="1:8" ht="51" outlineLevel="3" x14ac:dyDescent="0.25">
      <c r="A268" s="89" t="s">
        <v>11</v>
      </c>
      <c r="B268" s="90" t="s">
        <v>144</v>
      </c>
      <c r="C268" s="90" t="s">
        <v>84</v>
      </c>
      <c r="D268" s="89"/>
      <c r="E268" s="91" t="s">
        <v>303</v>
      </c>
      <c r="F268" s="92">
        <f>F269</f>
        <v>16374.1</v>
      </c>
      <c r="G268" s="92">
        <f t="shared" ref="G268:H271" si="139">G269</f>
        <v>14374.1</v>
      </c>
      <c r="H268" s="92">
        <f t="shared" si="139"/>
        <v>14374.1</v>
      </c>
    </row>
    <row r="269" spans="1:8" ht="25.5" outlineLevel="4" x14ac:dyDescent="0.25">
      <c r="A269" s="89" t="s">
        <v>11</v>
      </c>
      <c r="B269" s="90" t="s">
        <v>144</v>
      </c>
      <c r="C269" s="90" t="s">
        <v>109</v>
      </c>
      <c r="D269" s="89"/>
      <c r="E269" s="91" t="s">
        <v>423</v>
      </c>
      <c r="F269" s="92">
        <f>F270</f>
        <v>16374.1</v>
      </c>
      <c r="G269" s="92">
        <f t="shared" si="139"/>
        <v>14374.1</v>
      </c>
      <c r="H269" s="92">
        <f t="shared" si="139"/>
        <v>14374.1</v>
      </c>
    </row>
    <row r="270" spans="1:8" ht="25.5" outlineLevel="5" x14ac:dyDescent="0.25">
      <c r="A270" s="89" t="s">
        <v>11</v>
      </c>
      <c r="B270" s="90" t="s">
        <v>144</v>
      </c>
      <c r="C270" s="90" t="s">
        <v>122</v>
      </c>
      <c r="D270" s="89"/>
      <c r="E270" s="91" t="s">
        <v>435</v>
      </c>
      <c r="F270" s="92">
        <f>F271</f>
        <v>16374.1</v>
      </c>
      <c r="G270" s="92">
        <f t="shared" si="139"/>
        <v>14374.1</v>
      </c>
      <c r="H270" s="92">
        <f t="shared" si="139"/>
        <v>14374.1</v>
      </c>
    </row>
    <row r="271" spans="1:8" ht="25.5" outlineLevel="6" x14ac:dyDescent="0.25">
      <c r="A271" s="89" t="s">
        <v>11</v>
      </c>
      <c r="B271" s="90" t="s">
        <v>144</v>
      </c>
      <c r="C271" s="90" t="s">
        <v>145</v>
      </c>
      <c r="D271" s="89"/>
      <c r="E271" s="91" t="s">
        <v>457</v>
      </c>
      <c r="F271" s="92">
        <f>F272</f>
        <v>16374.1</v>
      </c>
      <c r="G271" s="92">
        <f t="shared" si="139"/>
        <v>14374.1</v>
      </c>
      <c r="H271" s="92">
        <f t="shared" si="139"/>
        <v>14374.1</v>
      </c>
    </row>
    <row r="272" spans="1:8" ht="25.5" outlineLevel="7" x14ac:dyDescent="0.25">
      <c r="A272" s="89" t="s">
        <v>11</v>
      </c>
      <c r="B272" s="90" t="s">
        <v>144</v>
      </c>
      <c r="C272" s="90" t="s">
        <v>145</v>
      </c>
      <c r="D272" s="89" t="s">
        <v>39</v>
      </c>
      <c r="E272" s="91" t="s">
        <v>364</v>
      </c>
      <c r="F272" s="92">
        <v>16374.1</v>
      </c>
      <c r="G272" s="92">
        <f>16374.1-2000</f>
        <v>14374.1</v>
      </c>
      <c r="H272" s="92">
        <f>16374.1-2000</f>
        <v>14374.1</v>
      </c>
    </row>
    <row r="273" spans="1:8" outlineLevel="7" x14ac:dyDescent="0.25">
      <c r="A273" s="89" t="s">
        <v>11</v>
      </c>
      <c r="B273" s="90" t="s">
        <v>144</v>
      </c>
      <c r="C273" s="90" t="s">
        <v>3</v>
      </c>
      <c r="D273" s="89"/>
      <c r="E273" s="91" t="s">
        <v>292</v>
      </c>
      <c r="F273" s="92">
        <f>F274</f>
        <v>7578.9</v>
      </c>
      <c r="G273" s="92">
        <f t="shared" ref="G273:H273" si="140">G274</f>
        <v>7578.9</v>
      </c>
      <c r="H273" s="92">
        <f t="shared" si="140"/>
        <v>7578.9</v>
      </c>
    </row>
    <row r="274" spans="1:8" ht="25.5" outlineLevel="7" x14ac:dyDescent="0.25">
      <c r="A274" s="89" t="s">
        <v>11</v>
      </c>
      <c r="B274" s="90" t="s">
        <v>144</v>
      </c>
      <c r="C274" s="90" t="s">
        <v>10</v>
      </c>
      <c r="D274" s="89"/>
      <c r="E274" s="91" t="s">
        <v>340</v>
      </c>
      <c r="F274" s="92">
        <f>F275</f>
        <v>7578.9</v>
      </c>
      <c r="G274" s="92">
        <f t="shared" ref="G274:H274" si="141">G275</f>
        <v>7578.9</v>
      </c>
      <c r="H274" s="92">
        <f t="shared" si="141"/>
        <v>7578.9</v>
      </c>
    </row>
    <row r="275" spans="1:8" ht="25.5" outlineLevel="7" x14ac:dyDescent="0.25">
      <c r="A275" s="89" t="s">
        <v>11</v>
      </c>
      <c r="B275" s="90" t="s">
        <v>144</v>
      </c>
      <c r="C275" s="90" t="s">
        <v>61</v>
      </c>
      <c r="D275" s="89"/>
      <c r="E275" s="91" t="s">
        <v>383</v>
      </c>
      <c r="F275" s="92">
        <f>F276+F277+F278+F279</f>
        <v>7578.9</v>
      </c>
      <c r="G275" s="92">
        <f t="shared" ref="G275:H275" si="142">G276+G277+G278+G279</f>
        <v>7578.9</v>
      </c>
      <c r="H275" s="92">
        <f t="shared" si="142"/>
        <v>7578.9</v>
      </c>
    </row>
    <row r="276" spans="1:8" ht="63.75" outlineLevel="7" x14ac:dyDescent="0.25">
      <c r="A276" s="89" t="s">
        <v>11</v>
      </c>
      <c r="B276" s="90" t="s">
        <v>144</v>
      </c>
      <c r="C276" s="90" t="s">
        <v>61</v>
      </c>
      <c r="D276" s="89" t="s">
        <v>6</v>
      </c>
      <c r="E276" s="91" t="s">
        <v>337</v>
      </c>
      <c r="F276" s="92">
        <v>4725.5</v>
      </c>
      <c r="G276" s="92">
        <v>4725.5</v>
      </c>
      <c r="H276" s="92">
        <v>4725.5</v>
      </c>
    </row>
    <row r="277" spans="1:8" ht="25.5" outlineLevel="7" x14ac:dyDescent="0.25">
      <c r="A277" s="89" t="s">
        <v>11</v>
      </c>
      <c r="B277" s="90" t="s">
        <v>144</v>
      </c>
      <c r="C277" s="90" t="s">
        <v>61</v>
      </c>
      <c r="D277" s="89" t="s">
        <v>7</v>
      </c>
      <c r="E277" s="91" t="s">
        <v>338</v>
      </c>
      <c r="F277" s="92">
        <v>2608.5</v>
      </c>
      <c r="G277" s="92">
        <v>2608.5</v>
      </c>
      <c r="H277" s="92">
        <v>2608.5</v>
      </c>
    </row>
    <row r="278" spans="1:8" outlineLevel="7" x14ac:dyDescent="0.25">
      <c r="A278" s="89" t="s">
        <v>11</v>
      </c>
      <c r="B278" s="90" t="s">
        <v>144</v>
      </c>
      <c r="C278" s="90" t="s">
        <v>61</v>
      </c>
      <c r="D278" s="89">
        <v>300</v>
      </c>
      <c r="E278" s="91" t="s">
        <v>349</v>
      </c>
      <c r="F278" s="92">
        <v>123.9</v>
      </c>
      <c r="G278" s="92">
        <v>123.9</v>
      </c>
      <c r="H278" s="92">
        <v>123.9</v>
      </c>
    </row>
    <row r="279" spans="1:8" outlineLevel="7" x14ac:dyDescent="0.25">
      <c r="A279" s="89" t="s">
        <v>11</v>
      </c>
      <c r="B279" s="90" t="s">
        <v>144</v>
      </c>
      <c r="C279" s="90" t="s">
        <v>61</v>
      </c>
      <c r="D279" s="89" t="s">
        <v>8</v>
      </c>
      <c r="E279" s="91" t="s">
        <v>339</v>
      </c>
      <c r="F279" s="92">
        <v>121</v>
      </c>
      <c r="G279" s="92">
        <v>121</v>
      </c>
      <c r="H279" s="92">
        <v>121</v>
      </c>
    </row>
    <row r="280" spans="1:8" outlineLevel="1" x14ac:dyDescent="0.25">
      <c r="A280" s="89" t="s">
        <v>11</v>
      </c>
      <c r="B280" s="90" t="s">
        <v>148</v>
      </c>
      <c r="C280" s="90"/>
      <c r="D280" s="89"/>
      <c r="E280" s="91" t="s">
        <v>287</v>
      </c>
      <c r="F280" s="92">
        <f>F281+F287+F305</f>
        <v>8655.5</v>
      </c>
      <c r="G280" s="92">
        <f>G281+G287+G305</f>
        <v>6390.7</v>
      </c>
      <c r="H280" s="92">
        <f>H281+H287+H305</f>
        <v>7521.6</v>
      </c>
    </row>
    <row r="281" spans="1:8" outlineLevel="2" x14ac:dyDescent="0.25">
      <c r="A281" s="89" t="s">
        <v>11</v>
      </c>
      <c r="B281" s="90" t="s">
        <v>149</v>
      </c>
      <c r="C281" s="90"/>
      <c r="D281" s="89"/>
      <c r="E281" s="91" t="s">
        <v>314</v>
      </c>
      <c r="F281" s="92">
        <f>F282</f>
        <v>1300</v>
      </c>
      <c r="G281" s="92">
        <f t="shared" ref="G281:H282" si="143">G282</f>
        <v>1300</v>
      </c>
      <c r="H281" s="92">
        <f t="shared" si="143"/>
        <v>1300</v>
      </c>
    </row>
    <row r="282" spans="1:8" ht="51" outlineLevel="3" x14ac:dyDescent="0.25">
      <c r="A282" s="89" t="s">
        <v>11</v>
      </c>
      <c r="B282" s="90" t="s">
        <v>149</v>
      </c>
      <c r="C282" s="90" t="s">
        <v>13</v>
      </c>
      <c r="D282" s="89"/>
      <c r="E282" s="91" t="s">
        <v>294</v>
      </c>
      <c r="F282" s="92">
        <f>F283</f>
        <v>1300</v>
      </c>
      <c r="G282" s="92">
        <f t="shared" si="143"/>
        <v>1300</v>
      </c>
      <c r="H282" s="92">
        <f t="shared" si="143"/>
        <v>1300</v>
      </c>
    </row>
    <row r="283" spans="1:8" ht="38.25" outlineLevel="4" x14ac:dyDescent="0.25">
      <c r="A283" s="89" t="s">
        <v>11</v>
      </c>
      <c r="B283" s="90" t="s">
        <v>149</v>
      </c>
      <c r="C283" s="90" t="s">
        <v>41</v>
      </c>
      <c r="D283" s="89"/>
      <c r="E283" s="91" t="s">
        <v>366</v>
      </c>
      <c r="F283" s="92">
        <f>F284</f>
        <v>1300</v>
      </c>
      <c r="G283" s="92">
        <f t="shared" ref="G283:H285" si="144">G284</f>
        <v>1300</v>
      </c>
      <c r="H283" s="92">
        <f t="shared" si="144"/>
        <v>1300</v>
      </c>
    </row>
    <row r="284" spans="1:8" ht="51" outlineLevel="5" x14ac:dyDescent="0.25">
      <c r="A284" s="89" t="s">
        <v>11</v>
      </c>
      <c r="B284" s="90" t="s">
        <v>149</v>
      </c>
      <c r="C284" s="90" t="s">
        <v>150</v>
      </c>
      <c r="D284" s="89"/>
      <c r="E284" s="91" t="s">
        <v>458</v>
      </c>
      <c r="F284" s="92">
        <f>F285</f>
        <v>1300</v>
      </c>
      <c r="G284" s="92">
        <f t="shared" si="144"/>
        <v>1300</v>
      </c>
      <c r="H284" s="92">
        <f t="shared" si="144"/>
        <v>1300</v>
      </c>
    </row>
    <row r="285" spans="1:8" ht="25.5" outlineLevel="6" x14ac:dyDescent="0.25">
      <c r="A285" s="89" t="s">
        <v>11</v>
      </c>
      <c r="B285" s="90" t="s">
        <v>149</v>
      </c>
      <c r="C285" s="90" t="s">
        <v>151</v>
      </c>
      <c r="D285" s="89"/>
      <c r="E285" s="91" t="s">
        <v>459</v>
      </c>
      <c r="F285" s="92">
        <f>F286</f>
        <v>1300</v>
      </c>
      <c r="G285" s="92">
        <f t="shared" si="144"/>
        <v>1300</v>
      </c>
      <c r="H285" s="92">
        <f t="shared" si="144"/>
        <v>1300</v>
      </c>
    </row>
    <row r="286" spans="1:8" outlineLevel="7" x14ac:dyDescent="0.25">
      <c r="A286" s="89" t="s">
        <v>11</v>
      </c>
      <c r="B286" s="90" t="s">
        <v>149</v>
      </c>
      <c r="C286" s="90" t="s">
        <v>151</v>
      </c>
      <c r="D286" s="89" t="s">
        <v>21</v>
      </c>
      <c r="E286" s="91" t="s">
        <v>349</v>
      </c>
      <c r="F286" s="92">
        <v>1300</v>
      </c>
      <c r="G286" s="92">
        <v>1300</v>
      </c>
      <c r="H286" s="92">
        <v>1300</v>
      </c>
    </row>
    <row r="287" spans="1:8" outlineLevel="2" x14ac:dyDescent="0.25">
      <c r="A287" s="89" t="s">
        <v>11</v>
      </c>
      <c r="B287" s="90" t="s">
        <v>152</v>
      </c>
      <c r="C287" s="90"/>
      <c r="D287" s="89"/>
      <c r="E287" s="91" t="s">
        <v>315</v>
      </c>
      <c r="F287" s="92">
        <f>F288+F293+F300</f>
        <v>1093</v>
      </c>
      <c r="G287" s="92">
        <f t="shared" ref="G287:H287" si="145">G288+G293+G300</f>
        <v>1093</v>
      </c>
      <c r="H287" s="92">
        <f t="shared" si="145"/>
        <v>1093</v>
      </c>
    </row>
    <row r="288" spans="1:8" ht="51" outlineLevel="3" x14ac:dyDescent="0.25">
      <c r="A288" s="89" t="s">
        <v>11</v>
      </c>
      <c r="B288" s="90" t="s">
        <v>152</v>
      </c>
      <c r="C288" s="90" t="s">
        <v>153</v>
      </c>
      <c r="D288" s="89"/>
      <c r="E288" s="91" t="s">
        <v>316</v>
      </c>
      <c r="F288" s="92">
        <f>F289</f>
        <v>100</v>
      </c>
      <c r="G288" s="92">
        <f t="shared" ref="G288:H291" si="146">G289</f>
        <v>100</v>
      </c>
      <c r="H288" s="92">
        <f t="shared" si="146"/>
        <v>100</v>
      </c>
    </row>
    <row r="289" spans="1:8" ht="25.5" outlineLevel="4" x14ac:dyDescent="0.25">
      <c r="A289" s="89" t="s">
        <v>11</v>
      </c>
      <c r="B289" s="90" t="s">
        <v>152</v>
      </c>
      <c r="C289" s="90" t="s">
        <v>154</v>
      </c>
      <c r="D289" s="89"/>
      <c r="E289" s="91" t="s">
        <v>460</v>
      </c>
      <c r="F289" s="92">
        <f>F290</f>
        <v>100</v>
      </c>
      <c r="G289" s="92">
        <f t="shared" si="146"/>
        <v>100</v>
      </c>
      <c r="H289" s="92">
        <f t="shared" si="146"/>
        <v>100</v>
      </c>
    </row>
    <row r="290" spans="1:8" ht="25.5" outlineLevel="5" x14ac:dyDescent="0.25">
      <c r="A290" s="89" t="s">
        <v>11</v>
      </c>
      <c r="B290" s="90" t="s">
        <v>152</v>
      </c>
      <c r="C290" s="90" t="s">
        <v>155</v>
      </c>
      <c r="D290" s="89"/>
      <c r="E290" s="91" t="s">
        <v>461</v>
      </c>
      <c r="F290" s="92">
        <f>F291</f>
        <v>100</v>
      </c>
      <c r="G290" s="92">
        <f t="shared" si="146"/>
        <v>100</v>
      </c>
      <c r="H290" s="92">
        <f t="shared" si="146"/>
        <v>100</v>
      </c>
    </row>
    <row r="291" spans="1:8" ht="38.25" outlineLevel="6" x14ac:dyDescent="0.25">
      <c r="A291" s="89" t="s">
        <v>11</v>
      </c>
      <c r="B291" s="90" t="s">
        <v>152</v>
      </c>
      <c r="C291" s="90" t="s">
        <v>156</v>
      </c>
      <c r="D291" s="89"/>
      <c r="E291" s="91" t="s">
        <v>462</v>
      </c>
      <c r="F291" s="92">
        <f>F292</f>
        <v>100</v>
      </c>
      <c r="G291" s="92">
        <f t="shared" si="146"/>
        <v>100</v>
      </c>
      <c r="H291" s="92">
        <f t="shared" si="146"/>
        <v>100</v>
      </c>
    </row>
    <row r="292" spans="1:8" outlineLevel="7" x14ac:dyDescent="0.25">
      <c r="A292" s="89" t="s">
        <v>11</v>
      </c>
      <c r="B292" s="90" t="s">
        <v>152</v>
      </c>
      <c r="C292" s="90" t="s">
        <v>156</v>
      </c>
      <c r="D292" s="89" t="s">
        <v>21</v>
      </c>
      <c r="E292" s="91" t="s">
        <v>349</v>
      </c>
      <c r="F292" s="92">
        <v>100</v>
      </c>
      <c r="G292" s="92">
        <v>100</v>
      </c>
      <c r="H292" s="92">
        <v>100</v>
      </c>
    </row>
    <row r="293" spans="1:8" ht="51" outlineLevel="3" x14ac:dyDescent="0.25">
      <c r="A293" s="89" t="s">
        <v>11</v>
      </c>
      <c r="B293" s="90" t="s">
        <v>152</v>
      </c>
      <c r="C293" s="90" t="s">
        <v>13</v>
      </c>
      <c r="D293" s="89"/>
      <c r="E293" s="91" t="s">
        <v>294</v>
      </c>
      <c r="F293" s="92">
        <f>F294</f>
        <v>693</v>
      </c>
      <c r="G293" s="92">
        <f t="shared" ref="G293:H294" si="147">G294</f>
        <v>693</v>
      </c>
      <c r="H293" s="92">
        <f t="shared" si="147"/>
        <v>693</v>
      </c>
    </row>
    <row r="294" spans="1:8" ht="38.25" outlineLevel="4" x14ac:dyDescent="0.25">
      <c r="A294" s="89" t="s">
        <v>11</v>
      </c>
      <c r="B294" s="90" t="s">
        <v>152</v>
      </c>
      <c r="C294" s="90" t="s">
        <v>41</v>
      </c>
      <c r="D294" s="89"/>
      <c r="E294" s="91" t="s">
        <v>366</v>
      </c>
      <c r="F294" s="92">
        <f>F295</f>
        <v>693</v>
      </c>
      <c r="G294" s="92">
        <f t="shared" si="147"/>
        <v>693</v>
      </c>
      <c r="H294" s="92">
        <f t="shared" si="147"/>
        <v>693</v>
      </c>
    </row>
    <row r="295" spans="1:8" ht="51" outlineLevel="5" x14ac:dyDescent="0.25">
      <c r="A295" s="89" t="s">
        <v>11</v>
      </c>
      <c r="B295" s="90" t="s">
        <v>152</v>
      </c>
      <c r="C295" s="90" t="s">
        <v>150</v>
      </c>
      <c r="D295" s="89"/>
      <c r="E295" s="91" t="s">
        <v>458</v>
      </c>
      <c r="F295" s="92">
        <f>F296+F298</f>
        <v>693</v>
      </c>
      <c r="G295" s="92">
        <f t="shared" ref="G295:H295" si="148">G296+G298</f>
        <v>693</v>
      </c>
      <c r="H295" s="92">
        <f t="shared" si="148"/>
        <v>693</v>
      </c>
    </row>
    <row r="296" spans="1:8" ht="25.5" outlineLevel="6" x14ac:dyDescent="0.25">
      <c r="A296" s="89" t="s">
        <v>11</v>
      </c>
      <c r="B296" s="90" t="s">
        <v>152</v>
      </c>
      <c r="C296" s="90" t="s">
        <v>157</v>
      </c>
      <c r="D296" s="89"/>
      <c r="E296" s="91" t="s">
        <v>463</v>
      </c>
      <c r="F296" s="92">
        <f>F297</f>
        <v>205</v>
      </c>
      <c r="G296" s="92">
        <f t="shared" ref="G296:H296" si="149">G297</f>
        <v>205</v>
      </c>
      <c r="H296" s="92">
        <f t="shared" si="149"/>
        <v>205</v>
      </c>
    </row>
    <row r="297" spans="1:8" outlineLevel="7" x14ac:dyDescent="0.25">
      <c r="A297" s="89" t="s">
        <v>11</v>
      </c>
      <c r="B297" s="90" t="s">
        <v>152</v>
      </c>
      <c r="C297" s="90" t="s">
        <v>157</v>
      </c>
      <c r="D297" s="89" t="s">
        <v>21</v>
      </c>
      <c r="E297" s="91" t="s">
        <v>349</v>
      </c>
      <c r="F297" s="92">
        <v>205</v>
      </c>
      <c r="G297" s="92">
        <v>205</v>
      </c>
      <c r="H297" s="92">
        <v>205</v>
      </c>
    </row>
    <row r="298" spans="1:8" ht="38.25" outlineLevel="6" x14ac:dyDescent="0.25">
      <c r="A298" s="89" t="s">
        <v>11</v>
      </c>
      <c r="B298" s="90" t="s">
        <v>152</v>
      </c>
      <c r="C298" s="90" t="s">
        <v>158</v>
      </c>
      <c r="D298" s="89"/>
      <c r="E298" s="91" t="s">
        <v>570</v>
      </c>
      <c r="F298" s="92">
        <f>F299</f>
        <v>488</v>
      </c>
      <c r="G298" s="92">
        <f t="shared" ref="G298:H298" si="150">G299</f>
        <v>488</v>
      </c>
      <c r="H298" s="92">
        <f t="shared" si="150"/>
        <v>488</v>
      </c>
    </row>
    <row r="299" spans="1:8" outlineLevel="7" x14ac:dyDescent="0.25">
      <c r="A299" s="89" t="s">
        <v>11</v>
      </c>
      <c r="B299" s="90" t="s">
        <v>152</v>
      </c>
      <c r="C299" s="90" t="s">
        <v>158</v>
      </c>
      <c r="D299" s="89" t="s">
        <v>21</v>
      </c>
      <c r="E299" s="91" t="s">
        <v>349</v>
      </c>
      <c r="F299" s="92">
        <v>488</v>
      </c>
      <c r="G299" s="92">
        <v>488</v>
      </c>
      <c r="H299" s="92">
        <v>488</v>
      </c>
    </row>
    <row r="300" spans="1:8" ht="38.25" outlineLevel="3" x14ac:dyDescent="0.25">
      <c r="A300" s="89" t="s">
        <v>11</v>
      </c>
      <c r="B300" s="90" t="s">
        <v>152</v>
      </c>
      <c r="C300" s="90" t="s">
        <v>159</v>
      </c>
      <c r="D300" s="89"/>
      <c r="E300" s="91" t="s">
        <v>317</v>
      </c>
      <c r="F300" s="92">
        <f>F301</f>
        <v>300</v>
      </c>
      <c r="G300" s="92">
        <f t="shared" ref="G300:H300" si="151">G301</f>
        <v>300</v>
      </c>
      <c r="H300" s="92">
        <f t="shared" si="151"/>
        <v>300</v>
      </c>
    </row>
    <row r="301" spans="1:8" ht="38.25" outlineLevel="4" x14ac:dyDescent="0.25">
      <c r="A301" s="89" t="s">
        <v>11</v>
      </c>
      <c r="B301" s="90" t="s">
        <v>152</v>
      </c>
      <c r="C301" s="90" t="s">
        <v>160</v>
      </c>
      <c r="D301" s="89"/>
      <c r="E301" s="91" t="s">
        <v>464</v>
      </c>
      <c r="F301" s="92">
        <f>F302</f>
        <v>300</v>
      </c>
      <c r="G301" s="92">
        <f t="shared" ref="G301:H303" si="152">G302</f>
        <v>300</v>
      </c>
      <c r="H301" s="92">
        <f t="shared" si="152"/>
        <v>300</v>
      </c>
    </row>
    <row r="302" spans="1:8" ht="38.25" outlineLevel="5" x14ac:dyDescent="0.25">
      <c r="A302" s="89" t="s">
        <v>11</v>
      </c>
      <c r="B302" s="90" t="s">
        <v>152</v>
      </c>
      <c r="C302" s="90" t="s">
        <v>161</v>
      </c>
      <c r="D302" s="89"/>
      <c r="E302" s="91" t="s">
        <v>465</v>
      </c>
      <c r="F302" s="92">
        <f>F303</f>
        <v>300</v>
      </c>
      <c r="G302" s="92">
        <f t="shared" si="152"/>
        <v>300</v>
      </c>
      <c r="H302" s="92">
        <f t="shared" si="152"/>
        <v>300</v>
      </c>
    </row>
    <row r="303" spans="1:8" ht="38.25" outlineLevel="6" x14ac:dyDescent="0.25">
      <c r="A303" s="89" t="s">
        <v>11</v>
      </c>
      <c r="B303" s="90" t="s">
        <v>152</v>
      </c>
      <c r="C303" s="90" t="s">
        <v>162</v>
      </c>
      <c r="D303" s="89"/>
      <c r="E303" s="91" t="s">
        <v>466</v>
      </c>
      <c r="F303" s="92">
        <f>F304</f>
        <v>300</v>
      </c>
      <c r="G303" s="92">
        <f t="shared" si="152"/>
        <v>300</v>
      </c>
      <c r="H303" s="92">
        <f t="shared" si="152"/>
        <v>300</v>
      </c>
    </row>
    <row r="304" spans="1:8" outlineLevel="7" x14ac:dyDescent="0.25">
      <c r="A304" s="89" t="s">
        <v>11</v>
      </c>
      <c r="B304" s="90" t="s">
        <v>152</v>
      </c>
      <c r="C304" s="90" t="s">
        <v>162</v>
      </c>
      <c r="D304" s="89" t="s">
        <v>21</v>
      </c>
      <c r="E304" s="91" t="s">
        <v>349</v>
      </c>
      <c r="F304" s="92">
        <v>300</v>
      </c>
      <c r="G304" s="92">
        <v>300</v>
      </c>
      <c r="H304" s="92">
        <v>300</v>
      </c>
    </row>
    <row r="305" spans="1:8" outlineLevel="2" x14ac:dyDescent="0.25">
      <c r="A305" s="89" t="s">
        <v>11</v>
      </c>
      <c r="B305" s="90" t="s">
        <v>166</v>
      </c>
      <c r="C305" s="90"/>
      <c r="D305" s="89"/>
      <c r="E305" s="91" t="s">
        <v>318</v>
      </c>
      <c r="F305" s="92">
        <f>F306+F316</f>
        <v>6262.5</v>
      </c>
      <c r="G305" s="92">
        <f>G306+G316</f>
        <v>3997.7</v>
      </c>
      <c r="H305" s="92">
        <f>H306+H316</f>
        <v>5128.6000000000004</v>
      </c>
    </row>
    <row r="306" spans="1:8" ht="51" outlineLevel="3" x14ac:dyDescent="0.25">
      <c r="A306" s="89" t="s">
        <v>11</v>
      </c>
      <c r="B306" s="90" t="s">
        <v>166</v>
      </c>
      <c r="C306" s="90" t="s">
        <v>167</v>
      </c>
      <c r="D306" s="89"/>
      <c r="E306" s="91" t="s">
        <v>319</v>
      </c>
      <c r="F306" s="92">
        <f>F307</f>
        <v>5657.7</v>
      </c>
      <c r="G306" s="92">
        <f t="shared" ref="G306:H309" si="153">G307</f>
        <v>3392.9</v>
      </c>
      <c r="H306" s="92">
        <f t="shared" si="153"/>
        <v>4523.8</v>
      </c>
    </row>
    <row r="307" spans="1:8" ht="25.5" outlineLevel="4" x14ac:dyDescent="0.25">
      <c r="A307" s="89" t="s">
        <v>11</v>
      </c>
      <c r="B307" s="90" t="s">
        <v>166</v>
      </c>
      <c r="C307" s="90" t="s">
        <v>168</v>
      </c>
      <c r="D307" s="89"/>
      <c r="E307" s="91" t="s">
        <v>636</v>
      </c>
      <c r="F307" s="92">
        <f>F308+F313</f>
        <v>5657.7</v>
      </c>
      <c r="G307" s="92">
        <f t="shared" ref="G307:H307" si="154">G308+G313</f>
        <v>3392.9</v>
      </c>
      <c r="H307" s="92">
        <f t="shared" si="154"/>
        <v>4523.8</v>
      </c>
    </row>
    <row r="308" spans="1:8" ht="76.5" outlineLevel="5" x14ac:dyDescent="0.25">
      <c r="A308" s="89" t="s">
        <v>11</v>
      </c>
      <c r="B308" s="90" t="s">
        <v>166</v>
      </c>
      <c r="C308" s="90" t="s">
        <v>169</v>
      </c>
      <c r="D308" s="89"/>
      <c r="E308" s="91" t="s">
        <v>471</v>
      </c>
      <c r="F308" s="92">
        <f>F309+F311</f>
        <v>4794.8</v>
      </c>
      <c r="G308" s="92">
        <f t="shared" ref="G308:H308" si="155">G309+G311</f>
        <v>3392.9</v>
      </c>
      <c r="H308" s="92">
        <f t="shared" si="155"/>
        <v>4523.8</v>
      </c>
    </row>
    <row r="309" spans="1:8" ht="51" outlineLevel="6" x14ac:dyDescent="0.25">
      <c r="A309" s="89" t="s">
        <v>11</v>
      </c>
      <c r="B309" s="90" t="s">
        <v>166</v>
      </c>
      <c r="C309" s="90" t="s">
        <v>170</v>
      </c>
      <c r="D309" s="89"/>
      <c r="E309" s="91" t="s">
        <v>472</v>
      </c>
      <c r="F309" s="92">
        <f>F310</f>
        <v>4794.8</v>
      </c>
      <c r="G309" s="92">
        <f t="shared" si="153"/>
        <v>1131</v>
      </c>
      <c r="H309" s="92">
        <f t="shared" si="153"/>
        <v>2261.9</v>
      </c>
    </row>
    <row r="310" spans="1:8" ht="25.5" outlineLevel="7" x14ac:dyDescent="0.25">
      <c r="A310" s="89" t="s">
        <v>11</v>
      </c>
      <c r="B310" s="90" t="s">
        <v>166</v>
      </c>
      <c r="C310" s="90" t="s">
        <v>170</v>
      </c>
      <c r="D310" s="89" t="s">
        <v>117</v>
      </c>
      <c r="E310" s="91" t="s">
        <v>430</v>
      </c>
      <c r="F310" s="92">
        <v>4794.8</v>
      </c>
      <c r="G310" s="92">
        <v>1131</v>
      </c>
      <c r="H310" s="92">
        <v>2261.9</v>
      </c>
    </row>
    <row r="311" spans="1:8" ht="51" outlineLevel="7" x14ac:dyDescent="0.25">
      <c r="A311" s="89" t="s">
        <v>11</v>
      </c>
      <c r="B311" s="90" t="s">
        <v>166</v>
      </c>
      <c r="C311" s="90" t="s">
        <v>647</v>
      </c>
      <c r="D311" s="89"/>
      <c r="E311" s="91" t="s">
        <v>472</v>
      </c>
      <c r="F311" s="92">
        <f>F312</f>
        <v>0</v>
      </c>
      <c r="G311" s="92">
        <f t="shared" ref="G311:H311" si="156">G312</f>
        <v>2261.9</v>
      </c>
      <c r="H311" s="92">
        <f t="shared" si="156"/>
        <v>2261.9</v>
      </c>
    </row>
    <row r="312" spans="1:8" ht="25.5" outlineLevel="7" x14ac:dyDescent="0.25">
      <c r="A312" s="89" t="s">
        <v>11</v>
      </c>
      <c r="B312" s="90" t="s">
        <v>166</v>
      </c>
      <c r="C312" s="90" t="s">
        <v>647</v>
      </c>
      <c r="D312" s="89" t="s">
        <v>117</v>
      </c>
      <c r="E312" s="91" t="s">
        <v>430</v>
      </c>
      <c r="F312" s="92">
        <v>0</v>
      </c>
      <c r="G312" s="92">
        <v>2261.9</v>
      </c>
      <c r="H312" s="92">
        <v>2261.9</v>
      </c>
    </row>
    <row r="313" spans="1:8" ht="25.5" outlineLevel="7" x14ac:dyDescent="0.25">
      <c r="A313" s="89" t="s">
        <v>11</v>
      </c>
      <c r="B313" s="90" t="s">
        <v>166</v>
      </c>
      <c r="C313" s="90" t="s">
        <v>600</v>
      </c>
      <c r="D313" s="89"/>
      <c r="E313" s="91" t="s">
        <v>601</v>
      </c>
      <c r="F313" s="92">
        <f>F314</f>
        <v>862.9</v>
      </c>
      <c r="G313" s="92">
        <f t="shared" ref="G313:H313" si="157">G314</f>
        <v>0</v>
      </c>
      <c r="H313" s="92">
        <f t="shared" si="157"/>
        <v>0</v>
      </c>
    </row>
    <row r="314" spans="1:8" ht="38.25" outlineLevel="7" x14ac:dyDescent="0.25">
      <c r="A314" s="89" t="s">
        <v>11</v>
      </c>
      <c r="B314" s="90" t="s">
        <v>166</v>
      </c>
      <c r="C314" s="90" t="s">
        <v>602</v>
      </c>
      <c r="D314" s="89"/>
      <c r="E314" s="91" t="s">
        <v>678</v>
      </c>
      <c r="F314" s="92">
        <f>F315</f>
        <v>862.9</v>
      </c>
      <c r="G314" s="92">
        <f t="shared" ref="G314:H314" si="158">G315</f>
        <v>0</v>
      </c>
      <c r="H314" s="92">
        <f t="shared" si="158"/>
        <v>0</v>
      </c>
    </row>
    <row r="315" spans="1:8" ht="25.5" outlineLevel="7" x14ac:dyDescent="0.25">
      <c r="A315" s="89" t="s">
        <v>11</v>
      </c>
      <c r="B315" s="90" t="s">
        <v>166</v>
      </c>
      <c r="C315" s="90" t="s">
        <v>602</v>
      </c>
      <c r="D315" s="89">
        <v>400</v>
      </c>
      <c r="E315" s="91" t="s">
        <v>430</v>
      </c>
      <c r="F315" s="92">
        <v>862.9</v>
      </c>
      <c r="G315" s="92">
        <v>0</v>
      </c>
      <c r="H315" s="92">
        <v>0</v>
      </c>
    </row>
    <row r="316" spans="1:8" ht="38.25" outlineLevel="7" x14ac:dyDescent="0.25">
      <c r="A316" s="89" t="s">
        <v>11</v>
      </c>
      <c r="B316" s="90" t="s">
        <v>166</v>
      </c>
      <c r="C316" s="90" t="s">
        <v>159</v>
      </c>
      <c r="D316" s="89"/>
      <c r="E316" s="91" t="s">
        <v>317</v>
      </c>
      <c r="F316" s="92">
        <f>F317</f>
        <v>604.79999999999995</v>
      </c>
      <c r="G316" s="92">
        <f t="shared" ref="G316:H316" si="159">G317</f>
        <v>604.79999999999995</v>
      </c>
      <c r="H316" s="92">
        <f t="shared" si="159"/>
        <v>604.79999999999995</v>
      </c>
    </row>
    <row r="317" spans="1:8" ht="25.5" outlineLevel="7" x14ac:dyDescent="0.25">
      <c r="A317" s="89" t="s">
        <v>11</v>
      </c>
      <c r="B317" s="90" t="s">
        <v>166</v>
      </c>
      <c r="C317" s="90" t="s">
        <v>163</v>
      </c>
      <c r="D317" s="89"/>
      <c r="E317" s="91" t="s">
        <v>467</v>
      </c>
      <c r="F317" s="92">
        <f>F318</f>
        <v>604.79999999999995</v>
      </c>
      <c r="G317" s="92">
        <f t="shared" ref="G317:H317" si="160">G318</f>
        <v>604.79999999999995</v>
      </c>
      <c r="H317" s="92">
        <f t="shared" si="160"/>
        <v>604.79999999999995</v>
      </c>
    </row>
    <row r="318" spans="1:8" ht="25.5" outlineLevel="7" x14ac:dyDescent="0.25">
      <c r="A318" s="89" t="s">
        <v>11</v>
      </c>
      <c r="B318" s="90" t="s">
        <v>166</v>
      </c>
      <c r="C318" s="90" t="s">
        <v>164</v>
      </c>
      <c r="D318" s="89"/>
      <c r="E318" s="91" t="s">
        <v>468</v>
      </c>
      <c r="F318" s="92">
        <f>F319</f>
        <v>604.79999999999995</v>
      </c>
      <c r="G318" s="92">
        <f t="shared" ref="G318:H318" si="161">G319</f>
        <v>604.79999999999995</v>
      </c>
      <c r="H318" s="92">
        <f t="shared" si="161"/>
        <v>604.79999999999995</v>
      </c>
    </row>
    <row r="319" spans="1:8" ht="38.25" outlineLevel="7" x14ac:dyDescent="0.25">
      <c r="A319" s="89" t="s">
        <v>11</v>
      </c>
      <c r="B319" s="90" t="s">
        <v>166</v>
      </c>
      <c r="C319" s="90" t="s">
        <v>165</v>
      </c>
      <c r="D319" s="89"/>
      <c r="E319" s="91" t="s">
        <v>469</v>
      </c>
      <c r="F319" s="92">
        <f>F320</f>
        <v>604.79999999999995</v>
      </c>
      <c r="G319" s="92">
        <f>G320</f>
        <v>604.79999999999995</v>
      </c>
      <c r="H319" s="92">
        <f>H320</f>
        <v>604.79999999999995</v>
      </c>
    </row>
    <row r="320" spans="1:8" outlineLevel="7" x14ac:dyDescent="0.25">
      <c r="A320" s="89" t="s">
        <v>11</v>
      </c>
      <c r="B320" s="90" t="s">
        <v>166</v>
      </c>
      <c r="C320" s="90" t="s">
        <v>165</v>
      </c>
      <c r="D320" s="89" t="s">
        <v>21</v>
      </c>
      <c r="E320" s="91" t="s">
        <v>349</v>
      </c>
      <c r="F320" s="92">
        <v>604.79999999999995</v>
      </c>
      <c r="G320" s="92">
        <v>604.79999999999995</v>
      </c>
      <c r="H320" s="92">
        <v>604.79999999999995</v>
      </c>
    </row>
    <row r="321" spans="1:8" outlineLevel="1" x14ac:dyDescent="0.25">
      <c r="A321" s="89" t="s">
        <v>11</v>
      </c>
      <c r="B321" s="90" t="s">
        <v>171</v>
      </c>
      <c r="C321" s="90"/>
      <c r="D321" s="89"/>
      <c r="E321" s="91" t="s">
        <v>288</v>
      </c>
      <c r="F321" s="92">
        <f t="shared" ref="F321:F328" si="162">F322</f>
        <v>2191.6</v>
      </c>
      <c r="G321" s="92">
        <f t="shared" ref="G321:H324" si="163">G322</f>
        <v>2191.6</v>
      </c>
      <c r="H321" s="92">
        <f t="shared" si="163"/>
        <v>2191.6</v>
      </c>
    </row>
    <row r="322" spans="1:8" ht="25.5" outlineLevel="2" x14ac:dyDescent="0.25">
      <c r="A322" s="89" t="s">
        <v>11</v>
      </c>
      <c r="B322" s="90" t="s">
        <v>172</v>
      </c>
      <c r="C322" s="90"/>
      <c r="D322" s="89"/>
      <c r="E322" s="91" t="s">
        <v>320</v>
      </c>
      <c r="F322" s="92">
        <f t="shared" si="162"/>
        <v>2191.6</v>
      </c>
      <c r="G322" s="92">
        <f t="shared" si="163"/>
        <v>2191.6</v>
      </c>
      <c r="H322" s="92">
        <f t="shared" si="163"/>
        <v>2191.6</v>
      </c>
    </row>
    <row r="323" spans="1:8" ht="51" outlineLevel="3" x14ac:dyDescent="0.25">
      <c r="A323" s="89" t="s">
        <v>11</v>
      </c>
      <c r="B323" s="90" t="s">
        <v>172</v>
      </c>
      <c r="C323" s="90" t="s">
        <v>13</v>
      </c>
      <c r="D323" s="89"/>
      <c r="E323" s="91" t="s">
        <v>294</v>
      </c>
      <c r="F323" s="92">
        <f t="shared" si="162"/>
        <v>2191.6</v>
      </c>
      <c r="G323" s="92">
        <f t="shared" si="163"/>
        <v>2191.6</v>
      </c>
      <c r="H323" s="92">
        <f t="shared" si="163"/>
        <v>2191.6</v>
      </c>
    </row>
    <row r="324" spans="1:8" ht="25.5" outlineLevel="4" x14ac:dyDescent="0.25">
      <c r="A324" s="89" t="s">
        <v>11</v>
      </c>
      <c r="B324" s="90" t="s">
        <v>172</v>
      </c>
      <c r="C324" s="90" t="s">
        <v>173</v>
      </c>
      <c r="D324" s="89"/>
      <c r="E324" s="91" t="s">
        <v>473</v>
      </c>
      <c r="F324" s="92">
        <f>F325</f>
        <v>2191.6</v>
      </c>
      <c r="G324" s="92">
        <f t="shared" si="163"/>
        <v>2191.6</v>
      </c>
      <c r="H324" s="92">
        <f t="shared" si="163"/>
        <v>2191.6</v>
      </c>
    </row>
    <row r="325" spans="1:8" outlineLevel="5" x14ac:dyDescent="0.25">
      <c r="A325" s="89" t="s">
        <v>11</v>
      </c>
      <c r="B325" s="90" t="s">
        <v>172</v>
      </c>
      <c r="C325" s="90" t="s">
        <v>174</v>
      </c>
      <c r="D325" s="89"/>
      <c r="E325" s="91" t="s">
        <v>571</v>
      </c>
      <c r="F325" s="92">
        <f>F328+F326</f>
        <v>2191.6</v>
      </c>
      <c r="G325" s="92">
        <f t="shared" ref="G325:H325" si="164">G328+G326</f>
        <v>2191.6</v>
      </c>
      <c r="H325" s="92">
        <f t="shared" si="164"/>
        <v>2191.6</v>
      </c>
    </row>
    <row r="326" spans="1:8" ht="25.5" outlineLevel="5" x14ac:dyDescent="0.25">
      <c r="A326" s="89" t="s">
        <v>11</v>
      </c>
      <c r="B326" s="90" t="s">
        <v>172</v>
      </c>
      <c r="C326" s="90" t="s">
        <v>621</v>
      </c>
      <c r="D326" s="89"/>
      <c r="E326" s="91" t="s">
        <v>622</v>
      </c>
      <c r="F326" s="92">
        <f>F327</f>
        <v>956</v>
      </c>
      <c r="G326" s="92">
        <f t="shared" ref="G326:H326" si="165">G327</f>
        <v>956</v>
      </c>
      <c r="H326" s="92">
        <f t="shared" si="165"/>
        <v>956</v>
      </c>
    </row>
    <row r="327" spans="1:8" ht="25.5" outlineLevel="5" x14ac:dyDescent="0.25">
      <c r="A327" s="89" t="s">
        <v>11</v>
      </c>
      <c r="B327" s="90" t="s">
        <v>172</v>
      </c>
      <c r="C327" s="90" t="s">
        <v>621</v>
      </c>
      <c r="D327" s="89" t="s">
        <v>39</v>
      </c>
      <c r="E327" s="91" t="s">
        <v>364</v>
      </c>
      <c r="F327" s="92">
        <v>956</v>
      </c>
      <c r="G327" s="92">
        <v>956</v>
      </c>
      <c r="H327" s="92">
        <v>956</v>
      </c>
    </row>
    <row r="328" spans="1:8" outlineLevel="6" x14ac:dyDescent="0.25">
      <c r="A328" s="89" t="s">
        <v>11</v>
      </c>
      <c r="B328" s="90" t="s">
        <v>172</v>
      </c>
      <c r="C328" s="90" t="s">
        <v>175</v>
      </c>
      <c r="D328" s="89"/>
      <c r="E328" s="91" t="s">
        <v>474</v>
      </c>
      <c r="F328" s="92">
        <f t="shared" si="162"/>
        <v>1235.5999999999999</v>
      </c>
      <c r="G328" s="92">
        <f t="shared" ref="G328:H328" si="166">G329</f>
        <v>1235.5999999999999</v>
      </c>
      <c r="H328" s="92">
        <f t="shared" si="166"/>
        <v>1235.5999999999999</v>
      </c>
    </row>
    <row r="329" spans="1:8" ht="25.5" outlineLevel="7" x14ac:dyDescent="0.25">
      <c r="A329" s="89" t="s">
        <v>11</v>
      </c>
      <c r="B329" s="90" t="s">
        <v>172</v>
      </c>
      <c r="C329" s="90" t="s">
        <v>175</v>
      </c>
      <c r="D329" s="89" t="s">
        <v>39</v>
      </c>
      <c r="E329" s="91" t="s">
        <v>364</v>
      </c>
      <c r="F329" s="92">
        <v>1235.5999999999999</v>
      </c>
      <c r="G329" s="92">
        <v>1235.5999999999999</v>
      </c>
      <c r="H329" s="92">
        <v>1235.5999999999999</v>
      </c>
    </row>
    <row r="330" spans="1:8" s="3" customFormat="1" ht="25.5" x14ac:dyDescent="0.25">
      <c r="A330" s="85" t="s">
        <v>176</v>
      </c>
      <c r="B330" s="86"/>
      <c r="C330" s="86"/>
      <c r="D330" s="85"/>
      <c r="E330" s="87" t="s">
        <v>279</v>
      </c>
      <c r="F330" s="88">
        <f>F331+F338+F429+F447</f>
        <v>332581.8</v>
      </c>
      <c r="G330" s="88">
        <f>G331+G338+G429+G447</f>
        <v>320825.5</v>
      </c>
      <c r="H330" s="88">
        <f>H331+H338+H429+H447</f>
        <v>315709.09999999998</v>
      </c>
    </row>
    <row r="331" spans="1:8" outlineLevel="1" x14ac:dyDescent="0.25">
      <c r="A331" s="89" t="s">
        <v>176</v>
      </c>
      <c r="B331" s="90" t="s">
        <v>82</v>
      </c>
      <c r="C331" s="90"/>
      <c r="D331" s="89"/>
      <c r="E331" s="91" t="s">
        <v>284</v>
      </c>
      <c r="F331" s="92">
        <f t="shared" ref="F331:F336" si="167">F332</f>
        <v>40</v>
      </c>
      <c r="G331" s="92">
        <f t="shared" ref="G331:H336" si="168">G332</f>
        <v>40</v>
      </c>
      <c r="H331" s="92">
        <f t="shared" si="168"/>
        <v>40</v>
      </c>
    </row>
    <row r="332" spans="1:8" outlineLevel="2" x14ac:dyDescent="0.25">
      <c r="A332" s="89" t="s">
        <v>176</v>
      </c>
      <c r="B332" s="90" t="s">
        <v>177</v>
      </c>
      <c r="C332" s="90"/>
      <c r="D332" s="89"/>
      <c r="E332" s="91" t="s">
        <v>321</v>
      </c>
      <c r="F332" s="92">
        <f t="shared" si="167"/>
        <v>40</v>
      </c>
      <c r="G332" s="92">
        <f t="shared" si="168"/>
        <v>40</v>
      </c>
      <c r="H332" s="92">
        <f t="shared" si="168"/>
        <v>40</v>
      </c>
    </row>
    <row r="333" spans="1:8" ht="51" outlineLevel="3" x14ac:dyDescent="0.25">
      <c r="A333" s="89" t="s">
        <v>176</v>
      </c>
      <c r="B333" s="90" t="s">
        <v>177</v>
      </c>
      <c r="C333" s="90" t="s">
        <v>167</v>
      </c>
      <c r="D333" s="89"/>
      <c r="E333" s="91" t="s">
        <v>319</v>
      </c>
      <c r="F333" s="92">
        <f t="shared" si="167"/>
        <v>40</v>
      </c>
      <c r="G333" s="92">
        <f t="shared" si="168"/>
        <v>40</v>
      </c>
      <c r="H333" s="92">
        <f t="shared" si="168"/>
        <v>40</v>
      </c>
    </row>
    <row r="334" spans="1:8" ht="25.5" outlineLevel="4" x14ac:dyDescent="0.25">
      <c r="A334" s="89" t="s">
        <v>176</v>
      </c>
      <c r="B334" s="90" t="s">
        <v>177</v>
      </c>
      <c r="C334" s="90" t="s">
        <v>178</v>
      </c>
      <c r="D334" s="89"/>
      <c r="E334" s="91" t="s">
        <v>475</v>
      </c>
      <c r="F334" s="92">
        <f t="shared" si="167"/>
        <v>40</v>
      </c>
      <c r="G334" s="92">
        <f t="shared" si="168"/>
        <v>40</v>
      </c>
      <c r="H334" s="92">
        <f t="shared" si="168"/>
        <v>40</v>
      </c>
    </row>
    <row r="335" spans="1:8" ht="38.25" outlineLevel="5" x14ac:dyDescent="0.25">
      <c r="A335" s="89" t="s">
        <v>176</v>
      </c>
      <c r="B335" s="90" t="s">
        <v>177</v>
      </c>
      <c r="C335" s="90" t="s">
        <v>179</v>
      </c>
      <c r="D335" s="89"/>
      <c r="E335" s="91" t="s">
        <v>476</v>
      </c>
      <c r="F335" s="92">
        <f t="shared" si="167"/>
        <v>40</v>
      </c>
      <c r="G335" s="92">
        <f t="shared" si="168"/>
        <v>40</v>
      </c>
      <c r="H335" s="92">
        <f t="shared" si="168"/>
        <v>40</v>
      </c>
    </row>
    <row r="336" spans="1:8" ht="25.5" outlineLevel="6" x14ac:dyDescent="0.25">
      <c r="A336" s="89" t="s">
        <v>176</v>
      </c>
      <c r="B336" s="90" t="s">
        <v>177</v>
      </c>
      <c r="C336" s="90" t="s">
        <v>180</v>
      </c>
      <c r="D336" s="89"/>
      <c r="E336" s="91" t="s">
        <v>477</v>
      </c>
      <c r="F336" s="92">
        <f t="shared" si="167"/>
        <v>40</v>
      </c>
      <c r="G336" s="92">
        <f t="shared" si="168"/>
        <v>40</v>
      </c>
      <c r="H336" s="92">
        <f t="shared" si="168"/>
        <v>40</v>
      </c>
    </row>
    <row r="337" spans="1:8" ht="25.5" outlineLevel="7" x14ac:dyDescent="0.25">
      <c r="A337" s="89" t="s">
        <v>176</v>
      </c>
      <c r="B337" s="90" t="s">
        <v>177</v>
      </c>
      <c r="C337" s="90" t="s">
        <v>180</v>
      </c>
      <c r="D337" s="89" t="s">
        <v>39</v>
      </c>
      <c r="E337" s="91" t="s">
        <v>364</v>
      </c>
      <c r="F337" s="92">
        <v>40</v>
      </c>
      <c r="G337" s="92">
        <v>40</v>
      </c>
      <c r="H337" s="92">
        <v>40</v>
      </c>
    </row>
    <row r="338" spans="1:8" outlineLevel="1" x14ac:dyDescent="0.25">
      <c r="A338" s="89" t="s">
        <v>176</v>
      </c>
      <c r="B338" s="90" t="s">
        <v>181</v>
      </c>
      <c r="C338" s="90"/>
      <c r="D338" s="89"/>
      <c r="E338" s="91" t="s">
        <v>289</v>
      </c>
      <c r="F338" s="92">
        <f>F339+F351+F385+F395+F405+F418</f>
        <v>324024.8</v>
      </c>
      <c r="G338" s="92">
        <f>G339+G351+G385+G395+G405+G418</f>
        <v>312279.7</v>
      </c>
      <c r="H338" s="92">
        <f>H339+H351+H385+H395+H405+H418</f>
        <v>307163.3</v>
      </c>
    </row>
    <row r="339" spans="1:8" outlineLevel="2" x14ac:dyDescent="0.25">
      <c r="A339" s="89" t="s">
        <v>176</v>
      </c>
      <c r="B339" s="90" t="s">
        <v>182</v>
      </c>
      <c r="C339" s="90"/>
      <c r="D339" s="89"/>
      <c r="E339" s="91" t="s">
        <v>322</v>
      </c>
      <c r="F339" s="92">
        <f>F340</f>
        <v>104158.9</v>
      </c>
      <c r="G339" s="92">
        <f t="shared" ref="G339:H341" si="169">G340</f>
        <v>100234.2</v>
      </c>
      <c r="H339" s="92">
        <f t="shared" si="169"/>
        <v>98437.2</v>
      </c>
    </row>
    <row r="340" spans="1:8" ht="38.25" outlineLevel="3" x14ac:dyDescent="0.25">
      <c r="A340" s="89" t="s">
        <v>176</v>
      </c>
      <c r="B340" s="90" t="s">
        <v>182</v>
      </c>
      <c r="C340" s="90" t="s">
        <v>183</v>
      </c>
      <c r="D340" s="89"/>
      <c r="E340" s="91" t="s">
        <v>323</v>
      </c>
      <c r="F340" s="92">
        <f>F341</f>
        <v>104158.9</v>
      </c>
      <c r="G340" s="92">
        <f t="shared" si="169"/>
        <v>100234.2</v>
      </c>
      <c r="H340" s="92">
        <f t="shared" si="169"/>
        <v>98437.2</v>
      </c>
    </row>
    <row r="341" spans="1:8" ht="25.5" outlineLevel="4" x14ac:dyDescent="0.25">
      <c r="A341" s="89" t="s">
        <v>176</v>
      </c>
      <c r="B341" s="90" t="s">
        <v>182</v>
      </c>
      <c r="C341" s="90" t="s">
        <v>184</v>
      </c>
      <c r="D341" s="89"/>
      <c r="E341" s="91" t="s">
        <v>478</v>
      </c>
      <c r="F341" s="92">
        <f>F342</f>
        <v>104158.9</v>
      </c>
      <c r="G341" s="92">
        <f t="shared" si="169"/>
        <v>100234.2</v>
      </c>
      <c r="H341" s="92">
        <f t="shared" si="169"/>
        <v>98437.2</v>
      </c>
    </row>
    <row r="342" spans="1:8" ht="25.5" outlineLevel="5" x14ac:dyDescent="0.25">
      <c r="A342" s="89" t="s">
        <v>176</v>
      </c>
      <c r="B342" s="90" t="s">
        <v>182</v>
      </c>
      <c r="C342" s="90" t="s">
        <v>185</v>
      </c>
      <c r="D342" s="89"/>
      <c r="E342" s="91" t="s">
        <v>479</v>
      </c>
      <c r="F342" s="92">
        <f>F343+F345+F347+F349</f>
        <v>104158.9</v>
      </c>
      <c r="G342" s="92">
        <f t="shared" ref="G342:H342" si="170">G343+G345+G347+G349</f>
        <v>100234.2</v>
      </c>
      <c r="H342" s="92">
        <f t="shared" si="170"/>
        <v>98437.2</v>
      </c>
    </row>
    <row r="343" spans="1:8" ht="51" outlineLevel="6" x14ac:dyDescent="0.25">
      <c r="A343" s="89" t="s">
        <v>176</v>
      </c>
      <c r="B343" s="90" t="s">
        <v>182</v>
      </c>
      <c r="C343" s="90" t="s">
        <v>186</v>
      </c>
      <c r="D343" s="89"/>
      <c r="E343" s="91" t="s">
        <v>480</v>
      </c>
      <c r="F343" s="92">
        <f>F344</f>
        <v>49892.5</v>
      </c>
      <c r="G343" s="92">
        <f t="shared" ref="G343:H343" si="171">G344</f>
        <v>49892.5</v>
      </c>
      <c r="H343" s="92">
        <f t="shared" si="171"/>
        <v>49892.5</v>
      </c>
    </row>
    <row r="344" spans="1:8" ht="25.5" outlineLevel="7" x14ac:dyDescent="0.25">
      <c r="A344" s="89" t="s">
        <v>176</v>
      </c>
      <c r="B344" s="90" t="s">
        <v>182</v>
      </c>
      <c r="C344" s="90" t="s">
        <v>186</v>
      </c>
      <c r="D344" s="89" t="s">
        <v>39</v>
      </c>
      <c r="E344" s="91" t="s">
        <v>364</v>
      </c>
      <c r="F344" s="92">
        <v>49892.5</v>
      </c>
      <c r="G344" s="92">
        <v>49892.5</v>
      </c>
      <c r="H344" s="92">
        <v>49892.5</v>
      </c>
    </row>
    <row r="345" spans="1:8" ht="51" outlineLevel="6" x14ac:dyDescent="0.25">
      <c r="A345" s="89" t="s">
        <v>176</v>
      </c>
      <c r="B345" s="90" t="s">
        <v>182</v>
      </c>
      <c r="C345" s="90" t="s">
        <v>187</v>
      </c>
      <c r="D345" s="89"/>
      <c r="E345" s="91" t="s">
        <v>481</v>
      </c>
      <c r="F345" s="92">
        <f>F346</f>
        <v>51500</v>
      </c>
      <c r="G345" s="92">
        <f t="shared" ref="G345:H345" si="172">G346</f>
        <v>48000</v>
      </c>
      <c r="H345" s="92">
        <f t="shared" si="172"/>
        <v>47000</v>
      </c>
    </row>
    <row r="346" spans="1:8" ht="25.5" outlineLevel="7" x14ac:dyDescent="0.25">
      <c r="A346" s="89" t="s">
        <v>176</v>
      </c>
      <c r="B346" s="90" t="s">
        <v>182</v>
      </c>
      <c r="C346" s="90" t="s">
        <v>187</v>
      </c>
      <c r="D346" s="89" t="s">
        <v>39</v>
      </c>
      <c r="E346" s="91" t="s">
        <v>364</v>
      </c>
      <c r="F346" s="92">
        <v>51500</v>
      </c>
      <c r="G346" s="92">
        <f>51500-3500</f>
        <v>48000</v>
      </c>
      <c r="H346" s="92">
        <f>51500-4500</f>
        <v>47000</v>
      </c>
    </row>
    <row r="347" spans="1:8" ht="25.5" outlineLevel="6" x14ac:dyDescent="0.25">
      <c r="A347" s="89" t="s">
        <v>176</v>
      </c>
      <c r="B347" s="90" t="s">
        <v>182</v>
      </c>
      <c r="C347" s="90" t="s">
        <v>188</v>
      </c>
      <c r="D347" s="89"/>
      <c r="E347" s="91" t="s">
        <v>482</v>
      </c>
      <c r="F347" s="92">
        <f>F348</f>
        <v>1544.7</v>
      </c>
      <c r="G347" s="92">
        <f t="shared" ref="G347:H347" si="173">G348</f>
        <v>1544.7</v>
      </c>
      <c r="H347" s="92">
        <f t="shared" si="173"/>
        <v>1544.7</v>
      </c>
    </row>
    <row r="348" spans="1:8" ht="25.5" outlineLevel="7" x14ac:dyDescent="0.25">
      <c r="A348" s="89" t="s">
        <v>176</v>
      </c>
      <c r="B348" s="90" t="s">
        <v>182</v>
      </c>
      <c r="C348" s="90" t="s">
        <v>188</v>
      </c>
      <c r="D348" s="89" t="s">
        <v>39</v>
      </c>
      <c r="E348" s="91" t="s">
        <v>364</v>
      </c>
      <c r="F348" s="92">
        <v>1544.7</v>
      </c>
      <c r="G348" s="92">
        <v>1544.7</v>
      </c>
      <c r="H348" s="92">
        <v>1544.7</v>
      </c>
    </row>
    <row r="349" spans="1:8" ht="38.25" customHeight="1" outlineLevel="6" x14ac:dyDescent="0.25">
      <c r="A349" s="89" t="s">
        <v>176</v>
      </c>
      <c r="B349" s="90" t="s">
        <v>182</v>
      </c>
      <c r="C349" s="90" t="s">
        <v>189</v>
      </c>
      <c r="D349" s="89"/>
      <c r="E349" s="91" t="s">
        <v>483</v>
      </c>
      <c r="F349" s="92">
        <f>F350</f>
        <v>1221.7</v>
      </c>
      <c r="G349" s="92">
        <f t="shared" ref="G349:H349" si="174">G350</f>
        <v>797</v>
      </c>
      <c r="H349" s="92">
        <f t="shared" si="174"/>
        <v>0</v>
      </c>
    </row>
    <row r="350" spans="1:8" ht="25.5" customHeight="1" outlineLevel="7" x14ac:dyDescent="0.25">
      <c r="A350" s="89" t="s">
        <v>176</v>
      </c>
      <c r="B350" s="90" t="s">
        <v>182</v>
      </c>
      <c r="C350" s="90" t="s">
        <v>189</v>
      </c>
      <c r="D350" s="89" t="s">
        <v>39</v>
      </c>
      <c r="E350" s="91" t="s">
        <v>364</v>
      </c>
      <c r="F350" s="92">
        <v>1221.7</v>
      </c>
      <c r="G350" s="92">
        <v>797</v>
      </c>
      <c r="H350" s="92">
        <v>0</v>
      </c>
    </row>
    <row r="351" spans="1:8" outlineLevel="2" x14ac:dyDescent="0.25">
      <c r="A351" s="89" t="s">
        <v>176</v>
      </c>
      <c r="B351" s="90" t="s">
        <v>190</v>
      </c>
      <c r="C351" s="90"/>
      <c r="D351" s="89"/>
      <c r="E351" s="91" t="s">
        <v>324</v>
      </c>
      <c r="F351" s="92">
        <f>F352+F376</f>
        <v>182935.1</v>
      </c>
      <c r="G351" s="92">
        <f>G352+G376</f>
        <v>176435</v>
      </c>
      <c r="H351" s="92">
        <f>H352+H376</f>
        <v>173115.6</v>
      </c>
    </row>
    <row r="352" spans="1:8" ht="38.25" outlineLevel="3" x14ac:dyDescent="0.25">
      <c r="A352" s="89" t="s">
        <v>176</v>
      </c>
      <c r="B352" s="90" t="s">
        <v>190</v>
      </c>
      <c r="C352" s="90" t="s">
        <v>183</v>
      </c>
      <c r="D352" s="89"/>
      <c r="E352" s="91" t="s">
        <v>323</v>
      </c>
      <c r="F352" s="92">
        <f>F353</f>
        <v>182735.1</v>
      </c>
      <c r="G352" s="92">
        <f t="shared" ref="G352:H352" si="175">G353</f>
        <v>176235</v>
      </c>
      <c r="H352" s="92">
        <f t="shared" si="175"/>
        <v>172915.6</v>
      </c>
    </row>
    <row r="353" spans="1:8" ht="25.5" outlineLevel="4" x14ac:dyDescent="0.25">
      <c r="A353" s="89" t="s">
        <v>176</v>
      </c>
      <c r="B353" s="90" t="s">
        <v>190</v>
      </c>
      <c r="C353" s="90" t="s">
        <v>191</v>
      </c>
      <c r="D353" s="89"/>
      <c r="E353" s="91" t="s">
        <v>484</v>
      </c>
      <c r="F353" s="92">
        <f>F354+F369</f>
        <v>182735.1</v>
      </c>
      <c r="G353" s="92">
        <f>G354+G369</f>
        <v>176235</v>
      </c>
      <c r="H353" s="92">
        <f>H354+H369</f>
        <v>172915.6</v>
      </c>
    </row>
    <row r="354" spans="1:8" ht="38.25" outlineLevel="5" x14ac:dyDescent="0.25">
      <c r="A354" s="89" t="s">
        <v>176</v>
      </c>
      <c r="B354" s="90" t="s">
        <v>190</v>
      </c>
      <c r="C354" s="90" t="s">
        <v>192</v>
      </c>
      <c r="D354" s="89"/>
      <c r="E354" s="91" t="s">
        <v>485</v>
      </c>
      <c r="F354" s="92">
        <f>F355+F359+F367+F357+F365+F363+F361</f>
        <v>171963.80000000002</v>
      </c>
      <c r="G354" s="92">
        <f t="shared" ref="G354:H354" si="176">G355+G359+G367+G357+G365+G363+G361</f>
        <v>165463.70000000001</v>
      </c>
      <c r="H354" s="92">
        <f t="shared" si="176"/>
        <v>162641.70000000001</v>
      </c>
    </row>
    <row r="355" spans="1:8" ht="51" outlineLevel="6" x14ac:dyDescent="0.25">
      <c r="A355" s="89" t="s">
        <v>176</v>
      </c>
      <c r="B355" s="90" t="s">
        <v>190</v>
      </c>
      <c r="C355" s="90" t="s">
        <v>193</v>
      </c>
      <c r="D355" s="89"/>
      <c r="E355" s="91" t="s">
        <v>486</v>
      </c>
      <c r="F355" s="92">
        <f>F356</f>
        <v>107693.7</v>
      </c>
      <c r="G355" s="92">
        <f t="shared" ref="G355:H355" si="177">G356</f>
        <v>107693.7</v>
      </c>
      <c r="H355" s="92">
        <f t="shared" si="177"/>
        <v>107693.7</v>
      </c>
    </row>
    <row r="356" spans="1:8" ht="25.5" outlineLevel="7" x14ac:dyDescent="0.25">
      <c r="A356" s="89" t="s">
        <v>176</v>
      </c>
      <c r="B356" s="90" t="s">
        <v>190</v>
      </c>
      <c r="C356" s="90" t="s">
        <v>193</v>
      </c>
      <c r="D356" s="89" t="s">
        <v>39</v>
      </c>
      <c r="E356" s="91" t="s">
        <v>364</v>
      </c>
      <c r="F356" s="92">
        <v>107693.7</v>
      </c>
      <c r="G356" s="92">
        <v>107693.7</v>
      </c>
      <c r="H356" s="92">
        <v>107693.7</v>
      </c>
    </row>
    <row r="357" spans="1:8" ht="38.25" outlineLevel="7" x14ac:dyDescent="0.25">
      <c r="A357" s="89" t="s">
        <v>176</v>
      </c>
      <c r="B357" s="90" t="s">
        <v>190</v>
      </c>
      <c r="C357" s="90" t="s">
        <v>623</v>
      </c>
      <c r="D357" s="89"/>
      <c r="E357" s="91" t="s">
        <v>624</v>
      </c>
      <c r="F357" s="92">
        <f>F358</f>
        <v>100</v>
      </c>
      <c r="G357" s="92">
        <f t="shared" ref="G357:H357" si="178">G358</f>
        <v>100</v>
      </c>
      <c r="H357" s="92">
        <f t="shared" si="178"/>
        <v>100</v>
      </c>
    </row>
    <row r="358" spans="1:8" ht="25.5" outlineLevel="7" x14ac:dyDescent="0.25">
      <c r="A358" s="89" t="s">
        <v>176</v>
      </c>
      <c r="B358" s="90" t="s">
        <v>190</v>
      </c>
      <c r="C358" s="90" t="s">
        <v>623</v>
      </c>
      <c r="D358" s="89">
        <v>600</v>
      </c>
      <c r="E358" s="91" t="s">
        <v>364</v>
      </c>
      <c r="F358" s="92">
        <v>100</v>
      </c>
      <c r="G358" s="92">
        <v>100</v>
      </c>
      <c r="H358" s="92">
        <v>100</v>
      </c>
    </row>
    <row r="359" spans="1:8" ht="51" outlineLevel="6" x14ac:dyDescent="0.25">
      <c r="A359" s="89" t="s">
        <v>176</v>
      </c>
      <c r="B359" s="90" t="s">
        <v>190</v>
      </c>
      <c r="C359" s="90" t="s">
        <v>194</v>
      </c>
      <c r="D359" s="89"/>
      <c r="E359" s="91" t="s">
        <v>487</v>
      </c>
      <c r="F359" s="92">
        <f>F360</f>
        <v>38200</v>
      </c>
      <c r="G359" s="92">
        <f t="shared" ref="G359:H359" si="179">G360</f>
        <v>35200</v>
      </c>
      <c r="H359" s="92">
        <f t="shared" si="179"/>
        <v>34200</v>
      </c>
    </row>
    <row r="360" spans="1:8" ht="25.5" outlineLevel="7" x14ac:dyDescent="0.25">
      <c r="A360" s="89" t="s">
        <v>176</v>
      </c>
      <c r="B360" s="90" t="s">
        <v>190</v>
      </c>
      <c r="C360" s="90" t="s">
        <v>194</v>
      </c>
      <c r="D360" s="89" t="s">
        <v>39</v>
      </c>
      <c r="E360" s="91" t="s">
        <v>364</v>
      </c>
      <c r="F360" s="92">
        <v>38200</v>
      </c>
      <c r="G360" s="92">
        <f>38200-3000</f>
        <v>35200</v>
      </c>
      <c r="H360" s="92">
        <f>38200-4000</f>
        <v>34200</v>
      </c>
    </row>
    <row r="361" spans="1:8" ht="51" outlineLevel="7" x14ac:dyDescent="0.25">
      <c r="A361" s="89" t="s">
        <v>176</v>
      </c>
      <c r="B361" s="90" t="s">
        <v>190</v>
      </c>
      <c r="C361" s="90" t="s">
        <v>706</v>
      </c>
      <c r="D361" s="89"/>
      <c r="E361" s="91" t="s">
        <v>707</v>
      </c>
      <c r="F361" s="92">
        <f>F362</f>
        <v>1027.3</v>
      </c>
      <c r="G361" s="92">
        <f t="shared" ref="G361:H361" si="180">G362</f>
        <v>1027.3</v>
      </c>
      <c r="H361" s="92">
        <f t="shared" si="180"/>
        <v>1027.3</v>
      </c>
    </row>
    <row r="362" spans="1:8" ht="25.5" outlineLevel="7" x14ac:dyDescent="0.25">
      <c r="A362" s="89" t="s">
        <v>176</v>
      </c>
      <c r="B362" s="90" t="s">
        <v>190</v>
      </c>
      <c r="C362" s="90" t="s">
        <v>706</v>
      </c>
      <c r="D362" s="89">
        <v>600</v>
      </c>
      <c r="E362" s="91" t="s">
        <v>708</v>
      </c>
      <c r="F362" s="92">
        <v>1027.3</v>
      </c>
      <c r="G362" s="92">
        <v>1027.3</v>
      </c>
      <c r="H362" s="92">
        <v>1027.3</v>
      </c>
    </row>
    <row r="363" spans="1:8" ht="38.25" outlineLevel="7" x14ac:dyDescent="0.25">
      <c r="A363" s="89" t="s">
        <v>176</v>
      </c>
      <c r="B363" s="90" t="s">
        <v>190</v>
      </c>
      <c r="C363" s="90" t="s">
        <v>702</v>
      </c>
      <c r="D363" s="89"/>
      <c r="E363" s="91" t="s">
        <v>701</v>
      </c>
      <c r="F363" s="92">
        <f>F364</f>
        <v>9765</v>
      </c>
      <c r="G363" s="92">
        <f t="shared" ref="G363:H363" si="181">G364</f>
        <v>9765</v>
      </c>
      <c r="H363" s="92">
        <f t="shared" si="181"/>
        <v>9765</v>
      </c>
    </row>
    <row r="364" spans="1:8" ht="25.5" outlineLevel="7" x14ac:dyDescent="0.25">
      <c r="A364" s="89" t="s">
        <v>176</v>
      </c>
      <c r="B364" s="90" t="s">
        <v>190</v>
      </c>
      <c r="C364" s="90" t="s">
        <v>702</v>
      </c>
      <c r="D364" s="89" t="s">
        <v>39</v>
      </c>
      <c r="E364" s="91" t="s">
        <v>364</v>
      </c>
      <c r="F364" s="92">
        <v>9765</v>
      </c>
      <c r="G364" s="92">
        <v>9765</v>
      </c>
      <c r="H364" s="92">
        <v>9765</v>
      </c>
    </row>
    <row r="365" spans="1:8" ht="51" outlineLevel="7" x14ac:dyDescent="0.25">
      <c r="A365" s="89" t="s">
        <v>176</v>
      </c>
      <c r="B365" s="90" t="s">
        <v>190</v>
      </c>
      <c r="C365" s="90" t="s">
        <v>697</v>
      </c>
      <c r="D365" s="89"/>
      <c r="E365" s="91" t="s">
        <v>698</v>
      </c>
      <c r="F365" s="92">
        <f>F366</f>
        <v>9487.6</v>
      </c>
      <c r="G365" s="92">
        <f t="shared" ref="G365:H365" si="182">G366</f>
        <v>9948.1</v>
      </c>
      <c r="H365" s="92">
        <f t="shared" si="182"/>
        <v>9855.7000000000007</v>
      </c>
    </row>
    <row r="366" spans="1:8" ht="25.5" outlineLevel="7" x14ac:dyDescent="0.25">
      <c r="A366" s="89" t="s">
        <v>176</v>
      </c>
      <c r="B366" s="90" t="s">
        <v>190</v>
      </c>
      <c r="C366" s="90" t="s">
        <v>697</v>
      </c>
      <c r="D366" s="89" t="s">
        <v>39</v>
      </c>
      <c r="E366" s="91" t="s">
        <v>364</v>
      </c>
      <c r="F366" s="92">
        <v>9487.6</v>
      </c>
      <c r="G366" s="92">
        <v>9948.1</v>
      </c>
      <c r="H366" s="92">
        <v>9855.7000000000007</v>
      </c>
    </row>
    <row r="367" spans="1:8" ht="25.5" outlineLevel="6" x14ac:dyDescent="0.25">
      <c r="A367" s="89" t="s">
        <v>176</v>
      </c>
      <c r="B367" s="90" t="s">
        <v>190</v>
      </c>
      <c r="C367" s="90" t="s">
        <v>195</v>
      </c>
      <c r="D367" s="89"/>
      <c r="E367" s="91" t="s">
        <v>489</v>
      </c>
      <c r="F367" s="92">
        <f>F368</f>
        <v>5690.2</v>
      </c>
      <c r="G367" s="92">
        <f t="shared" ref="G367:H367" si="183">G368</f>
        <v>1729.6</v>
      </c>
      <c r="H367" s="92">
        <f t="shared" si="183"/>
        <v>0</v>
      </c>
    </row>
    <row r="368" spans="1:8" ht="25.5" outlineLevel="7" x14ac:dyDescent="0.25">
      <c r="A368" s="89" t="s">
        <v>176</v>
      </c>
      <c r="B368" s="90" t="s">
        <v>190</v>
      </c>
      <c r="C368" s="90" t="s">
        <v>195</v>
      </c>
      <c r="D368" s="89" t="s">
        <v>39</v>
      </c>
      <c r="E368" s="91" t="s">
        <v>364</v>
      </c>
      <c r="F368" s="92">
        <v>5690.2</v>
      </c>
      <c r="G368" s="92">
        <v>1729.6</v>
      </c>
      <c r="H368" s="92">
        <v>0</v>
      </c>
    </row>
    <row r="369" spans="1:8" outlineLevel="5" x14ac:dyDescent="0.25">
      <c r="A369" s="89" t="s">
        <v>176</v>
      </c>
      <c r="B369" s="90" t="s">
        <v>190</v>
      </c>
      <c r="C369" s="90" t="s">
        <v>196</v>
      </c>
      <c r="D369" s="89"/>
      <c r="E369" s="91" t="s">
        <v>490</v>
      </c>
      <c r="F369" s="92">
        <f>F372+F374+F370</f>
        <v>10771.3</v>
      </c>
      <c r="G369" s="92">
        <f t="shared" ref="G369:H369" si="184">G372+G374+G370</f>
        <v>10771.3</v>
      </c>
      <c r="H369" s="92">
        <f t="shared" si="184"/>
        <v>10273.9</v>
      </c>
    </row>
    <row r="370" spans="1:8" ht="102" outlineLevel="5" x14ac:dyDescent="0.25">
      <c r="A370" s="89" t="s">
        <v>176</v>
      </c>
      <c r="B370" s="90" t="s">
        <v>190</v>
      </c>
      <c r="C370" s="90" t="s">
        <v>625</v>
      </c>
      <c r="D370" s="89"/>
      <c r="E370" s="91" t="s">
        <v>662</v>
      </c>
      <c r="F370" s="92">
        <f>F371</f>
        <v>1871.3</v>
      </c>
      <c r="G370" s="92">
        <f t="shared" ref="G370:H370" si="185">G371</f>
        <v>1871.3</v>
      </c>
      <c r="H370" s="92">
        <f t="shared" si="185"/>
        <v>1871.3</v>
      </c>
    </row>
    <row r="371" spans="1:8" ht="25.5" outlineLevel="5" x14ac:dyDescent="0.25">
      <c r="A371" s="89" t="s">
        <v>176</v>
      </c>
      <c r="B371" s="90" t="s">
        <v>190</v>
      </c>
      <c r="C371" s="90" t="s">
        <v>625</v>
      </c>
      <c r="D371" s="89">
        <v>600</v>
      </c>
      <c r="E371" s="91" t="s">
        <v>364</v>
      </c>
      <c r="F371" s="92">
        <v>1871.3</v>
      </c>
      <c r="G371" s="92">
        <v>1871.3</v>
      </c>
      <c r="H371" s="92">
        <v>1871.3</v>
      </c>
    </row>
    <row r="372" spans="1:8" ht="25.5" outlineLevel="6" x14ac:dyDescent="0.25">
      <c r="A372" s="89" t="s">
        <v>176</v>
      </c>
      <c r="B372" s="90" t="s">
        <v>190</v>
      </c>
      <c r="C372" s="90" t="s">
        <v>197</v>
      </c>
      <c r="D372" s="89"/>
      <c r="E372" s="91" t="s">
        <v>491</v>
      </c>
      <c r="F372" s="92">
        <f>F373</f>
        <v>4100</v>
      </c>
      <c r="G372" s="92">
        <f t="shared" ref="G372:H372" si="186">G373</f>
        <v>4100</v>
      </c>
      <c r="H372" s="92">
        <f t="shared" si="186"/>
        <v>3602.6</v>
      </c>
    </row>
    <row r="373" spans="1:8" ht="25.5" outlineLevel="7" x14ac:dyDescent="0.25">
      <c r="A373" s="89" t="s">
        <v>176</v>
      </c>
      <c r="B373" s="90" t="s">
        <v>190</v>
      </c>
      <c r="C373" s="90" t="s">
        <v>197</v>
      </c>
      <c r="D373" s="89" t="s">
        <v>39</v>
      </c>
      <c r="E373" s="91" t="s">
        <v>364</v>
      </c>
      <c r="F373" s="92">
        <v>4100</v>
      </c>
      <c r="G373" s="92">
        <v>4100</v>
      </c>
      <c r="H373" s="92">
        <f>4100-497.4</f>
        <v>3602.6</v>
      </c>
    </row>
    <row r="374" spans="1:8" ht="25.5" outlineLevel="6" x14ac:dyDescent="0.25">
      <c r="A374" s="89" t="s">
        <v>176</v>
      </c>
      <c r="B374" s="90" t="s">
        <v>190</v>
      </c>
      <c r="C374" s="90" t="s">
        <v>198</v>
      </c>
      <c r="D374" s="89"/>
      <c r="E374" s="91" t="s">
        <v>492</v>
      </c>
      <c r="F374" s="92">
        <f>F375</f>
        <v>4800</v>
      </c>
      <c r="G374" s="92">
        <f t="shared" ref="G374:H374" si="187">G375</f>
        <v>4800</v>
      </c>
      <c r="H374" s="92">
        <f t="shared" si="187"/>
        <v>4800</v>
      </c>
    </row>
    <row r="375" spans="1:8" ht="25.5" outlineLevel="7" x14ac:dyDescent="0.25">
      <c r="A375" s="89" t="s">
        <v>176</v>
      </c>
      <c r="B375" s="90" t="s">
        <v>190</v>
      </c>
      <c r="C375" s="90" t="s">
        <v>198</v>
      </c>
      <c r="D375" s="89" t="s">
        <v>39</v>
      </c>
      <c r="E375" s="91" t="s">
        <v>364</v>
      </c>
      <c r="F375" s="92">
        <v>4800</v>
      </c>
      <c r="G375" s="92">
        <v>4800</v>
      </c>
      <c r="H375" s="92">
        <v>4800</v>
      </c>
    </row>
    <row r="376" spans="1:8" ht="51" outlineLevel="3" x14ac:dyDescent="0.25">
      <c r="A376" s="89" t="s">
        <v>176</v>
      </c>
      <c r="B376" s="90" t="s">
        <v>190</v>
      </c>
      <c r="C376" s="90" t="s">
        <v>45</v>
      </c>
      <c r="D376" s="89"/>
      <c r="E376" s="91" t="s">
        <v>300</v>
      </c>
      <c r="F376" s="92">
        <f>F377+F381</f>
        <v>200</v>
      </c>
      <c r="G376" s="92">
        <f t="shared" ref="G376:H376" si="188">G377+G381</f>
        <v>200</v>
      </c>
      <c r="H376" s="92">
        <f t="shared" si="188"/>
        <v>200</v>
      </c>
    </row>
    <row r="377" spans="1:8" ht="25.5" outlineLevel="4" x14ac:dyDescent="0.25">
      <c r="A377" s="89" t="s">
        <v>176</v>
      </c>
      <c r="B377" s="90" t="s">
        <v>190</v>
      </c>
      <c r="C377" s="90" t="s">
        <v>199</v>
      </c>
      <c r="D377" s="89"/>
      <c r="E377" s="91" t="s">
        <v>493</v>
      </c>
      <c r="F377" s="92">
        <f>F378</f>
        <v>150</v>
      </c>
      <c r="G377" s="92">
        <f t="shared" ref="G377:H379" si="189">G378</f>
        <v>150</v>
      </c>
      <c r="H377" s="92">
        <f t="shared" si="189"/>
        <v>150</v>
      </c>
    </row>
    <row r="378" spans="1:8" ht="51" outlineLevel="5" x14ac:dyDescent="0.25">
      <c r="A378" s="89" t="s">
        <v>176</v>
      </c>
      <c r="B378" s="90" t="s">
        <v>190</v>
      </c>
      <c r="C378" s="90" t="s">
        <v>200</v>
      </c>
      <c r="D378" s="89"/>
      <c r="E378" s="91" t="s">
        <v>494</v>
      </c>
      <c r="F378" s="92">
        <f>F379</f>
        <v>150</v>
      </c>
      <c r="G378" s="92">
        <f t="shared" si="189"/>
        <v>150</v>
      </c>
      <c r="H378" s="92">
        <f t="shared" si="189"/>
        <v>150</v>
      </c>
    </row>
    <row r="379" spans="1:8" outlineLevel="6" x14ac:dyDescent="0.25">
      <c r="A379" s="89" t="s">
        <v>176</v>
      </c>
      <c r="B379" s="90" t="s">
        <v>190</v>
      </c>
      <c r="C379" s="90" t="s">
        <v>201</v>
      </c>
      <c r="D379" s="89"/>
      <c r="E379" s="91" t="s">
        <v>495</v>
      </c>
      <c r="F379" s="92">
        <f>F380</f>
        <v>150</v>
      </c>
      <c r="G379" s="92">
        <f t="shared" si="189"/>
        <v>150</v>
      </c>
      <c r="H379" s="92">
        <f t="shared" si="189"/>
        <v>150</v>
      </c>
    </row>
    <row r="380" spans="1:8" ht="25.5" outlineLevel="7" x14ac:dyDescent="0.25">
      <c r="A380" s="89" t="s">
        <v>176</v>
      </c>
      <c r="B380" s="90" t="s">
        <v>190</v>
      </c>
      <c r="C380" s="90" t="s">
        <v>201</v>
      </c>
      <c r="D380" s="89" t="s">
        <v>39</v>
      </c>
      <c r="E380" s="91" t="s">
        <v>364</v>
      </c>
      <c r="F380" s="92">
        <v>150</v>
      </c>
      <c r="G380" s="92">
        <v>150</v>
      </c>
      <c r="H380" s="92">
        <v>150</v>
      </c>
    </row>
    <row r="381" spans="1:8" ht="51" outlineLevel="4" x14ac:dyDescent="0.25">
      <c r="A381" s="89" t="s">
        <v>176</v>
      </c>
      <c r="B381" s="90" t="s">
        <v>190</v>
      </c>
      <c r="C381" s="90" t="s">
        <v>202</v>
      </c>
      <c r="D381" s="89"/>
      <c r="E381" s="91" t="s">
        <v>496</v>
      </c>
      <c r="F381" s="92">
        <f>F382</f>
        <v>50</v>
      </c>
      <c r="G381" s="92">
        <f t="shared" ref="G381:H383" si="190">G382</f>
        <v>50</v>
      </c>
      <c r="H381" s="92">
        <f t="shared" si="190"/>
        <v>50</v>
      </c>
    </row>
    <row r="382" spans="1:8" ht="25.5" outlineLevel="5" x14ac:dyDescent="0.25">
      <c r="A382" s="89" t="s">
        <v>176</v>
      </c>
      <c r="B382" s="90" t="s">
        <v>190</v>
      </c>
      <c r="C382" s="90" t="s">
        <v>203</v>
      </c>
      <c r="D382" s="89"/>
      <c r="E382" s="91" t="s">
        <v>497</v>
      </c>
      <c r="F382" s="92">
        <f>F383</f>
        <v>50</v>
      </c>
      <c r="G382" s="92">
        <f>G383</f>
        <v>50</v>
      </c>
      <c r="H382" s="92">
        <f>H383</f>
        <v>50</v>
      </c>
    </row>
    <row r="383" spans="1:8" ht="25.5" outlineLevel="6" x14ac:dyDescent="0.25">
      <c r="A383" s="89" t="s">
        <v>176</v>
      </c>
      <c r="B383" s="90" t="s">
        <v>190</v>
      </c>
      <c r="C383" s="90" t="s">
        <v>204</v>
      </c>
      <c r="D383" s="89"/>
      <c r="E383" s="91" t="s">
        <v>498</v>
      </c>
      <c r="F383" s="92">
        <f>F384</f>
        <v>50</v>
      </c>
      <c r="G383" s="92">
        <f t="shared" si="190"/>
        <v>50</v>
      </c>
      <c r="H383" s="92">
        <f t="shared" si="190"/>
        <v>50</v>
      </c>
    </row>
    <row r="384" spans="1:8" ht="25.5" outlineLevel="7" x14ac:dyDescent="0.25">
      <c r="A384" s="89" t="s">
        <v>176</v>
      </c>
      <c r="B384" s="90" t="s">
        <v>190</v>
      </c>
      <c r="C384" s="90" t="s">
        <v>204</v>
      </c>
      <c r="D384" s="89" t="s">
        <v>39</v>
      </c>
      <c r="E384" s="91" t="s">
        <v>364</v>
      </c>
      <c r="F384" s="92">
        <v>50</v>
      </c>
      <c r="G384" s="92">
        <v>50</v>
      </c>
      <c r="H384" s="92">
        <v>50</v>
      </c>
    </row>
    <row r="385" spans="1:8" outlineLevel="2" x14ac:dyDescent="0.25">
      <c r="A385" s="89" t="s">
        <v>176</v>
      </c>
      <c r="B385" s="90" t="s">
        <v>205</v>
      </c>
      <c r="C385" s="90"/>
      <c r="D385" s="89"/>
      <c r="E385" s="91" t="s">
        <v>325</v>
      </c>
      <c r="F385" s="92">
        <f>F386</f>
        <v>15644.6</v>
      </c>
      <c r="G385" s="92">
        <f t="shared" ref="G385:H387" si="191">G386</f>
        <v>14944.6</v>
      </c>
      <c r="H385" s="92">
        <f t="shared" si="191"/>
        <v>14944.6</v>
      </c>
    </row>
    <row r="386" spans="1:8" ht="38.25" outlineLevel="3" x14ac:dyDescent="0.25">
      <c r="A386" s="89" t="s">
        <v>176</v>
      </c>
      <c r="B386" s="90" t="s">
        <v>205</v>
      </c>
      <c r="C386" s="90" t="s">
        <v>183</v>
      </c>
      <c r="D386" s="89"/>
      <c r="E386" s="91" t="s">
        <v>323</v>
      </c>
      <c r="F386" s="92">
        <f>F387</f>
        <v>15644.6</v>
      </c>
      <c r="G386" s="92">
        <f t="shared" si="191"/>
        <v>14944.6</v>
      </c>
      <c r="H386" s="92">
        <f t="shared" si="191"/>
        <v>14944.6</v>
      </c>
    </row>
    <row r="387" spans="1:8" ht="25.5" outlineLevel="4" x14ac:dyDescent="0.25">
      <c r="A387" s="89" t="s">
        <v>176</v>
      </c>
      <c r="B387" s="90" t="s">
        <v>205</v>
      </c>
      <c r="C387" s="90" t="s">
        <v>206</v>
      </c>
      <c r="D387" s="89"/>
      <c r="E387" s="91" t="s">
        <v>499</v>
      </c>
      <c r="F387" s="92">
        <f>F388</f>
        <v>15644.6</v>
      </c>
      <c r="G387" s="92">
        <f t="shared" si="191"/>
        <v>14944.6</v>
      </c>
      <c r="H387" s="92">
        <f t="shared" si="191"/>
        <v>14944.6</v>
      </c>
    </row>
    <row r="388" spans="1:8" ht="25.5" outlineLevel="5" x14ac:dyDescent="0.25">
      <c r="A388" s="89" t="s">
        <v>176</v>
      </c>
      <c r="B388" s="90" t="s">
        <v>205</v>
      </c>
      <c r="C388" s="90" t="s">
        <v>207</v>
      </c>
      <c r="D388" s="89"/>
      <c r="E388" s="91" t="s">
        <v>500</v>
      </c>
      <c r="F388" s="92">
        <f>F391+F389+F393</f>
        <v>15644.6</v>
      </c>
      <c r="G388" s="92">
        <f t="shared" ref="G388:H388" si="192">G391+G389+G393</f>
        <v>14944.6</v>
      </c>
      <c r="H388" s="92">
        <f t="shared" si="192"/>
        <v>14944.6</v>
      </c>
    </row>
    <row r="389" spans="1:8" ht="51" outlineLevel="5" x14ac:dyDescent="0.25">
      <c r="A389" s="89" t="s">
        <v>176</v>
      </c>
      <c r="B389" s="89" t="s">
        <v>205</v>
      </c>
      <c r="C389" s="90" t="s">
        <v>630</v>
      </c>
      <c r="D389" s="90"/>
      <c r="E389" s="91" t="s">
        <v>631</v>
      </c>
      <c r="F389" s="92">
        <f>F390</f>
        <v>1925.4</v>
      </c>
      <c r="G389" s="92">
        <f>G390</f>
        <v>1925.4</v>
      </c>
      <c r="H389" s="92">
        <f t="shared" ref="H389" si="193">H390</f>
        <v>1925.4</v>
      </c>
    </row>
    <row r="390" spans="1:8" ht="25.5" outlineLevel="5" x14ac:dyDescent="0.25">
      <c r="A390" s="89" t="s">
        <v>176</v>
      </c>
      <c r="B390" s="89" t="s">
        <v>205</v>
      </c>
      <c r="C390" s="90" t="s">
        <v>630</v>
      </c>
      <c r="D390" s="90" t="s">
        <v>39</v>
      </c>
      <c r="E390" s="91" t="s">
        <v>364</v>
      </c>
      <c r="F390" s="92">
        <v>1925.4</v>
      </c>
      <c r="G390" s="92">
        <v>1925.4</v>
      </c>
      <c r="H390" s="92">
        <v>1925.4</v>
      </c>
    </row>
    <row r="391" spans="1:8" ht="38.25" outlineLevel="6" x14ac:dyDescent="0.25">
      <c r="A391" s="89" t="s">
        <v>176</v>
      </c>
      <c r="B391" s="90" t="s">
        <v>205</v>
      </c>
      <c r="C391" s="90" t="s">
        <v>208</v>
      </c>
      <c r="D391" s="89"/>
      <c r="E391" s="91" t="s">
        <v>663</v>
      </c>
      <c r="F391" s="92">
        <f>F392</f>
        <v>13700</v>
      </c>
      <c r="G391" s="92">
        <f t="shared" ref="G391:H391" si="194">G392</f>
        <v>13000</v>
      </c>
      <c r="H391" s="92">
        <f t="shared" si="194"/>
        <v>13000</v>
      </c>
    </row>
    <row r="392" spans="1:8" ht="25.5" outlineLevel="7" x14ac:dyDescent="0.25">
      <c r="A392" s="89" t="s">
        <v>176</v>
      </c>
      <c r="B392" s="90" t="s">
        <v>205</v>
      </c>
      <c r="C392" s="90" t="s">
        <v>208</v>
      </c>
      <c r="D392" s="89" t="s">
        <v>39</v>
      </c>
      <c r="E392" s="91" t="s">
        <v>364</v>
      </c>
      <c r="F392" s="92">
        <v>13700</v>
      </c>
      <c r="G392" s="92">
        <f>13700-700</f>
        <v>13000</v>
      </c>
      <c r="H392" s="92">
        <f>13700-700</f>
        <v>13000</v>
      </c>
    </row>
    <row r="393" spans="1:8" ht="38.25" outlineLevel="7" x14ac:dyDescent="0.25">
      <c r="A393" s="89" t="s">
        <v>176</v>
      </c>
      <c r="B393" s="90" t="s">
        <v>205</v>
      </c>
      <c r="C393" s="90" t="s">
        <v>641</v>
      </c>
      <c r="D393" s="89"/>
      <c r="E393" s="91" t="s">
        <v>640</v>
      </c>
      <c r="F393" s="92">
        <f>F394</f>
        <v>19.2</v>
      </c>
      <c r="G393" s="92">
        <f t="shared" ref="G393:H393" si="195">G394</f>
        <v>19.2</v>
      </c>
      <c r="H393" s="92">
        <f t="shared" si="195"/>
        <v>19.2</v>
      </c>
    </row>
    <row r="394" spans="1:8" ht="25.5" outlineLevel="7" x14ac:dyDescent="0.25">
      <c r="A394" s="89" t="s">
        <v>176</v>
      </c>
      <c r="B394" s="90" t="s">
        <v>205</v>
      </c>
      <c r="C394" s="90" t="s">
        <v>641</v>
      </c>
      <c r="D394" s="89" t="s">
        <v>39</v>
      </c>
      <c r="E394" s="91" t="s">
        <v>364</v>
      </c>
      <c r="F394" s="92">
        <v>19.2</v>
      </c>
      <c r="G394" s="92">
        <v>19.2</v>
      </c>
      <c r="H394" s="92">
        <v>19.2</v>
      </c>
    </row>
    <row r="395" spans="1:8" ht="25.5" outlineLevel="2" x14ac:dyDescent="0.25">
      <c r="A395" s="89" t="s">
        <v>176</v>
      </c>
      <c r="B395" s="90" t="s">
        <v>209</v>
      </c>
      <c r="C395" s="90"/>
      <c r="D395" s="89"/>
      <c r="E395" s="91" t="s">
        <v>326</v>
      </c>
      <c r="F395" s="92">
        <f>F396</f>
        <v>100</v>
      </c>
      <c r="G395" s="92">
        <f t="shared" ref="G395:H399" si="196">G396</f>
        <v>100</v>
      </c>
      <c r="H395" s="92">
        <f t="shared" si="196"/>
        <v>100</v>
      </c>
    </row>
    <row r="396" spans="1:8" ht="38.25" outlineLevel="3" x14ac:dyDescent="0.25">
      <c r="A396" s="89" t="s">
        <v>176</v>
      </c>
      <c r="B396" s="90" t="s">
        <v>209</v>
      </c>
      <c r="C396" s="90" t="s">
        <v>183</v>
      </c>
      <c r="D396" s="89"/>
      <c r="E396" s="91" t="s">
        <v>323</v>
      </c>
      <c r="F396" s="92">
        <f>F397+F401</f>
        <v>100</v>
      </c>
      <c r="G396" s="92">
        <f t="shared" ref="G396:H396" si="197">G397+G401</f>
        <v>100</v>
      </c>
      <c r="H396" s="92">
        <f t="shared" si="197"/>
        <v>100</v>
      </c>
    </row>
    <row r="397" spans="1:8" ht="25.5" outlineLevel="4" x14ac:dyDescent="0.25">
      <c r="A397" s="89" t="s">
        <v>176</v>
      </c>
      <c r="B397" s="90" t="s">
        <v>209</v>
      </c>
      <c r="C397" s="90" t="s">
        <v>184</v>
      </c>
      <c r="D397" s="89"/>
      <c r="E397" s="91" t="s">
        <v>478</v>
      </c>
      <c r="F397" s="92">
        <f>F398</f>
        <v>50</v>
      </c>
      <c r="G397" s="92">
        <f t="shared" si="196"/>
        <v>50</v>
      </c>
      <c r="H397" s="92">
        <f t="shared" si="196"/>
        <v>50</v>
      </c>
    </row>
    <row r="398" spans="1:8" ht="25.5" outlineLevel="5" x14ac:dyDescent="0.25">
      <c r="A398" s="89" t="s">
        <v>176</v>
      </c>
      <c r="B398" s="90" t="s">
        <v>209</v>
      </c>
      <c r="C398" s="90" t="s">
        <v>210</v>
      </c>
      <c r="D398" s="89"/>
      <c r="E398" s="91" t="s">
        <v>502</v>
      </c>
      <c r="F398" s="92">
        <f>F399</f>
        <v>50</v>
      </c>
      <c r="G398" s="92">
        <f t="shared" si="196"/>
        <v>50</v>
      </c>
      <c r="H398" s="92">
        <f t="shared" si="196"/>
        <v>50</v>
      </c>
    </row>
    <row r="399" spans="1:8" ht="25.5" outlineLevel="6" x14ac:dyDescent="0.25">
      <c r="A399" s="89" t="s">
        <v>176</v>
      </c>
      <c r="B399" s="90" t="s">
        <v>209</v>
      </c>
      <c r="C399" s="90" t="s">
        <v>211</v>
      </c>
      <c r="D399" s="89"/>
      <c r="E399" s="91" t="s">
        <v>503</v>
      </c>
      <c r="F399" s="92">
        <f>F400</f>
        <v>50</v>
      </c>
      <c r="G399" s="92">
        <f t="shared" si="196"/>
        <v>50</v>
      </c>
      <c r="H399" s="92">
        <f t="shared" si="196"/>
        <v>50</v>
      </c>
    </row>
    <row r="400" spans="1:8" ht="25.5" outlineLevel="7" x14ac:dyDescent="0.25">
      <c r="A400" s="89" t="s">
        <v>176</v>
      </c>
      <c r="B400" s="90" t="s">
        <v>209</v>
      </c>
      <c r="C400" s="90" t="s">
        <v>211</v>
      </c>
      <c r="D400" s="89" t="s">
        <v>39</v>
      </c>
      <c r="E400" s="91" t="s">
        <v>364</v>
      </c>
      <c r="F400" s="92">
        <v>50</v>
      </c>
      <c r="G400" s="92">
        <v>50</v>
      </c>
      <c r="H400" s="92">
        <v>50</v>
      </c>
    </row>
    <row r="401" spans="1:8" ht="25.5" outlineLevel="4" x14ac:dyDescent="0.25">
      <c r="A401" s="89" t="s">
        <v>176</v>
      </c>
      <c r="B401" s="90" t="s">
        <v>209</v>
      </c>
      <c r="C401" s="90" t="s">
        <v>191</v>
      </c>
      <c r="D401" s="89"/>
      <c r="E401" s="91" t="s">
        <v>484</v>
      </c>
      <c r="F401" s="92">
        <f>F402</f>
        <v>50</v>
      </c>
      <c r="G401" s="92">
        <f t="shared" ref="G401:H403" si="198">G402</f>
        <v>50</v>
      </c>
      <c r="H401" s="92">
        <f t="shared" si="198"/>
        <v>50</v>
      </c>
    </row>
    <row r="402" spans="1:8" ht="38.25" outlineLevel="5" x14ac:dyDescent="0.25">
      <c r="A402" s="89" t="s">
        <v>176</v>
      </c>
      <c r="B402" s="90" t="s">
        <v>209</v>
      </c>
      <c r="C402" s="90" t="s">
        <v>192</v>
      </c>
      <c r="D402" s="89"/>
      <c r="E402" s="91" t="s">
        <v>485</v>
      </c>
      <c r="F402" s="92">
        <f>F403</f>
        <v>50</v>
      </c>
      <c r="G402" s="92">
        <f t="shared" si="198"/>
        <v>50</v>
      </c>
      <c r="H402" s="92">
        <f t="shared" si="198"/>
        <v>50</v>
      </c>
    </row>
    <row r="403" spans="1:8" outlineLevel="6" x14ac:dyDescent="0.25">
      <c r="A403" s="89" t="s">
        <v>176</v>
      </c>
      <c r="B403" s="90" t="s">
        <v>209</v>
      </c>
      <c r="C403" s="90" t="s">
        <v>212</v>
      </c>
      <c r="D403" s="89"/>
      <c r="E403" s="91" t="s">
        <v>504</v>
      </c>
      <c r="F403" s="92">
        <f>F404</f>
        <v>50</v>
      </c>
      <c r="G403" s="92">
        <f t="shared" si="198"/>
        <v>50</v>
      </c>
      <c r="H403" s="92">
        <f t="shared" si="198"/>
        <v>50</v>
      </c>
    </row>
    <row r="404" spans="1:8" ht="25.5" outlineLevel="7" x14ac:dyDescent="0.25">
      <c r="A404" s="89" t="s">
        <v>176</v>
      </c>
      <c r="B404" s="90" t="s">
        <v>209</v>
      </c>
      <c r="C404" s="90" t="s">
        <v>212</v>
      </c>
      <c r="D404" s="89" t="s">
        <v>39</v>
      </c>
      <c r="E404" s="91" t="s">
        <v>364</v>
      </c>
      <c r="F404" s="92">
        <v>50</v>
      </c>
      <c r="G404" s="92">
        <v>50</v>
      </c>
      <c r="H404" s="92">
        <v>50</v>
      </c>
    </row>
    <row r="405" spans="1:8" outlineLevel="2" x14ac:dyDescent="0.25">
      <c r="A405" s="89" t="s">
        <v>176</v>
      </c>
      <c r="B405" s="90" t="s">
        <v>213</v>
      </c>
      <c r="C405" s="90"/>
      <c r="D405" s="89"/>
      <c r="E405" s="91" t="s">
        <v>327</v>
      </c>
      <c r="F405" s="92">
        <f>F406</f>
        <v>5530.8</v>
      </c>
      <c r="G405" s="92">
        <f t="shared" ref="G405:H406" si="199">G406</f>
        <v>4910.5</v>
      </c>
      <c r="H405" s="92">
        <f t="shared" si="199"/>
        <v>4910.5</v>
      </c>
    </row>
    <row r="406" spans="1:8" ht="38.25" outlineLevel="3" x14ac:dyDescent="0.25">
      <c r="A406" s="89" t="s">
        <v>176</v>
      </c>
      <c r="B406" s="90" t="s">
        <v>213</v>
      </c>
      <c r="C406" s="90" t="s">
        <v>183</v>
      </c>
      <c r="D406" s="89"/>
      <c r="E406" s="91" t="s">
        <v>323</v>
      </c>
      <c r="F406" s="92">
        <f>F407</f>
        <v>5530.8</v>
      </c>
      <c r="G406" s="92">
        <f t="shared" si="199"/>
        <v>4910.5</v>
      </c>
      <c r="H406" s="92">
        <f t="shared" si="199"/>
        <v>4910.5</v>
      </c>
    </row>
    <row r="407" spans="1:8" ht="25.5" outlineLevel="4" x14ac:dyDescent="0.25">
      <c r="A407" s="89" t="s">
        <v>176</v>
      </c>
      <c r="B407" s="90" t="s">
        <v>213</v>
      </c>
      <c r="C407" s="90" t="s">
        <v>214</v>
      </c>
      <c r="D407" s="89"/>
      <c r="E407" s="91" t="s">
        <v>505</v>
      </c>
      <c r="F407" s="92">
        <f>F408+F413</f>
        <v>5530.8</v>
      </c>
      <c r="G407" s="92">
        <f>G408+G413</f>
        <v>4910.5</v>
      </c>
      <c r="H407" s="92">
        <f>H408+H413</f>
        <v>4910.5</v>
      </c>
    </row>
    <row r="408" spans="1:8" ht="25.5" outlineLevel="5" x14ac:dyDescent="0.25">
      <c r="A408" s="89" t="s">
        <v>176</v>
      </c>
      <c r="B408" s="90" t="s">
        <v>213</v>
      </c>
      <c r="C408" s="90" t="s">
        <v>215</v>
      </c>
      <c r="D408" s="89"/>
      <c r="E408" s="91" t="s">
        <v>506</v>
      </c>
      <c r="F408" s="92">
        <f>F409+F411</f>
        <v>3820.3</v>
      </c>
      <c r="G408" s="92">
        <f t="shared" ref="G408:H408" si="200">G409+G411</f>
        <v>3200</v>
      </c>
      <c r="H408" s="92">
        <f t="shared" si="200"/>
        <v>3200</v>
      </c>
    </row>
    <row r="409" spans="1:8" ht="38.25" outlineLevel="6" x14ac:dyDescent="0.25">
      <c r="A409" s="89" t="s">
        <v>176</v>
      </c>
      <c r="B409" s="90" t="s">
        <v>213</v>
      </c>
      <c r="C409" s="90" t="s">
        <v>216</v>
      </c>
      <c r="D409" s="89"/>
      <c r="E409" s="91" t="s">
        <v>507</v>
      </c>
      <c r="F409" s="92">
        <f>F410</f>
        <v>3200</v>
      </c>
      <c r="G409" s="92">
        <f t="shared" ref="G409:H409" si="201">G410</f>
        <v>3200</v>
      </c>
      <c r="H409" s="92">
        <f t="shared" si="201"/>
        <v>3200</v>
      </c>
    </row>
    <row r="410" spans="1:8" ht="25.5" outlineLevel="7" x14ac:dyDescent="0.25">
      <c r="A410" s="89" t="s">
        <v>176</v>
      </c>
      <c r="B410" s="90" t="s">
        <v>213</v>
      </c>
      <c r="C410" s="90" t="s">
        <v>216</v>
      </c>
      <c r="D410" s="89" t="s">
        <v>39</v>
      </c>
      <c r="E410" s="91" t="s">
        <v>364</v>
      </c>
      <c r="F410" s="92">
        <v>3200</v>
      </c>
      <c r="G410" s="92">
        <v>3200</v>
      </c>
      <c r="H410" s="92">
        <v>3200</v>
      </c>
    </row>
    <row r="411" spans="1:8" ht="25.5" outlineLevel="7" x14ac:dyDescent="0.25">
      <c r="A411" s="89" t="s">
        <v>176</v>
      </c>
      <c r="B411" s="90" t="s">
        <v>213</v>
      </c>
      <c r="C411" s="90" t="s">
        <v>579</v>
      </c>
      <c r="D411" s="90"/>
      <c r="E411" s="91" t="s">
        <v>700</v>
      </c>
      <c r="F411" s="92">
        <f>F412</f>
        <v>620.29999999999995</v>
      </c>
      <c r="G411" s="92">
        <f t="shared" ref="G411:H411" si="202">G412</f>
        <v>0</v>
      </c>
      <c r="H411" s="92">
        <f t="shared" si="202"/>
        <v>0</v>
      </c>
    </row>
    <row r="412" spans="1:8" ht="25.5" outlineLevel="7" x14ac:dyDescent="0.25">
      <c r="A412" s="89" t="s">
        <v>176</v>
      </c>
      <c r="B412" s="90" t="s">
        <v>213</v>
      </c>
      <c r="C412" s="90" t="s">
        <v>579</v>
      </c>
      <c r="D412" s="90" t="s">
        <v>39</v>
      </c>
      <c r="E412" s="91" t="s">
        <v>364</v>
      </c>
      <c r="F412" s="92">
        <v>620.29999999999995</v>
      </c>
      <c r="G412" s="92">
        <v>0</v>
      </c>
      <c r="H412" s="92">
        <v>0</v>
      </c>
    </row>
    <row r="413" spans="1:8" outlineLevel="7" x14ac:dyDescent="0.25">
      <c r="A413" s="89" t="s">
        <v>176</v>
      </c>
      <c r="B413" s="90" t="s">
        <v>213</v>
      </c>
      <c r="C413" s="90" t="s">
        <v>627</v>
      </c>
      <c r="D413" s="90"/>
      <c r="E413" s="91" t="s">
        <v>628</v>
      </c>
      <c r="F413" s="92">
        <f>F416+F414</f>
        <v>1710.5</v>
      </c>
      <c r="G413" s="92">
        <f t="shared" ref="G413:H413" si="203">G416+G414</f>
        <v>1710.5</v>
      </c>
      <c r="H413" s="92">
        <f t="shared" si="203"/>
        <v>1710.5</v>
      </c>
    </row>
    <row r="414" spans="1:8" ht="25.5" outlineLevel="7" x14ac:dyDescent="0.25">
      <c r="A414" s="89" t="s">
        <v>176</v>
      </c>
      <c r="B414" s="90" t="s">
        <v>213</v>
      </c>
      <c r="C414" s="90" t="s">
        <v>643</v>
      </c>
      <c r="D414" s="90"/>
      <c r="E414" s="91" t="s">
        <v>644</v>
      </c>
      <c r="F414" s="92">
        <f>F415</f>
        <v>177.9</v>
      </c>
      <c r="G414" s="92">
        <f t="shared" ref="G414:H414" si="204">G415</f>
        <v>177.9</v>
      </c>
      <c r="H414" s="92">
        <f t="shared" si="204"/>
        <v>177.9</v>
      </c>
    </row>
    <row r="415" spans="1:8" ht="25.5" outlineLevel="7" x14ac:dyDescent="0.25">
      <c r="A415" s="89" t="s">
        <v>176</v>
      </c>
      <c r="B415" s="90" t="s">
        <v>213</v>
      </c>
      <c r="C415" s="90" t="s">
        <v>643</v>
      </c>
      <c r="D415" s="90" t="s">
        <v>39</v>
      </c>
      <c r="E415" s="91" t="s">
        <v>364</v>
      </c>
      <c r="F415" s="92">
        <v>177.9</v>
      </c>
      <c r="G415" s="92">
        <v>177.9</v>
      </c>
      <c r="H415" s="92">
        <v>177.9</v>
      </c>
    </row>
    <row r="416" spans="1:8" ht="38.25" outlineLevel="7" x14ac:dyDescent="0.25">
      <c r="A416" s="89" t="s">
        <v>176</v>
      </c>
      <c r="B416" s="90" t="s">
        <v>213</v>
      </c>
      <c r="C416" s="90" t="s">
        <v>626</v>
      </c>
      <c r="D416" s="90"/>
      <c r="E416" s="91" t="s">
        <v>629</v>
      </c>
      <c r="F416" s="92">
        <f>F417</f>
        <v>1532.6</v>
      </c>
      <c r="G416" s="92">
        <f t="shared" ref="G416:H416" si="205">G417</f>
        <v>1532.6</v>
      </c>
      <c r="H416" s="92">
        <f t="shared" si="205"/>
        <v>1532.6</v>
      </c>
    </row>
    <row r="417" spans="1:8" ht="25.5" outlineLevel="7" x14ac:dyDescent="0.25">
      <c r="A417" s="89" t="s">
        <v>176</v>
      </c>
      <c r="B417" s="90" t="s">
        <v>213</v>
      </c>
      <c r="C417" s="90" t="s">
        <v>626</v>
      </c>
      <c r="D417" s="90" t="s">
        <v>39</v>
      </c>
      <c r="E417" s="91" t="s">
        <v>364</v>
      </c>
      <c r="F417" s="92">
        <v>1532.6</v>
      </c>
      <c r="G417" s="92">
        <v>1532.6</v>
      </c>
      <c r="H417" s="92">
        <v>1532.6</v>
      </c>
    </row>
    <row r="418" spans="1:8" outlineLevel="2" x14ac:dyDescent="0.25">
      <c r="A418" s="89" t="s">
        <v>176</v>
      </c>
      <c r="B418" s="90" t="s">
        <v>217</v>
      </c>
      <c r="C418" s="90"/>
      <c r="D418" s="89"/>
      <c r="E418" s="91" t="s">
        <v>328</v>
      </c>
      <c r="F418" s="92">
        <f>F419</f>
        <v>15655.400000000001</v>
      </c>
      <c r="G418" s="92">
        <f t="shared" ref="G418:H420" si="206">G419</f>
        <v>15655.400000000001</v>
      </c>
      <c r="H418" s="92">
        <f t="shared" si="206"/>
        <v>15655.400000000001</v>
      </c>
    </row>
    <row r="419" spans="1:8" ht="38.25" outlineLevel="3" x14ac:dyDescent="0.25">
      <c r="A419" s="89" t="s">
        <v>176</v>
      </c>
      <c r="B419" s="90" t="s">
        <v>217</v>
      </c>
      <c r="C419" s="90" t="s">
        <v>183</v>
      </c>
      <c r="D419" s="89"/>
      <c r="E419" s="91" t="s">
        <v>323</v>
      </c>
      <c r="F419" s="92">
        <f>F420</f>
        <v>15655.400000000001</v>
      </c>
      <c r="G419" s="92">
        <f t="shared" si="206"/>
        <v>15655.400000000001</v>
      </c>
      <c r="H419" s="92">
        <f t="shared" si="206"/>
        <v>15655.400000000001</v>
      </c>
    </row>
    <row r="420" spans="1:8" ht="38.25" outlineLevel="4" x14ac:dyDescent="0.25">
      <c r="A420" s="89" t="s">
        <v>176</v>
      </c>
      <c r="B420" s="90" t="s">
        <v>217</v>
      </c>
      <c r="C420" s="90" t="s">
        <v>218</v>
      </c>
      <c r="D420" s="89"/>
      <c r="E420" s="91" t="s">
        <v>508</v>
      </c>
      <c r="F420" s="92">
        <f>F421</f>
        <v>15655.400000000001</v>
      </c>
      <c r="G420" s="92">
        <f t="shared" si="206"/>
        <v>15655.400000000001</v>
      </c>
      <c r="H420" s="92">
        <f t="shared" si="206"/>
        <v>15655.400000000001</v>
      </c>
    </row>
    <row r="421" spans="1:8" ht="25.5" outlineLevel="5" x14ac:dyDescent="0.25">
      <c r="A421" s="89" t="s">
        <v>176</v>
      </c>
      <c r="B421" s="90" t="s">
        <v>217</v>
      </c>
      <c r="C421" s="90" t="s">
        <v>219</v>
      </c>
      <c r="D421" s="89"/>
      <c r="E421" s="91" t="s">
        <v>509</v>
      </c>
      <c r="F421" s="92">
        <f>F422+F426</f>
        <v>15655.400000000001</v>
      </c>
      <c r="G421" s="92">
        <f t="shared" ref="G421:H421" si="207">G422+G426</f>
        <v>15655.400000000001</v>
      </c>
      <c r="H421" s="92">
        <f t="shared" si="207"/>
        <v>15655.400000000001</v>
      </c>
    </row>
    <row r="422" spans="1:8" ht="25.5" outlineLevel="6" x14ac:dyDescent="0.25">
      <c r="A422" s="89" t="s">
        <v>176</v>
      </c>
      <c r="B422" s="90" t="s">
        <v>217</v>
      </c>
      <c r="C422" s="90" t="s">
        <v>220</v>
      </c>
      <c r="D422" s="89"/>
      <c r="E422" s="91" t="s">
        <v>510</v>
      </c>
      <c r="F422" s="92">
        <f>F423+F424+F425</f>
        <v>11134.2</v>
      </c>
      <c r="G422" s="92">
        <f t="shared" ref="G422:H422" si="208">G423+G424+G425</f>
        <v>11134.2</v>
      </c>
      <c r="H422" s="92">
        <f t="shared" si="208"/>
        <v>11134.2</v>
      </c>
    </row>
    <row r="423" spans="1:8" ht="63.75" outlineLevel="7" x14ac:dyDescent="0.25">
      <c r="A423" s="89" t="s">
        <v>176</v>
      </c>
      <c r="B423" s="90" t="s">
        <v>217</v>
      </c>
      <c r="C423" s="90" t="s">
        <v>220</v>
      </c>
      <c r="D423" s="89" t="s">
        <v>6</v>
      </c>
      <c r="E423" s="91" t="s">
        <v>337</v>
      </c>
      <c r="F423" s="92">
        <v>9465</v>
      </c>
      <c r="G423" s="92">
        <v>9465</v>
      </c>
      <c r="H423" s="92">
        <v>9465</v>
      </c>
    </row>
    <row r="424" spans="1:8" ht="25.5" outlineLevel="7" x14ac:dyDescent="0.25">
      <c r="A424" s="89" t="s">
        <v>176</v>
      </c>
      <c r="B424" s="90" t="s">
        <v>217</v>
      </c>
      <c r="C424" s="90" t="s">
        <v>220</v>
      </c>
      <c r="D424" s="89" t="s">
        <v>7</v>
      </c>
      <c r="E424" s="91" t="s">
        <v>338</v>
      </c>
      <c r="F424" s="92">
        <v>1663.1</v>
      </c>
      <c r="G424" s="92">
        <v>1663.1</v>
      </c>
      <c r="H424" s="92">
        <v>1663.1</v>
      </c>
    </row>
    <row r="425" spans="1:8" outlineLevel="7" x14ac:dyDescent="0.25">
      <c r="A425" s="89" t="s">
        <v>176</v>
      </c>
      <c r="B425" s="90" t="s">
        <v>217</v>
      </c>
      <c r="C425" s="90" t="s">
        <v>220</v>
      </c>
      <c r="D425" s="89" t="s">
        <v>8</v>
      </c>
      <c r="E425" s="91" t="s">
        <v>339</v>
      </c>
      <c r="F425" s="92">
        <v>6.1</v>
      </c>
      <c r="G425" s="92">
        <v>6.1</v>
      </c>
      <c r="H425" s="92">
        <v>6.1</v>
      </c>
    </row>
    <row r="426" spans="1:8" ht="38.25" outlineLevel="6" x14ac:dyDescent="0.25">
      <c r="A426" s="89" t="s">
        <v>176</v>
      </c>
      <c r="B426" s="90" t="s">
        <v>217</v>
      </c>
      <c r="C426" s="90" t="s">
        <v>221</v>
      </c>
      <c r="D426" s="89"/>
      <c r="E426" s="91" t="s">
        <v>511</v>
      </c>
      <c r="F426" s="92">
        <f>F427+F428</f>
        <v>4521.2</v>
      </c>
      <c r="G426" s="92">
        <f t="shared" ref="G426:H426" si="209">G427+G428</f>
        <v>4521.2</v>
      </c>
      <c r="H426" s="92">
        <f t="shared" si="209"/>
        <v>4521.2</v>
      </c>
    </row>
    <row r="427" spans="1:8" ht="63.75" outlineLevel="7" x14ac:dyDescent="0.25">
      <c r="A427" s="89" t="s">
        <v>176</v>
      </c>
      <c r="B427" s="90" t="s">
        <v>217</v>
      </c>
      <c r="C427" s="90" t="s">
        <v>221</v>
      </c>
      <c r="D427" s="89" t="s">
        <v>6</v>
      </c>
      <c r="E427" s="91" t="s">
        <v>337</v>
      </c>
      <c r="F427" s="92">
        <v>4351.7</v>
      </c>
      <c r="G427" s="92">
        <v>4351.7</v>
      </c>
      <c r="H427" s="92">
        <v>4351.7</v>
      </c>
    </row>
    <row r="428" spans="1:8" ht="25.5" outlineLevel="7" x14ac:dyDescent="0.25">
      <c r="A428" s="89" t="s">
        <v>176</v>
      </c>
      <c r="B428" s="90" t="s">
        <v>217</v>
      </c>
      <c r="C428" s="90" t="s">
        <v>221</v>
      </c>
      <c r="D428" s="89" t="s">
        <v>7</v>
      </c>
      <c r="E428" s="91" t="s">
        <v>338</v>
      </c>
      <c r="F428" s="92">
        <v>169.5</v>
      </c>
      <c r="G428" s="92">
        <v>169.5</v>
      </c>
      <c r="H428" s="92">
        <v>169.5</v>
      </c>
    </row>
    <row r="429" spans="1:8" outlineLevel="1" x14ac:dyDescent="0.25">
      <c r="A429" s="89" t="s">
        <v>176</v>
      </c>
      <c r="B429" s="90" t="s">
        <v>148</v>
      </c>
      <c r="C429" s="90"/>
      <c r="D429" s="89"/>
      <c r="E429" s="91" t="s">
        <v>287</v>
      </c>
      <c r="F429" s="92">
        <f>F430+F440</f>
        <v>6348.8</v>
      </c>
      <c r="G429" s="92">
        <f t="shared" ref="G429:H429" si="210">G430+G440</f>
        <v>6348.8</v>
      </c>
      <c r="H429" s="92">
        <f t="shared" si="210"/>
        <v>6348.8</v>
      </c>
    </row>
    <row r="430" spans="1:8" outlineLevel="2" x14ac:dyDescent="0.25">
      <c r="A430" s="89" t="s">
        <v>176</v>
      </c>
      <c r="B430" s="90" t="s">
        <v>152</v>
      </c>
      <c r="C430" s="90"/>
      <c r="D430" s="89"/>
      <c r="E430" s="91" t="s">
        <v>315</v>
      </c>
      <c r="F430" s="92">
        <f>F431</f>
        <v>1368</v>
      </c>
      <c r="G430" s="92">
        <f t="shared" ref="G430:H430" si="211">G431</f>
        <v>1368</v>
      </c>
      <c r="H430" s="92">
        <f t="shared" si="211"/>
        <v>1368</v>
      </c>
    </row>
    <row r="431" spans="1:8" ht="38.25" outlineLevel="3" x14ac:dyDescent="0.25">
      <c r="A431" s="89" t="s">
        <v>176</v>
      </c>
      <c r="B431" s="90" t="s">
        <v>152</v>
      </c>
      <c r="C431" s="90" t="s">
        <v>183</v>
      </c>
      <c r="D431" s="89"/>
      <c r="E431" s="91" t="s">
        <v>323</v>
      </c>
      <c r="F431" s="92">
        <f>F432+F437</f>
        <v>1368</v>
      </c>
      <c r="G431" s="92">
        <f t="shared" ref="G431:H431" si="212">G432+G437</f>
        <v>1368</v>
      </c>
      <c r="H431" s="92">
        <f t="shared" si="212"/>
        <v>1368</v>
      </c>
    </row>
    <row r="432" spans="1:8" ht="25.5" outlineLevel="4" x14ac:dyDescent="0.25">
      <c r="A432" s="89" t="s">
        <v>176</v>
      </c>
      <c r="B432" s="90" t="s">
        <v>152</v>
      </c>
      <c r="C432" s="90" t="s">
        <v>184</v>
      </c>
      <c r="D432" s="89"/>
      <c r="E432" s="91" t="s">
        <v>478</v>
      </c>
      <c r="F432" s="92">
        <f>F433</f>
        <v>306</v>
      </c>
      <c r="G432" s="92">
        <f t="shared" ref="G432:H434" si="213">G433</f>
        <v>306</v>
      </c>
      <c r="H432" s="92">
        <f t="shared" si="213"/>
        <v>306</v>
      </c>
    </row>
    <row r="433" spans="1:8" ht="25.5" outlineLevel="5" x14ac:dyDescent="0.25">
      <c r="A433" s="89" t="s">
        <v>176</v>
      </c>
      <c r="B433" s="90" t="s">
        <v>152</v>
      </c>
      <c r="C433" s="90" t="s">
        <v>210</v>
      </c>
      <c r="D433" s="89"/>
      <c r="E433" s="91" t="s">
        <v>502</v>
      </c>
      <c r="F433" s="92">
        <f>F434</f>
        <v>306</v>
      </c>
      <c r="G433" s="92">
        <f t="shared" si="213"/>
        <v>306</v>
      </c>
      <c r="H433" s="92">
        <f t="shared" si="213"/>
        <v>306</v>
      </c>
    </row>
    <row r="434" spans="1:8" ht="63.75" outlineLevel="6" x14ac:dyDescent="0.25">
      <c r="A434" s="89" t="s">
        <v>176</v>
      </c>
      <c r="B434" s="90" t="s">
        <v>152</v>
      </c>
      <c r="C434" s="90" t="s">
        <v>222</v>
      </c>
      <c r="D434" s="89"/>
      <c r="E434" s="91" t="s">
        <v>512</v>
      </c>
      <c r="F434" s="92">
        <f>F435</f>
        <v>306</v>
      </c>
      <c r="G434" s="92">
        <f t="shared" si="213"/>
        <v>306</v>
      </c>
      <c r="H434" s="92">
        <f t="shared" si="213"/>
        <v>306</v>
      </c>
    </row>
    <row r="435" spans="1:8" outlineLevel="7" x14ac:dyDescent="0.25">
      <c r="A435" s="89" t="s">
        <v>176</v>
      </c>
      <c r="B435" s="90" t="s">
        <v>152</v>
      </c>
      <c r="C435" s="90" t="s">
        <v>222</v>
      </c>
      <c r="D435" s="89" t="s">
        <v>21</v>
      </c>
      <c r="E435" s="91" t="s">
        <v>349</v>
      </c>
      <c r="F435" s="92">
        <v>306</v>
      </c>
      <c r="G435" s="92">
        <v>306</v>
      </c>
      <c r="H435" s="92">
        <v>306</v>
      </c>
    </row>
    <row r="436" spans="1:8" ht="25.5" outlineLevel="4" x14ac:dyDescent="0.25">
      <c r="A436" s="89" t="s">
        <v>176</v>
      </c>
      <c r="B436" s="90" t="s">
        <v>152</v>
      </c>
      <c r="C436" s="90" t="s">
        <v>191</v>
      </c>
      <c r="D436" s="89"/>
      <c r="E436" s="91" t="s">
        <v>484</v>
      </c>
      <c r="F436" s="92">
        <f>F437</f>
        <v>1062</v>
      </c>
      <c r="G436" s="92">
        <f t="shared" ref="G436:H438" si="214">G437</f>
        <v>1062</v>
      </c>
      <c r="H436" s="92">
        <f t="shared" si="214"/>
        <v>1062</v>
      </c>
    </row>
    <row r="437" spans="1:8" ht="38.25" outlineLevel="5" x14ac:dyDescent="0.25">
      <c r="A437" s="89" t="s">
        <v>176</v>
      </c>
      <c r="B437" s="90" t="s">
        <v>152</v>
      </c>
      <c r="C437" s="90" t="s">
        <v>192</v>
      </c>
      <c r="D437" s="89"/>
      <c r="E437" s="91" t="s">
        <v>485</v>
      </c>
      <c r="F437" s="92">
        <f>F438</f>
        <v>1062</v>
      </c>
      <c r="G437" s="92">
        <f t="shared" si="214"/>
        <v>1062</v>
      </c>
      <c r="H437" s="92">
        <f t="shared" si="214"/>
        <v>1062</v>
      </c>
    </row>
    <row r="438" spans="1:8" ht="63.75" outlineLevel="6" x14ac:dyDescent="0.25">
      <c r="A438" s="89" t="s">
        <v>176</v>
      </c>
      <c r="B438" s="90" t="s">
        <v>152</v>
      </c>
      <c r="C438" s="90" t="s">
        <v>223</v>
      </c>
      <c r="D438" s="89"/>
      <c r="E438" s="91" t="s">
        <v>512</v>
      </c>
      <c r="F438" s="92">
        <f>F439</f>
        <v>1062</v>
      </c>
      <c r="G438" s="92">
        <f t="shared" si="214"/>
        <v>1062</v>
      </c>
      <c r="H438" s="92">
        <f t="shared" si="214"/>
        <v>1062</v>
      </c>
    </row>
    <row r="439" spans="1:8" outlineLevel="7" x14ac:dyDescent="0.25">
      <c r="A439" s="89" t="s">
        <v>176</v>
      </c>
      <c r="B439" s="90" t="s">
        <v>152</v>
      </c>
      <c r="C439" s="90" t="s">
        <v>223</v>
      </c>
      <c r="D439" s="89" t="s">
        <v>21</v>
      </c>
      <c r="E439" s="91" t="s">
        <v>349</v>
      </c>
      <c r="F439" s="92">
        <v>1062</v>
      </c>
      <c r="G439" s="92">
        <v>1062</v>
      </c>
      <c r="H439" s="92">
        <v>1062</v>
      </c>
    </row>
    <row r="440" spans="1:8" outlineLevel="2" x14ac:dyDescent="0.25">
      <c r="A440" s="89" t="s">
        <v>176</v>
      </c>
      <c r="B440" s="90" t="s">
        <v>166</v>
      </c>
      <c r="C440" s="90"/>
      <c r="D440" s="89"/>
      <c r="E440" s="91" t="s">
        <v>318</v>
      </c>
      <c r="F440" s="92">
        <f>F441</f>
        <v>4980.8</v>
      </c>
      <c r="G440" s="92">
        <f t="shared" ref="G440:H443" si="215">G441</f>
        <v>4980.8</v>
      </c>
      <c r="H440" s="92">
        <f t="shared" si="215"/>
        <v>4980.8</v>
      </c>
    </row>
    <row r="441" spans="1:8" ht="38.25" outlineLevel="3" x14ac:dyDescent="0.25">
      <c r="A441" s="89" t="s">
        <v>176</v>
      </c>
      <c r="B441" s="90" t="s">
        <v>166</v>
      </c>
      <c r="C441" s="90" t="s">
        <v>183</v>
      </c>
      <c r="D441" s="89"/>
      <c r="E441" s="91" t="s">
        <v>323</v>
      </c>
      <c r="F441" s="92">
        <f>F442</f>
        <v>4980.8</v>
      </c>
      <c r="G441" s="92">
        <f t="shared" si="215"/>
        <v>4980.8</v>
      </c>
      <c r="H441" s="92">
        <f t="shared" si="215"/>
        <v>4980.8</v>
      </c>
    </row>
    <row r="442" spans="1:8" ht="25.5" outlineLevel="4" x14ac:dyDescent="0.25">
      <c r="A442" s="89" t="s">
        <v>176</v>
      </c>
      <c r="B442" s="90" t="s">
        <v>166</v>
      </c>
      <c r="C442" s="90" t="s">
        <v>184</v>
      </c>
      <c r="D442" s="89"/>
      <c r="E442" s="91" t="s">
        <v>478</v>
      </c>
      <c r="F442" s="92">
        <f>F443</f>
        <v>4980.8</v>
      </c>
      <c r="G442" s="92">
        <f t="shared" si="215"/>
        <v>4980.8</v>
      </c>
      <c r="H442" s="92">
        <f t="shared" si="215"/>
        <v>4980.8</v>
      </c>
    </row>
    <row r="443" spans="1:8" ht="25.5" outlineLevel="5" x14ac:dyDescent="0.25">
      <c r="A443" s="89" t="s">
        <v>176</v>
      </c>
      <c r="B443" s="90" t="s">
        <v>166</v>
      </c>
      <c r="C443" s="90" t="s">
        <v>185</v>
      </c>
      <c r="D443" s="89"/>
      <c r="E443" s="91" t="s">
        <v>479</v>
      </c>
      <c r="F443" s="92">
        <f>F444</f>
        <v>4980.8</v>
      </c>
      <c r="G443" s="92">
        <f t="shared" si="215"/>
        <v>4980.8</v>
      </c>
      <c r="H443" s="92">
        <f t="shared" si="215"/>
        <v>4980.8</v>
      </c>
    </row>
    <row r="444" spans="1:8" ht="51" outlineLevel="6" x14ac:dyDescent="0.25">
      <c r="A444" s="89" t="s">
        <v>176</v>
      </c>
      <c r="B444" s="90" t="s">
        <v>166</v>
      </c>
      <c r="C444" s="90" t="s">
        <v>224</v>
      </c>
      <c r="D444" s="89"/>
      <c r="E444" s="91" t="s">
        <v>513</v>
      </c>
      <c r="F444" s="92">
        <f>F445+F446</f>
        <v>4980.8</v>
      </c>
      <c r="G444" s="92">
        <f t="shared" ref="G444:H444" si="216">G445+G446</f>
        <v>4980.8</v>
      </c>
      <c r="H444" s="92">
        <f t="shared" si="216"/>
        <v>4980.8</v>
      </c>
    </row>
    <row r="445" spans="1:8" ht="25.5" outlineLevel="7" x14ac:dyDescent="0.25">
      <c r="A445" s="89" t="s">
        <v>176</v>
      </c>
      <c r="B445" s="90" t="s">
        <v>166</v>
      </c>
      <c r="C445" s="90" t="s">
        <v>224</v>
      </c>
      <c r="D445" s="89" t="s">
        <v>7</v>
      </c>
      <c r="E445" s="91" t="s">
        <v>338</v>
      </c>
      <c r="F445" s="92">
        <v>124.5</v>
      </c>
      <c r="G445" s="92">
        <v>124.5</v>
      </c>
      <c r="H445" s="92">
        <v>124.5</v>
      </c>
    </row>
    <row r="446" spans="1:8" outlineLevel="7" x14ac:dyDescent="0.25">
      <c r="A446" s="89" t="s">
        <v>176</v>
      </c>
      <c r="B446" s="90" t="s">
        <v>166</v>
      </c>
      <c r="C446" s="90" t="s">
        <v>224</v>
      </c>
      <c r="D446" s="89" t="s">
        <v>21</v>
      </c>
      <c r="E446" s="91" t="s">
        <v>349</v>
      </c>
      <c r="F446" s="92">
        <v>4856.3</v>
      </c>
      <c r="G446" s="92">
        <v>4856.3</v>
      </c>
      <c r="H446" s="92">
        <v>4856.3</v>
      </c>
    </row>
    <row r="447" spans="1:8" outlineLevel="1" x14ac:dyDescent="0.25">
      <c r="A447" s="89" t="s">
        <v>176</v>
      </c>
      <c r="B447" s="90" t="s">
        <v>225</v>
      </c>
      <c r="C447" s="90"/>
      <c r="D447" s="89"/>
      <c r="E447" s="91" t="s">
        <v>290</v>
      </c>
      <c r="F447" s="92">
        <f t="shared" ref="F447:H452" si="217">F448</f>
        <v>2168.1999999999998</v>
      </c>
      <c r="G447" s="92">
        <f t="shared" si="217"/>
        <v>2157</v>
      </c>
      <c r="H447" s="92">
        <f t="shared" si="217"/>
        <v>2157</v>
      </c>
    </row>
    <row r="448" spans="1:8" outlineLevel="2" x14ac:dyDescent="0.25">
      <c r="A448" s="89" t="s">
        <v>176</v>
      </c>
      <c r="B448" s="90" t="s">
        <v>226</v>
      </c>
      <c r="C448" s="90"/>
      <c r="D448" s="89"/>
      <c r="E448" s="91" t="s">
        <v>329</v>
      </c>
      <c r="F448" s="92">
        <f t="shared" si="217"/>
        <v>2168.1999999999998</v>
      </c>
      <c r="G448" s="92">
        <f t="shared" si="217"/>
        <v>2157</v>
      </c>
      <c r="H448" s="92">
        <f t="shared" si="217"/>
        <v>2157</v>
      </c>
    </row>
    <row r="449" spans="1:8" ht="38.25" outlineLevel="3" x14ac:dyDescent="0.25">
      <c r="A449" s="89" t="s">
        <v>176</v>
      </c>
      <c r="B449" s="90" t="s">
        <v>226</v>
      </c>
      <c r="C449" s="90" t="s">
        <v>183</v>
      </c>
      <c r="D449" s="89"/>
      <c r="E449" s="91" t="s">
        <v>323</v>
      </c>
      <c r="F449" s="92">
        <f t="shared" si="217"/>
        <v>2168.1999999999998</v>
      </c>
      <c r="G449" s="92">
        <f t="shared" si="217"/>
        <v>2157</v>
      </c>
      <c r="H449" s="92">
        <f t="shared" si="217"/>
        <v>2157</v>
      </c>
    </row>
    <row r="450" spans="1:8" ht="25.5" outlineLevel="4" x14ac:dyDescent="0.25">
      <c r="A450" s="89" t="s">
        <v>176</v>
      </c>
      <c r="B450" s="90" t="s">
        <v>226</v>
      </c>
      <c r="C450" s="90" t="s">
        <v>206</v>
      </c>
      <c r="D450" s="89"/>
      <c r="E450" s="91" t="s">
        <v>499</v>
      </c>
      <c r="F450" s="92">
        <f>F451+F454</f>
        <v>2168.1999999999998</v>
      </c>
      <c r="G450" s="92">
        <f t="shared" ref="G450:H450" si="218">G451+G454</f>
        <v>2157</v>
      </c>
      <c r="H450" s="92">
        <f t="shared" si="218"/>
        <v>2157</v>
      </c>
    </row>
    <row r="451" spans="1:8" ht="25.5" outlineLevel="5" x14ac:dyDescent="0.25">
      <c r="A451" s="89" t="s">
        <v>176</v>
      </c>
      <c r="B451" s="90" t="s">
        <v>226</v>
      </c>
      <c r="C451" s="90" t="s">
        <v>207</v>
      </c>
      <c r="D451" s="89"/>
      <c r="E451" s="91" t="s">
        <v>500</v>
      </c>
      <c r="F451" s="92">
        <f t="shared" si="217"/>
        <v>2157</v>
      </c>
      <c r="G451" s="92">
        <f t="shared" si="217"/>
        <v>2157</v>
      </c>
      <c r="H451" s="92">
        <f t="shared" si="217"/>
        <v>2157</v>
      </c>
    </row>
    <row r="452" spans="1:8" ht="51" outlineLevel="6" x14ac:dyDescent="0.25">
      <c r="A452" s="89" t="s">
        <v>176</v>
      </c>
      <c r="B452" s="90" t="s">
        <v>226</v>
      </c>
      <c r="C452" s="90" t="s">
        <v>227</v>
      </c>
      <c r="D452" s="89"/>
      <c r="E452" s="91" t="s">
        <v>514</v>
      </c>
      <c r="F452" s="92">
        <f t="shared" si="217"/>
        <v>2157</v>
      </c>
      <c r="G452" s="92">
        <f t="shared" si="217"/>
        <v>2157</v>
      </c>
      <c r="H452" s="92">
        <f t="shared" si="217"/>
        <v>2157</v>
      </c>
    </row>
    <row r="453" spans="1:8" ht="25.5" outlineLevel="7" x14ac:dyDescent="0.25">
      <c r="A453" s="89" t="s">
        <v>176</v>
      </c>
      <c r="B453" s="90" t="s">
        <v>226</v>
      </c>
      <c r="C453" s="90" t="s">
        <v>227</v>
      </c>
      <c r="D453" s="89" t="s">
        <v>39</v>
      </c>
      <c r="E453" s="91" t="s">
        <v>364</v>
      </c>
      <c r="F453" s="92">
        <v>2157</v>
      </c>
      <c r="G453" s="92">
        <v>2157</v>
      </c>
      <c r="H453" s="92">
        <v>2157</v>
      </c>
    </row>
    <row r="454" spans="1:8" ht="25.5" outlineLevel="7" x14ac:dyDescent="0.25">
      <c r="A454" s="89" t="s">
        <v>176</v>
      </c>
      <c r="B454" s="90" t="s">
        <v>226</v>
      </c>
      <c r="C454" s="90" t="s">
        <v>676</v>
      </c>
      <c r="D454" s="89"/>
      <c r="E454" s="91" t="s">
        <v>656</v>
      </c>
      <c r="F454" s="92">
        <f>F455</f>
        <v>11.2</v>
      </c>
      <c r="G454" s="92">
        <f t="shared" ref="G454:H454" si="219">G455</f>
        <v>0</v>
      </c>
      <c r="H454" s="92">
        <f t="shared" si="219"/>
        <v>0</v>
      </c>
    </row>
    <row r="455" spans="1:8" ht="76.5" outlineLevel="7" x14ac:dyDescent="0.25">
      <c r="A455" s="89" t="s">
        <v>176</v>
      </c>
      <c r="B455" s="90" t="s">
        <v>226</v>
      </c>
      <c r="C455" s="90" t="s">
        <v>675</v>
      </c>
      <c r="D455" s="89"/>
      <c r="E455" s="91" t="s">
        <v>657</v>
      </c>
      <c r="F455" s="92">
        <f>F456</f>
        <v>11.2</v>
      </c>
      <c r="G455" s="92">
        <f t="shared" ref="G455:H455" si="220">G456</f>
        <v>0</v>
      </c>
      <c r="H455" s="92">
        <f t="shared" si="220"/>
        <v>0</v>
      </c>
    </row>
    <row r="456" spans="1:8" ht="25.5" outlineLevel="7" x14ac:dyDescent="0.25">
      <c r="A456" s="89" t="s">
        <v>176</v>
      </c>
      <c r="B456" s="90" t="s">
        <v>226</v>
      </c>
      <c r="C456" s="90" t="s">
        <v>675</v>
      </c>
      <c r="D456" s="89" t="s">
        <v>39</v>
      </c>
      <c r="E456" s="91" t="s">
        <v>364</v>
      </c>
      <c r="F456" s="92">
        <v>11.2</v>
      </c>
      <c r="G456" s="92">
        <v>0</v>
      </c>
      <c r="H456" s="92">
        <v>0</v>
      </c>
    </row>
    <row r="457" spans="1:8" s="3" customFormat="1" ht="25.5" x14ac:dyDescent="0.25">
      <c r="A457" s="85" t="s">
        <v>228</v>
      </c>
      <c r="B457" s="86"/>
      <c r="C457" s="86"/>
      <c r="D457" s="85"/>
      <c r="E457" s="87" t="s">
        <v>280</v>
      </c>
      <c r="F457" s="88">
        <f>F458+F480+F519+F556+F473</f>
        <v>52120.4</v>
      </c>
      <c r="G457" s="88">
        <f>G458+G480+G519+G556+G473</f>
        <v>53372.4</v>
      </c>
      <c r="H457" s="88">
        <f>H458+H480+H519+H556+H473</f>
        <v>47770.899999999994</v>
      </c>
    </row>
    <row r="458" spans="1:8" outlineLevel="1" x14ac:dyDescent="0.25">
      <c r="A458" s="89" t="s">
        <v>228</v>
      </c>
      <c r="B458" s="90" t="s">
        <v>82</v>
      </c>
      <c r="C458" s="90"/>
      <c r="D458" s="89"/>
      <c r="E458" s="91" t="s">
        <v>284</v>
      </c>
      <c r="F458" s="92">
        <f>F459+F466</f>
        <v>231</v>
      </c>
      <c r="G458" s="92">
        <f t="shared" ref="G458:H458" si="221">G459+G466</f>
        <v>231</v>
      </c>
      <c r="H458" s="92">
        <f t="shared" si="221"/>
        <v>231</v>
      </c>
    </row>
    <row r="459" spans="1:8" outlineLevel="2" x14ac:dyDescent="0.25">
      <c r="A459" s="89" t="s">
        <v>228</v>
      </c>
      <c r="B459" s="90" t="s">
        <v>177</v>
      </c>
      <c r="C459" s="90"/>
      <c r="D459" s="89"/>
      <c r="E459" s="91" t="s">
        <v>321</v>
      </c>
      <c r="F459" s="92">
        <f>F460</f>
        <v>50</v>
      </c>
      <c r="G459" s="92">
        <f t="shared" ref="G459:H463" si="222">G460</f>
        <v>50</v>
      </c>
      <c r="H459" s="92">
        <f t="shared" si="222"/>
        <v>50</v>
      </c>
    </row>
    <row r="460" spans="1:8" ht="51" outlineLevel="3" x14ac:dyDescent="0.25">
      <c r="A460" s="89" t="s">
        <v>228</v>
      </c>
      <c r="B460" s="90" t="s">
        <v>177</v>
      </c>
      <c r="C460" s="90" t="s">
        <v>167</v>
      </c>
      <c r="D460" s="89"/>
      <c r="E460" s="91" t="s">
        <v>319</v>
      </c>
      <c r="F460" s="92">
        <f>F461</f>
        <v>50</v>
      </c>
      <c r="G460" s="92">
        <f t="shared" si="222"/>
        <v>50</v>
      </c>
      <c r="H460" s="92">
        <f t="shared" si="222"/>
        <v>50</v>
      </c>
    </row>
    <row r="461" spans="1:8" ht="25.5" outlineLevel="4" x14ac:dyDescent="0.25">
      <c r="A461" s="89" t="s">
        <v>228</v>
      </c>
      <c r="B461" s="90" t="s">
        <v>177</v>
      </c>
      <c r="C461" s="90" t="s">
        <v>178</v>
      </c>
      <c r="D461" s="89"/>
      <c r="E461" s="91" t="s">
        <v>475</v>
      </c>
      <c r="F461" s="92">
        <f>F462</f>
        <v>50</v>
      </c>
      <c r="G461" s="92">
        <f t="shared" si="222"/>
        <v>50</v>
      </c>
      <c r="H461" s="92">
        <f t="shared" si="222"/>
        <v>50</v>
      </c>
    </row>
    <row r="462" spans="1:8" ht="38.25" outlineLevel="5" x14ac:dyDescent="0.25">
      <c r="A462" s="89" t="s">
        <v>228</v>
      </c>
      <c r="B462" s="90" t="s">
        <v>177</v>
      </c>
      <c r="C462" s="90" t="s">
        <v>229</v>
      </c>
      <c r="D462" s="89"/>
      <c r="E462" s="91" t="s">
        <v>515</v>
      </c>
      <c r="F462" s="92">
        <f>F463</f>
        <v>50</v>
      </c>
      <c r="G462" s="92">
        <f t="shared" si="222"/>
        <v>50</v>
      </c>
      <c r="H462" s="92">
        <f t="shared" si="222"/>
        <v>50</v>
      </c>
    </row>
    <row r="463" spans="1:8" ht="25.5" outlineLevel="6" x14ac:dyDescent="0.25">
      <c r="A463" s="89" t="s">
        <v>228</v>
      </c>
      <c r="B463" s="90" t="s">
        <v>177</v>
      </c>
      <c r="C463" s="90" t="s">
        <v>230</v>
      </c>
      <c r="D463" s="89"/>
      <c r="E463" s="91" t="s">
        <v>516</v>
      </c>
      <c r="F463" s="92">
        <f>F464</f>
        <v>50</v>
      </c>
      <c r="G463" s="92">
        <f t="shared" si="222"/>
        <v>50</v>
      </c>
      <c r="H463" s="92">
        <f t="shared" si="222"/>
        <v>50</v>
      </c>
    </row>
    <row r="464" spans="1:8" ht="63.75" outlineLevel="7" x14ac:dyDescent="0.25">
      <c r="A464" s="89" t="s">
        <v>228</v>
      </c>
      <c r="B464" s="90" t="s">
        <v>177</v>
      </c>
      <c r="C464" s="90" t="s">
        <v>230</v>
      </c>
      <c r="D464" s="89">
        <v>100</v>
      </c>
      <c r="E464" s="91" t="s">
        <v>337</v>
      </c>
      <c r="F464" s="92">
        <v>50</v>
      </c>
      <c r="G464" s="92">
        <v>50</v>
      </c>
      <c r="H464" s="92">
        <v>50</v>
      </c>
    </row>
    <row r="465" spans="1:8" outlineLevel="2" x14ac:dyDescent="0.25">
      <c r="A465" s="89" t="s">
        <v>228</v>
      </c>
      <c r="B465" s="90" t="s">
        <v>105</v>
      </c>
      <c r="C465" s="90"/>
      <c r="D465" s="89"/>
      <c r="E465" s="91" t="s">
        <v>306</v>
      </c>
      <c r="F465" s="92">
        <f>F466</f>
        <v>181</v>
      </c>
      <c r="G465" s="92">
        <f t="shared" ref="G465:H467" si="223">G466</f>
        <v>181</v>
      </c>
      <c r="H465" s="92">
        <f t="shared" si="223"/>
        <v>181</v>
      </c>
    </row>
    <row r="466" spans="1:8" ht="38.25" outlineLevel="3" x14ac:dyDescent="0.25">
      <c r="A466" s="89" t="s">
        <v>228</v>
      </c>
      <c r="B466" s="90" t="s">
        <v>105</v>
      </c>
      <c r="C466" s="90" t="s">
        <v>231</v>
      </c>
      <c r="D466" s="89"/>
      <c r="E466" s="91" t="s">
        <v>330</v>
      </c>
      <c r="F466" s="92">
        <f>F467</f>
        <v>181</v>
      </c>
      <c r="G466" s="92">
        <f t="shared" si="223"/>
        <v>181</v>
      </c>
      <c r="H466" s="92">
        <f t="shared" si="223"/>
        <v>181</v>
      </c>
    </row>
    <row r="467" spans="1:8" outlineLevel="4" x14ac:dyDescent="0.25">
      <c r="A467" s="89" t="s">
        <v>228</v>
      </c>
      <c r="B467" s="90" t="s">
        <v>105</v>
      </c>
      <c r="C467" s="90" t="s">
        <v>232</v>
      </c>
      <c r="D467" s="89"/>
      <c r="E467" s="91" t="s">
        <v>517</v>
      </c>
      <c r="F467" s="92">
        <f>F468</f>
        <v>181</v>
      </c>
      <c r="G467" s="92">
        <f t="shared" si="223"/>
        <v>181</v>
      </c>
      <c r="H467" s="92">
        <f t="shared" si="223"/>
        <v>181</v>
      </c>
    </row>
    <row r="468" spans="1:8" ht="38.25" outlineLevel="5" x14ac:dyDescent="0.25">
      <c r="A468" s="89" t="s">
        <v>228</v>
      </c>
      <c r="B468" s="90" t="s">
        <v>105</v>
      </c>
      <c r="C468" s="90" t="s">
        <v>233</v>
      </c>
      <c r="D468" s="89"/>
      <c r="E468" s="91" t="s">
        <v>518</v>
      </c>
      <c r="F468" s="92">
        <f>F469+F471</f>
        <v>181</v>
      </c>
      <c r="G468" s="92">
        <f>G469+G471</f>
        <v>181</v>
      </c>
      <c r="H468" s="92">
        <f>H469+H471</f>
        <v>181</v>
      </c>
    </row>
    <row r="469" spans="1:8" ht="38.25" outlineLevel="6" x14ac:dyDescent="0.25">
      <c r="A469" s="89" t="s">
        <v>228</v>
      </c>
      <c r="B469" s="90" t="s">
        <v>105</v>
      </c>
      <c r="C469" s="90" t="s">
        <v>234</v>
      </c>
      <c r="D469" s="89"/>
      <c r="E469" s="91" t="s">
        <v>519</v>
      </c>
      <c r="F469" s="92">
        <f>F470</f>
        <v>77</v>
      </c>
      <c r="G469" s="92">
        <f t="shared" ref="G469:H469" si="224">G470</f>
        <v>77</v>
      </c>
      <c r="H469" s="92">
        <f t="shared" si="224"/>
        <v>77</v>
      </c>
    </row>
    <row r="470" spans="1:8" ht="25.5" outlineLevel="7" x14ac:dyDescent="0.25">
      <c r="A470" s="89" t="s">
        <v>228</v>
      </c>
      <c r="B470" s="90" t="s">
        <v>105</v>
      </c>
      <c r="C470" s="90" t="s">
        <v>234</v>
      </c>
      <c r="D470" s="89" t="s">
        <v>7</v>
      </c>
      <c r="E470" s="91" t="s">
        <v>338</v>
      </c>
      <c r="F470" s="92">
        <v>77</v>
      </c>
      <c r="G470" s="92">
        <v>77</v>
      </c>
      <c r="H470" s="92">
        <v>77</v>
      </c>
    </row>
    <row r="471" spans="1:8" outlineLevel="6" x14ac:dyDescent="0.25">
      <c r="A471" s="89" t="s">
        <v>228</v>
      </c>
      <c r="B471" s="90" t="s">
        <v>105</v>
      </c>
      <c r="C471" s="90" t="s">
        <v>235</v>
      </c>
      <c r="D471" s="89"/>
      <c r="E471" s="91" t="s">
        <v>520</v>
      </c>
      <c r="F471" s="92">
        <f>F472</f>
        <v>104</v>
      </c>
      <c r="G471" s="92">
        <f t="shared" ref="G471:H471" si="225">G472</f>
        <v>104</v>
      </c>
      <c r="H471" s="92">
        <f t="shared" si="225"/>
        <v>104</v>
      </c>
    </row>
    <row r="472" spans="1:8" ht="25.5" outlineLevel="7" x14ac:dyDescent="0.25">
      <c r="A472" s="89" t="s">
        <v>228</v>
      </c>
      <c r="B472" s="90" t="s">
        <v>105</v>
      </c>
      <c r="C472" s="90" t="s">
        <v>235</v>
      </c>
      <c r="D472" s="89" t="s">
        <v>7</v>
      </c>
      <c r="E472" s="91" t="s">
        <v>338</v>
      </c>
      <c r="F472" s="92">
        <v>104</v>
      </c>
      <c r="G472" s="92">
        <v>104</v>
      </c>
      <c r="H472" s="92">
        <v>104</v>
      </c>
    </row>
    <row r="473" spans="1:8" outlineLevel="7" x14ac:dyDescent="0.25">
      <c r="A473" s="89" t="s">
        <v>228</v>
      </c>
      <c r="B473" s="90" t="s">
        <v>107</v>
      </c>
      <c r="C473" s="90"/>
      <c r="D473" s="89"/>
      <c r="E473" s="91" t="s">
        <v>285</v>
      </c>
      <c r="F473" s="92">
        <f t="shared" ref="F473:F478" si="226">F474</f>
        <v>240</v>
      </c>
      <c r="G473" s="92">
        <f t="shared" ref="G473:H473" si="227">G474</f>
        <v>0</v>
      </c>
      <c r="H473" s="92">
        <f t="shared" si="227"/>
        <v>0</v>
      </c>
    </row>
    <row r="474" spans="1:8" outlineLevel="7" x14ac:dyDescent="0.25">
      <c r="A474" s="89" t="s">
        <v>228</v>
      </c>
      <c r="B474" s="90" t="s">
        <v>127</v>
      </c>
      <c r="C474" s="90"/>
      <c r="D474" s="89"/>
      <c r="E474" s="91" t="s">
        <v>310</v>
      </c>
      <c r="F474" s="92">
        <f t="shared" si="226"/>
        <v>240</v>
      </c>
      <c r="G474" s="92">
        <f t="shared" ref="G474:H474" si="228">G475</f>
        <v>0</v>
      </c>
      <c r="H474" s="92">
        <f t="shared" si="228"/>
        <v>0</v>
      </c>
    </row>
    <row r="475" spans="1:8" ht="38.25" outlineLevel="7" x14ac:dyDescent="0.25">
      <c r="A475" s="89" t="s">
        <v>228</v>
      </c>
      <c r="B475" s="90" t="s">
        <v>127</v>
      </c>
      <c r="C475" s="90" t="s">
        <v>159</v>
      </c>
      <c r="D475" s="89"/>
      <c r="E475" s="97" t="s">
        <v>604</v>
      </c>
      <c r="F475" s="92">
        <f t="shared" si="226"/>
        <v>240</v>
      </c>
      <c r="G475" s="92">
        <f t="shared" ref="G475:H475" si="229">G476</f>
        <v>0</v>
      </c>
      <c r="H475" s="92">
        <f t="shared" si="229"/>
        <v>0</v>
      </c>
    </row>
    <row r="476" spans="1:8" ht="25.5" outlineLevel="7" x14ac:dyDescent="0.25">
      <c r="A476" s="89" t="s">
        <v>228</v>
      </c>
      <c r="B476" s="90" t="s">
        <v>127</v>
      </c>
      <c r="C476" s="90" t="s">
        <v>236</v>
      </c>
      <c r="D476" s="89"/>
      <c r="E476" s="97" t="s">
        <v>605</v>
      </c>
      <c r="F476" s="92">
        <f t="shared" si="226"/>
        <v>240</v>
      </c>
      <c r="G476" s="92">
        <f t="shared" ref="G476:H477" si="230">G477</f>
        <v>0</v>
      </c>
      <c r="H476" s="92">
        <f t="shared" si="230"/>
        <v>0</v>
      </c>
    </row>
    <row r="477" spans="1:8" ht="46.5" customHeight="1" outlineLevel="7" x14ac:dyDescent="0.25">
      <c r="A477" s="89" t="s">
        <v>228</v>
      </c>
      <c r="B477" s="90" t="s">
        <v>127</v>
      </c>
      <c r="C477" s="90" t="s">
        <v>603</v>
      </c>
      <c r="D477" s="89"/>
      <c r="E477" s="97" t="s">
        <v>606</v>
      </c>
      <c r="F477" s="92">
        <f>F478</f>
        <v>240</v>
      </c>
      <c r="G477" s="92">
        <f t="shared" si="230"/>
        <v>0</v>
      </c>
      <c r="H477" s="92">
        <f t="shared" si="230"/>
        <v>0</v>
      </c>
    </row>
    <row r="478" spans="1:8" ht="51" outlineLevel="7" x14ac:dyDescent="0.25">
      <c r="A478" s="89" t="s">
        <v>228</v>
      </c>
      <c r="B478" s="90" t="s">
        <v>127</v>
      </c>
      <c r="C478" s="90" t="s">
        <v>688</v>
      </c>
      <c r="D478" s="89"/>
      <c r="E478" s="97" t="s">
        <v>699</v>
      </c>
      <c r="F478" s="92">
        <f t="shared" si="226"/>
        <v>240</v>
      </c>
      <c r="G478" s="92">
        <f t="shared" ref="G478:H478" si="231">G479</f>
        <v>0</v>
      </c>
      <c r="H478" s="92">
        <f t="shared" si="231"/>
        <v>0</v>
      </c>
    </row>
    <row r="479" spans="1:8" ht="25.5" outlineLevel="7" x14ac:dyDescent="0.25">
      <c r="A479" s="89" t="s">
        <v>228</v>
      </c>
      <c r="B479" s="90" t="s">
        <v>127</v>
      </c>
      <c r="C479" s="90" t="s">
        <v>688</v>
      </c>
      <c r="D479" s="89">
        <v>200</v>
      </c>
      <c r="E479" s="97" t="s">
        <v>607</v>
      </c>
      <c r="F479" s="92">
        <v>240</v>
      </c>
      <c r="G479" s="92">
        <v>0</v>
      </c>
      <c r="H479" s="92">
        <v>0</v>
      </c>
    </row>
    <row r="480" spans="1:8" outlineLevel="1" x14ac:dyDescent="0.25">
      <c r="A480" s="89" t="s">
        <v>228</v>
      </c>
      <c r="B480" s="90" t="s">
        <v>181</v>
      </c>
      <c r="C480" s="90"/>
      <c r="D480" s="89"/>
      <c r="E480" s="91" t="s">
        <v>289</v>
      </c>
      <c r="F480" s="92">
        <f>F481+F496</f>
        <v>6284.4999999999991</v>
      </c>
      <c r="G480" s="92">
        <f>G481+G496</f>
        <v>6223.7</v>
      </c>
      <c r="H480" s="92">
        <f>H481+H496</f>
        <v>5233.7</v>
      </c>
    </row>
    <row r="481" spans="1:8" outlineLevel="2" x14ac:dyDescent="0.25">
      <c r="A481" s="89" t="s">
        <v>228</v>
      </c>
      <c r="B481" s="90" t="s">
        <v>205</v>
      </c>
      <c r="C481" s="90"/>
      <c r="D481" s="89"/>
      <c r="E481" s="91" t="s">
        <v>325</v>
      </c>
      <c r="F481" s="92">
        <f>F482</f>
        <v>6126.4999999999991</v>
      </c>
      <c r="G481" s="92">
        <f t="shared" ref="G481:H487" si="232">G482</f>
        <v>6065.7</v>
      </c>
      <c r="H481" s="92">
        <f t="shared" si="232"/>
        <v>5075.7</v>
      </c>
    </row>
    <row r="482" spans="1:8" ht="38.25" outlineLevel="3" x14ac:dyDescent="0.25">
      <c r="A482" s="89" t="s">
        <v>228</v>
      </c>
      <c r="B482" s="90" t="s">
        <v>205</v>
      </c>
      <c r="C482" s="90" t="s">
        <v>237</v>
      </c>
      <c r="D482" s="89"/>
      <c r="E482" s="91" t="s">
        <v>331</v>
      </c>
      <c r="F482" s="92">
        <f>F483</f>
        <v>6126.4999999999991</v>
      </c>
      <c r="G482" s="92">
        <f t="shared" si="232"/>
        <v>6065.7</v>
      </c>
      <c r="H482" s="92">
        <f t="shared" si="232"/>
        <v>5075.7</v>
      </c>
    </row>
    <row r="483" spans="1:8" ht="38.25" outlineLevel="4" x14ac:dyDescent="0.25">
      <c r="A483" s="89" t="s">
        <v>228</v>
      </c>
      <c r="B483" s="90" t="s">
        <v>205</v>
      </c>
      <c r="C483" s="90" t="s">
        <v>238</v>
      </c>
      <c r="D483" s="89"/>
      <c r="E483" s="91" t="s">
        <v>522</v>
      </c>
      <c r="F483" s="92">
        <f>F484+F493</f>
        <v>6126.4999999999991</v>
      </c>
      <c r="G483" s="92">
        <f>G484+G493</f>
        <v>6065.7</v>
      </c>
      <c r="H483" s="92">
        <f>H484+H493</f>
        <v>5075.7</v>
      </c>
    </row>
    <row r="484" spans="1:8" ht="25.5" outlineLevel="5" x14ac:dyDescent="0.25">
      <c r="A484" s="89" t="s">
        <v>228</v>
      </c>
      <c r="B484" s="90" t="s">
        <v>205</v>
      </c>
      <c r="C484" s="90" t="s">
        <v>239</v>
      </c>
      <c r="D484" s="89"/>
      <c r="E484" s="91" t="s">
        <v>523</v>
      </c>
      <c r="F484" s="92">
        <f>F487+F485+F491+F489</f>
        <v>6063.5999999999995</v>
      </c>
      <c r="G484" s="92">
        <f t="shared" ref="G484:H484" si="233">G487+G485+G491+G489</f>
        <v>6065.7</v>
      </c>
      <c r="H484" s="92">
        <f t="shared" si="233"/>
        <v>5075.7</v>
      </c>
    </row>
    <row r="485" spans="1:8" ht="51" outlineLevel="5" x14ac:dyDescent="0.25">
      <c r="A485" s="89" t="s">
        <v>228</v>
      </c>
      <c r="B485" s="89" t="s">
        <v>205</v>
      </c>
      <c r="C485" s="90" t="s">
        <v>632</v>
      </c>
      <c r="D485" s="90"/>
      <c r="E485" s="91" t="s">
        <v>633</v>
      </c>
      <c r="F485" s="92">
        <f>F486</f>
        <v>690.6</v>
      </c>
      <c r="G485" s="92">
        <f t="shared" ref="G485:H485" si="234">G486</f>
        <v>690.6</v>
      </c>
      <c r="H485" s="92">
        <f t="shared" si="234"/>
        <v>690.6</v>
      </c>
    </row>
    <row r="486" spans="1:8" ht="25.5" outlineLevel="5" x14ac:dyDescent="0.25">
      <c r="A486" s="89" t="s">
        <v>228</v>
      </c>
      <c r="B486" s="89" t="s">
        <v>205</v>
      </c>
      <c r="C486" s="90" t="s">
        <v>632</v>
      </c>
      <c r="D486" s="90" t="s">
        <v>39</v>
      </c>
      <c r="E486" s="91" t="s">
        <v>364</v>
      </c>
      <c r="F486" s="92">
        <v>690.6</v>
      </c>
      <c r="G486" s="92">
        <v>690.6</v>
      </c>
      <c r="H486" s="92">
        <v>690.6</v>
      </c>
    </row>
    <row r="487" spans="1:8" ht="51" outlineLevel="6" x14ac:dyDescent="0.25">
      <c r="A487" s="89" t="s">
        <v>228</v>
      </c>
      <c r="B487" s="90" t="s">
        <v>205</v>
      </c>
      <c r="C487" s="90" t="s">
        <v>240</v>
      </c>
      <c r="D487" s="89"/>
      <c r="E487" s="91" t="s">
        <v>524</v>
      </c>
      <c r="F487" s="92">
        <f>F488</f>
        <v>5353.4</v>
      </c>
      <c r="G487" s="92">
        <f t="shared" si="232"/>
        <v>5353.4</v>
      </c>
      <c r="H487" s="92">
        <f t="shared" si="232"/>
        <v>4353.3999999999996</v>
      </c>
    </row>
    <row r="488" spans="1:8" ht="25.5" outlineLevel="7" x14ac:dyDescent="0.25">
      <c r="A488" s="89" t="s">
        <v>228</v>
      </c>
      <c r="B488" s="90" t="s">
        <v>205</v>
      </c>
      <c r="C488" s="90" t="s">
        <v>240</v>
      </c>
      <c r="D488" s="89" t="s">
        <v>39</v>
      </c>
      <c r="E488" s="91" t="s">
        <v>364</v>
      </c>
      <c r="F488" s="92">
        <v>5353.4</v>
      </c>
      <c r="G488" s="92">
        <v>5353.4</v>
      </c>
      <c r="H488" s="92">
        <f>5353.4-1000</f>
        <v>4353.3999999999996</v>
      </c>
    </row>
    <row r="489" spans="1:8" ht="38.25" outlineLevel="7" x14ac:dyDescent="0.25">
      <c r="A489" s="89" t="s">
        <v>228</v>
      </c>
      <c r="B489" s="90" t="s">
        <v>205</v>
      </c>
      <c r="C489" s="90" t="s">
        <v>715</v>
      </c>
      <c r="D489" s="89"/>
      <c r="E489" s="91" t="s">
        <v>716</v>
      </c>
      <c r="F489" s="92">
        <f>F490</f>
        <v>12.9</v>
      </c>
      <c r="G489" s="92">
        <f t="shared" ref="G489:H489" si="235">G490</f>
        <v>15</v>
      </c>
      <c r="H489" s="92">
        <f t="shared" si="235"/>
        <v>25</v>
      </c>
    </row>
    <row r="490" spans="1:8" ht="25.5" outlineLevel="7" x14ac:dyDescent="0.25">
      <c r="A490" s="89" t="s">
        <v>228</v>
      </c>
      <c r="B490" s="90" t="s">
        <v>205</v>
      </c>
      <c r="C490" s="90" t="s">
        <v>715</v>
      </c>
      <c r="D490" s="89" t="s">
        <v>39</v>
      </c>
      <c r="E490" s="91" t="s">
        <v>364</v>
      </c>
      <c r="F490" s="92">
        <v>12.9</v>
      </c>
      <c r="G490" s="92">
        <v>15</v>
      </c>
      <c r="H490" s="92">
        <v>25</v>
      </c>
    </row>
    <row r="491" spans="1:8" ht="38.25" outlineLevel="7" x14ac:dyDescent="0.25">
      <c r="A491" s="89" t="s">
        <v>228</v>
      </c>
      <c r="B491" s="90" t="s">
        <v>205</v>
      </c>
      <c r="C491" s="90" t="s">
        <v>642</v>
      </c>
      <c r="D491" s="98"/>
      <c r="E491" s="91" t="s">
        <v>640</v>
      </c>
      <c r="F491" s="92">
        <f>F492</f>
        <v>6.7</v>
      </c>
      <c r="G491" s="92">
        <f t="shared" ref="G491:H491" si="236">G492</f>
        <v>6.7</v>
      </c>
      <c r="H491" s="92">
        <f t="shared" si="236"/>
        <v>6.7</v>
      </c>
    </row>
    <row r="492" spans="1:8" ht="25.5" outlineLevel="7" x14ac:dyDescent="0.25">
      <c r="A492" s="89" t="s">
        <v>228</v>
      </c>
      <c r="B492" s="90" t="s">
        <v>205</v>
      </c>
      <c r="C492" s="90" t="s">
        <v>642</v>
      </c>
      <c r="D492" s="89" t="s">
        <v>39</v>
      </c>
      <c r="E492" s="91" t="s">
        <v>364</v>
      </c>
      <c r="F492" s="92">
        <v>6.7</v>
      </c>
      <c r="G492" s="92">
        <v>6.7</v>
      </c>
      <c r="H492" s="92">
        <v>6.7</v>
      </c>
    </row>
    <row r="493" spans="1:8" ht="25.5" outlineLevel="7" x14ac:dyDescent="0.25">
      <c r="A493" s="89" t="s">
        <v>228</v>
      </c>
      <c r="B493" s="90" t="s">
        <v>205</v>
      </c>
      <c r="C493" s="90" t="s">
        <v>609</v>
      </c>
      <c r="D493" s="89"/>
      <c r="E493" s="93" t="s">
        <v>648</v>
      </c>
      <c r="F493" s="92">
        <f>F494</f>
        <v>62.9</v>
      </c>
      <c r="G493" s="92">
        <f t="shared" ref="G493:H494" si="237">G494</f>
        <v>0</v>
      </c>
      <c r="H493" s="92">
        <f t="shared" si="237"/>
        <v>0</v>
      </c>
    </row>
    <row r="494" spans="1:8" ht="51" outlineLevel="7" x14ac:dyDescent="0.25">
      <c r="A494" s="89" t="s">
        <v>228</v>
      </c>
      <c r="B494" s="90" t="s">
        <v>205</v>
      </c>
      <c r="C494" s="90" t="s">
        <v>610</v>
      </c>
      <c r="D494" s="89"/>
      <c r="E494" s="93" t="s">
        <v>649</v>
      </c>
      <c r="F494" s="92">
        <f>F495</f>
        <v>62.9</v>
      </c>
      <c r="G494" s="92">
        <f t="shared" si="237"/>
        <v>0</v>
      </c>
      <c r="H494" s="92">
        <f t="shared" si="237"/>
        <v>0</v>
      </c>
    </row>
    <row r="495" spans="1:8" ht="25.5" outlineLevel="7" x14ac:dyDescent="0.25">
      <c r="A495" s="89" t="s">
        <v>228</v>
      </c>
      <c r="B495" s="90" t="s">
        <v>205</v>
      </c>
      <c r="C495" s="90" t="s">
        <v>610</v>
      </c>
      <c r="D495" s="89">
        <v>600</v>
      </c>
      <c r="E495" s="93" t="s">
        <v>608</v>
      </c>
      <c r="F495" s="92">
        <v>62.9</v>
      </c>
      <c r="G495" s="92">
        <v>0</v>
      </c>
      <c r="H495" s="92">
        <v>0</v>
      </c>
    </row>
    <row r="496" spans="1:8" outlineLevel="2" x14ac:dyDescent="0.25">
      <c r="A496" s="89" t="s">
        <v>228</v>
      </c>
      <c r="B496" s="90" t="s">
        <v>213</v>
      </c>
      <c r="C496" s="90"/>
      <c r="D496" s="89"/>
      <c r="E496" s="91" t="s">
        <v>327</v>
      </c>
      <c r="F496" s="92">
        <f>F497</f>
        <v>158</v>
      </c>
      <c r="G496" s="92">
        <f t="shared" ref="G496:H497" si="238">G497</f>
        <v>158</v>
      </c>
      <c r="H496" s="92">
        <f t="shared" si="238"/>
        <v>158</v>
      </c>
    </row>
    <row r="497" spans="1:8" ht="38.25" outlineLevel="3" x14ac:dyDescent="0.25">
      <c r="A497" s="89" t="s">
        <v>228</v>
      </c>
      <c r="B497" s="90" t="s">
        <v>213</v>
      </c>
      <c r="C497" s="90" t="s">
        <v>159</v>
      </c>
      <c r="D497" s="89"/>
      <c r="E497" s="91" t="s">
        <v>317</v>
      </c>
      <c r="F497" s="92">
        <f>F498</f>
        <v>158</v>
      </c>
      <c r="G497" s="92">
        <f t="shared" si="238"/>
        <v>158</v>
      </c>
      <c r="H497" s="92">
        <f t="shared" si="238"/>
        <v>158</v>
      </c>
    </row>
    <row r="498" spans="1:8" ht="25.5" outlineLevel="4" x14ac:dyDescent="0.25">
      <c r="A498" s="89" t="s">
        <v>228</v>
      </c>
      <c r="B498" s="90" t="s">
        <v>213</v>
      </c>
      <c r="C498" s="90" t="s">
        <v>236</v>
      </c>
      <c r="D498" s="89"/>
      <c r="E498" s="91" t="s">
        <v>521</v>
      </c>
      <c r="F498" s="92">
        <f>F499+F502+F507+F510+F513+F516</f>
        <v>158</v>
      </c>
      <c r="G498" s="92">
        <f t="shared" ref="G498:H498" si="239">G499+G502+G507+G510+G513+G516</f>
        <v>158</v>
      </c>
      <c r="H498" s="92">
        <f t="shared" si="239"/>
        <v>158</v>
      </c>
    </row>
    <row r="499" spans="1:8" outlineLevel="5" x14ac:dyDescent="0.25">
      <c r="A499" s="89" t="s">
        <v>228</v>
      </c>
      <c r="B499" s="90" t="s">
        <v>213</v>
      </c>
      <c r="C499" s="90" t="s">
        <v>241</v>
      </c>
      <c r="D499" s="89"/>
      <c r="E499" s="91" t="s">
        <v>525</v>
      </c>
      <c r="F499" s="92">
        <f>F500</f>
        <v>32</v>
      </c>
      <c r="G499" s="92">
        <f t="shared" ref="G499:H500" si="240">G500</f>
        <v>32</v>
      </c>
      <c r="H499" s="92">
        <f t="shared" si="240"/>
        <v>32</v>
      </c>
    </row>
    <row r="500" spans="1:8" ht="38.25" outlineLevel="6" x14ac:dyDescent="0.25">
      <c r="A500" s="89" t="s">
        <v>228</v>
      </c>
      <c r="B500" s="90" t="s">
        <v>213</v>
      </c>
      <c r="C500" s="90" t="s">
        <v>242</v>
      </c>
      <c r="D500" s="89"/>
      <c r="E500" s="91" t="s">
        <v>526</v>
      </c>
      <c r="F500" s="92">
        <f>F501</f>
        <v>32</v>
      </c>
      <c r="G500" s="92">
        <f t="shared" si="240"/>
        <v>32</v>
      </c>
      <c r="H500" s="92">
        <f t="shared" si="240"/>
        <v>32</v>
      </c>
    </row>
    <row r="501" spans="1:8" ht="25.5" outlineLevel="7" x14ac:dyDescent="0.25">
      <c r="A501" s="89" t="s">
        <v>228</v>
      </c>
      <c r="B501" s="90" t="s">
        <v>213</v>
      </c>
      <c r="C501" s="90" t="s">
        <v>242</v>
      </c>
      <c r="D501" s="89" t="s">
        <v>7</v>
      </c>
      <c r="E501" s="91" t="s">
        <v>338</v>
      </c>
      <c r="F501" s="92">
        <v>32</v>
      </c>
      <c r="G501" s="92">
        <v>32</v>
      </c>
      <c r="H501" s="92">
        <v>32</v>
      </c>
    </row>
    <row r="502" spans="1:8" ht="38.25" outlineLevel="5" x14ac:dyDescent="0.25">
      <c r="A502" s="89" t="s">
        <v>228</v>
      </c>
      <c r="B502" s="90" t="s">
        <v>213</v>
      </c>
      <c r="C502" s="90" t="s">
        <v>243</v>
      </c>
      <c r="D502" s="89"/>
      <c r="E502" s="91" t="s">
        <v>527</v>
      </c>
      <c r="F502" s="92">
        <f>F503+F505</f>
        <v>26</v>
      </c>
      <c r="G502" s="92">
        <f t="shared" ref="G502:H502" si="241">G503+G505</f>
        <v>26</v>
      </c>
      <c r="H502" s="92">
        <f t="shared" si="241"/>
        <v>26</v>
      </c>
    </row>
    <row r="503" spans="1:8" ht="38.25" outlineLevel="6" x14ac:dyDescent="0.25">
      <c r="A503" s="89" t="s">
        <v>228</v>
      </c>
      <c r="B503" s="90" t="s">
        <v>213</v>
      </c>
      <c r="C503" s="90" t="s">
        <v>244</v>
      </c>
      <c r="D503" s="89"/>
      <c r="E503" s="91" t="s">
        <v>528</v>
      </c>
      <c r="F503" s="92">
        <f>F504</f>
        <v>22</v>
      </c>
      <c r="G503" s="92">
        <f t="shared" ref="G503:H503" si="242">G504</f>
        <v>22</v>
      </c>
      <c r="H503" s="92">
        <f t="shared" si="242"/>
        <v>22</v>
      </c>
    </row>
    <row r="504" spans="1:8" ht="25.5" outlineLevel="7" x14ac:dyDescent="0.25">
      <c r="A504" s="89" t="s">
        <v>228</v>
      </c>
      <c r="B504" s="90" t="s">
        <v>213</v>
      </c>
      <c r="C504" s="90" t="s">
        <v>244</v>
      </c>
      <c r="D504" s="89" t="s">
        <v>7</v>
      </c>
      <c r="E504" s="91" t="s">
        <v>338</v>
      </c>
      <c r="F504" s="92">
        <v>22</v>
      </c>
      <c r="G504" s="92">
        <v>22</v>
      </c>
      <c r="H504" s="92">
        <v>22</v>
      </c>
    </row>
    <row r="505" spans="1:8" ht="25.5" outlineLevel="6" x14ac:dyDescent="0.25">
      <c r="A505" s="89" t="s">
        <v>228</v>
      </c>
      <c r="B505" s="90" t="s">
        <v>213</v>
      </c>
      <c r="C505" s="90" t="s">
        <v>245</v>
      </c>
      <c r="D505" s="89"/>
      <c r="E505" s="91" t="s">
        <v>529</v>
      </c>
      <c r="F505" s="92">
        <f>F506</f>
        <v>4</v>
      </c>
      <c r="G505" s="92">
        <f t="shared" ref="G505:H505" si="243">G506</f>
        <v>4</v>
      </c>
      <c r="H505" s="92">
        <f t="shared" si="243"/>
        <v>4</v>
      </c>
    </row>
    <row r="506" spans="1:8" ht="25.5" outlineLevel="7" x14ac:dyDescent="0.25">
      <c r="A506" s="89" t="s">
        <v>228</v>
      </c>
      <c r="B506" s="90" t="s">
        <v>213</v>
      </c>
      <c r="C506" s="90" t="s">
        <v>245</v>
      </c>
      <c r="D506" s="89" t="s">
        <v>7</v>
      </c>
      <c r="E506" s="91" t="s">
        <v>338</v>
      </c>
      <c r="F506" s="92">
        <v>4</v>
      </c>
      <c r="G506" s="92">
        <v>4</v>
      </c>
      <c r="H506" s="92">
        <v>4</v>
      </c>
    </row>
    <row r="507" spans="1:8" ht="25.5" outlineLevel="5" x14ac:dyDescent="0.25">
      <c r="A507" s="89" t="s">
        <v>228</v>
      </c>
      <c r="B507" s="90" t="s">
        <v>213</v>
      </c>
      <c r="C507" s="90" t="s">
        <v>246</v>
      </c>
      <c r="D507" s="89"/>
      <c r="E507" s="91" t="s">
        <v>530</v>
      </c>
      <c r="F507" s="92">
        <f>F508</f>
        <v>40</v>
      </c>
      <c r="G507" s="92">
        <f t="shared" ref="G507:H508" si="244">G508</f>
        <v>40</v>
      </c>
      <c r="H507" s="92">
        <f t="shared" si="244"/>
        <v>40</v>
      </c>
    </row>
    <row r="508" spans="1:8" ht="25.5" outlineLevel="6" x14ac:dyDescent="0.25">
      <c r="A508" s="89" t="s">
        <v>228</v>
      </c>
      <c r="B508" s="90" t="s">
        <v>213</v>
      </c>
      <c r="C508" s="90" t="s">
        <v>247</v>
      </c>
      <c r="D508" s="89"/>
      <c r="E508" s="91" t="s">
        <v>531</v>
      </c>
      <c r="F508" s="92">
        <f>F509</f>
        <v>40</v>
      </c>
      <c r="G508" s="92">
        <f t="shared" si="244"/>
        <v>40</v>
      </c>
      <c r="H508" s="92">
        <f t="shared" si="244"/>
        <v>40</v>
      </c>
    </row>
    <row r="509" spans="1:8" ht="25.5" outlineLevel="7" x14ac:dyDescent="0.25">
      <c r="A509" s="89" t="s">
        <v>228</v>
      </c>
      <c r="B509" s="90" t="s">
        <v>213</v>
      </c>
      <c r="C509" s="90" t="s">
        <v>247</v>
      </c>
      <c r="D509" s="89" t="s">
        <v>7</v>
      </c>
      <c r="E509" s="91" t="s">
        <v>338</v>
      </c>
      <c r="F509" s="92">
        <v>40</v>
      </c>
      <c r="G509" s="92">
        <v>40</v>
      </c>
      <c r="H509" s="92">
        <v>40</v>
      </c>
    </row>
    <row r="510" spans="1:8" ht="38.25" outlineLevel="5" x14ac:dyDescent="0.25">
      <c r="A510" s="89" t="s">
        <v>228</v>
      </c>
      <c r="B510" s="90" t="s">
        <v>213</v>
      </c>
      <c r="C510" s="90" t="s">
        <v>248</v>
      </c>
      <c r="D510" s="89"/>
      <c r="E510" s="91" t="s">
        <v>532</v>
      </c>
      <c r="F510" s="92">
        <f>F511</f>
        <v>30</v>
      </c>
      <c r="G510" s="92">
        <f t="shared" ref="G510:H511" si="245">G511</f>
        <v>30</v>
      </c>
      <c r="H510" s="92">
        <f t="shared" si="245"/>
        <v>30</v>
      </c>
    </row>
    <row r="511" spans="1:8" ht="38.25" outlineLevel="6" x14ac:dyDescent="0.25">
      <c r="A511" s="89" t="s">
        <v>228</v>
      </c>
      <c r="B511" s="90" t="s">
        <v>213</v>
      </c>
      <c r="C511" s="90" t="s">
        <v>249</v>
      </c>
      <c r="D511" s="89"/>
      <c r="E511" s="91" t="s">
        <v>533</v>
      </c>
      <c r="F511" s="92">
        <f>F512</f>
        <v>30</v>
      </c>
      <c r="G511" s="92">
        <f t="shared" si="245"/>
        <v>30</v>
      </c>
      <c r="H511" s="92">
        <f t="shared" si="245"/>
        <v>30</v>
      </c>
    </row>
    <row r="512" spans="1:8" ht="25.5" outlineLevel="7" x14ac:dyDescent="0.25">
      <c r="A512" s="89" t="s">
        <v>228</v>
      </c>
      <c r="B512" s="90" t="s">
        <v>213</v>
      </c>
      <c r="C512" s="90" t="s">
        <v>249</v>
      </c>
      <c r="D512" s="89" t="s">
        <v>7</v>
      </c>
      <c r="E512" s="91" t="s">
        <v>338</v>
      </c>
      <c r="F512" s="92">
        <v>30</v>
      </c>
      <c r="G512" s="92">
        <v>30</v>
      </c>
      <c r="H512" s="92">
        <v>30</v>
      </c>
    </row>
    <row r="513" spans="1:8" ht="25.5" outlineLevel="5" x14ac:dyDescent="0.25">
      <c r="A513" s="89" t="s">
        <v>228</v>
      </c>
      <c r="B513" s="90" t="s">
        <v>213</v>
      </c>
      <c r="C513" s="90" t="s">
        <v>250</v>
      </c>
      <c r="D513" s="89"/>
      <c r="E513" s="91" t="s">
        <v>534</v>
      </c>
      <c r="F513" s="92">
        <f>F514</f>
        <v>29</v>
      </c>
      <c r="G513" s="92">
        <f t="shared" ref="G513:H514" si="246">G514</f>
        <v>29</v>
      </c>
      <c r="H513" s="92">
        <f t="shared" si="246"/>
        <v>29</v>
      </c>
    </row>
    <row r="514" spans="1:8" ht="25.5" outlineLevel="6" x14ac:dyDescent="0.25">
      <c r="A514" s="89" t="s">
        <v>228</v>
      </c>
      <c r="B514" s="90" t="s">
        <v>213</v>
      </c>
      <c r="C514" s="90" t="s">
        <v>251</v>
      </c>
      <c r="D514" s="89"/>
      <c r="E514" s="91" t="s">
        <v>535</v>
      </c>
      <c r="F514" s="92">
        <f>F515</f>
        <v>29</v>
      </c>
      <c r="G514" s="92">
        <f t="shared" si="246"/>
        <v>29</v>
      </c>
      <c r="H514" s="92">
        <f t="shared" si="246"/>
        <v>29</v>
      </c>
    </row>
    <row r="515" spans="1:8" ht="25.5" outlineLevel="7" x14ac:dyDescent="0.25">
      <c r="A515" s="89" t="s">
        <v>228</v>
      </c>
      <c r="B515" s="90" t="s">
        <v>213</v>
      </c>
      <c r="C515" s="90" t="s">
        <v>251</v>
      </c>
      <c r="D515" s="89" t="s">
        <v>7</v>
      </c>
      <c r="E515" s="91" t="s">
        <v>338</v>
      </c>
      <c r="F515" s="92">
        <v>29</v>
      </c>
      <c r="G515" s="92">
        <v>29</v>
      </c>
      <c r="H515" s="92">
        <v>29</v>
      </c>
    </row>
    <row r="516" spans="1:8" ht="25.5" outlineLevel="5" x14ac:dyDescent="0.25">
      <c r="A516" s="89" t="s">
        <v>228</v>
      </c>
      <c r="B516" s="90" t="s">
        <v>213</v>
      </c>
      <c r="C516" s="90" t="s">
        <v>252</v>
      </c>
      <c r="D516" s="89"/>
      <c r="E516" s="91" t="s">
        <v>536</v>
      </c>
      <c r="F516" s="92">
        <f>F517</f>
        <v>1</v>
      </c>
      <c r="G516" s="92">
        <f t="shared" ref="G516:H517" si="247">G517</f>
        <v>1</v>
      </c>
      <c r="H516" s="92">
        <f t="shared" si="247"/>
        <v>1</v>
      </c>
    </row>
    <row r="517" spans="1:8" ht="25.5" outlineLevel="6" x14ac:dyDescent="0.25">
      <c r="A517" s="89" t="s">
        <v>228</v>
      </c>
      <c r="B517" s="90" t="s">
        <v>213</v>
      </c>
      <c r="C517" s="90" t="s">
        <v>253</v>
      </c>
      <c r="D517" s="89"/>
      <c r="E517" s="91" t="s">
        <v>537</v>
      </c>
      <c r="F517" s="92">
        <f>F518</f>
        <v>1</v>
      </c>
      <c r="G517" s="92">
        <f t="shared" si="247"/>
        <v>1</v>
      </c>
      <c r="H517" s="92">
        <f t="shared" si="247"/>
        <v>1</v>
      </c>
    </row>
    <row r="518" spans="1:8" ht="25.5" outlineLevel="7" x14ac:dyDescent="0.25">
      <c r="A518" s="89" t="s">
        <v>228</v>
      </c>
      <c r="B518" s="90" t="s">
        <v>213</v>
      </c>
      <c r="C518" s="90" t="s">
        <v>253</v>
      </c>
      <c r="D518" s="89" t="s">
        <v>7</v>
      </c>
      <c r="E518" s="91" t="s">
        <v>338</v>
      </c>
      <c r="F518" s="92">
        <v>1</v>
      </c>
      <c r="G518" s="92">
        <v>1</v>
      </c>
      <c r="H518" s="92">
        <v>1</v>
      </c>
    </row>
    <row r="519" spans="1:8" outlineLevel="1" x14ac:dyDescent="0.25">
      <c r="A519" s="89" t="s">
        <v>228</v>
      </c>
      <c r="B519" s="90" t="s">
        <v>146</v>
      </c>
      <c r="C519" s="90"/>
      <c r="D519" s="89"/>
      <c r="E519" s="91" t="s">
        <v>286</v>
      </c>
      <c r="F519" s="92">
        <f>F520+F550</f>
        <v>41147</v>
      </c>
      <c r="G519" s="92">
        <f>G520+G550</f>
        <v>43619.8</v>
      </c>
      <c r="H519" s="92">
        <f>H520+H550</f>
        <v>39708.299999999996</v>
      </c>
    </row>
    <row r="520" spans="1:8" outlineLevel="2" x14ac:dyDescent="0.25">
      <c r="A520" s="89" t="s">
        <v>228</v>
      </c>
      <c r="B520" s="90" t="s">
        <v>147</v>
      </c>
      <c r="C520" s="90"/>
      <c r="D520" s="89"/>
      <c r="E520" s="91" t="s">
        <v>313</v>
      </c>
      <c r="F520" s="92">
        <f>F521</f>
        <v>37320.1</v>
      </c>
      <c r="G520" s="92">
        <f t="shared" ref="G520:H521" si="248">G521</f>
        <v>39792.9</v>
      </c>
      <c r="H520" s="92">
        <f t="shared" si="248"/>
        <v>35881.399999999994</v>
      </c>
    </row>
    <row r="521" spans="1:8" ht="38.25" outlineLevel="3" x14ac:dyDescent="0.25">
      <c r="A521" s="89" t="s">
        <v>228</v>
      </c>
      <c r="B521" s="90" t="s">
        <v>147</v>
      </c>
      <c r="C521" s="90" t="s">
        <v>237</v>
      </c>
      <c r="D521" s="89"/>
      <c r="E521" s="91" t="s">
        <v>331</v>
      </c>
      <c r="F521" s="92">
        <f>F522</f>
        <v>37320.1</v>
      </c>
      <c r="G521" s="92">
        <f t="shared" si="248"/>
        <v>39792.9</v>
      </c>
      <c r="H521" s="92">
        <f t="shared" si="248"/>
        <v>35881.399999999994</v>
      </c>
    </row>
    <row r="522" spans="1:8" ht="25.5" outlineLevel="4" x14ac:dyDescent="0.25">
      <c r="A522" s="89" t="s">
        <v>228</v>
      </c>
      <c r="B522" s="90" t="s">
        <v>147</v>
      </c>
      <c r="C522" s="90" t="s">
        <v>254</v>
      </c>
      <c r="D522" s="89"/>
      <c r="E522" s="91" t="s">
        <v>538</v>
      </c>
      <c r="F522" s="92">
        <f>F523+F536+F547</f>
        <v>37320.1</v>
      </c>
      <c r="G522" s="92">
        <f>G523+G536+G547</f>
        <v>39792.9</v>
      </c>
      <c r="H522" s="92">
        <f>H523+H536+H547</f>
        <v>35881.399999999994</v>
      </c>
    </row>
    <row r="523" spans="1:8" outlineLevel="5" x14ac:dyDescent="0.25">
      <c r="A523" s="89" t="s">
        <v>228</v>
      </c>
      <c r="B523" s="90" t="s">
        <v>147</v>
      </c>
      <c r="C523" s="90" t="s">
        <v>255</v>
      </c>
      <c r="D523" s="89"/>
      <c r="E523" s="91" t="s">
        <v>539</v>
      </c>
      <c r="F523" s="92">
        <f>F526+F532+F524+F534+F530</f>
        <v>12896.100000000002</v>
      </c>
      <c r="G523" s="92">
        <f>G526+G532+G524+G534+G530</f>
        <v>17360.700000000004</v>
      </c>
      <c r="H523" s="92">
        <f>H526+H532+H524+H534+H530</f>
        <v>11506.100000000002</v>
      </c>
    </row>
    <row r="524" spans="1:8" ht="51" outlineLevel="5" x14ac:dyDescent="0.25">
      <c r="A524" s="89" t="s">
        <v>228</v>
      </c>
      <c r="B524" s="89" t="s">
        <v>147</v>
      </c>
      <c r="C524" s="90" t="s">
        <v>634</v>
      </c>
      <c r="D524" s="90"/>
      <c r="E524" s="91" t="s">
        <v>653</v>
      </c>
      <c r="F524" s="92">
        <f>F525</f>
        <v>3751.8</v>
      </c>
      <c r="G524" s="92">
        <f t="shared" ref="G524:H524" si="249">G525</f>
        <v>3751.8</v>
      </c>
      <c r="H524" s="92">
        <f t="shared" si="249"/>
        <v>3751.8</v>
      </c>
    </row>
    <row r="525" spans="1:8" ht="63.75" outlineLevel="5" x14ac:dyDescent="0.25">
      <c r="A525" s="89" t="s">
        <v>228</v>
      </c>
      <c r="B525" s="89" t="s">
        <v>147</v>
      </c>
      <c r="C525" s="90" t="s">
        <v>634</v>
      </c>
      <c r="D525" s="90" t="s">
        <v>6</v>
      </c>
      <c r="E525" s="91" t="s">
        <v>337</v>
      </c>
      <c r="F525" s="92">
        <v>3751.8</v>
      </c>
      <c r="G525" s="92">
        <v>3751.8</v>
      </c>
      <c r="H525" s="92">
        <v>3751.8</v>
      </c>
    </row>
    <row r="526" spans="1:8" outlineLevel="6" x14ac:dyDescent="0.25">
      <c r="A526" s="89" t="s">
        <v>228</v>
      </c>
      <c r="B526" s="90" t="s">
        <v>147</v>
      </c>
      <c r="C526" s="90" t="s">
        <v>256</v>
      </c>
      <c r="D526" s="89"/>
      <c r="E526" s="91" t="s">
        <v>540</v>
      </c>
      <c r="F526" s="92">
        <f>F527+F528+F529</f>
        <v>8616.1</v>
      </c>
      <c r="G526" s="92">
        <f t="shared" ref="G526:H526" si="250">G527+G528+G529</f>
        <v>8616.1</v>
      </c>
      <c r="H526" s="92">
        <f t="shared" si="250"/>
        <v>7616.1</v>
      </c>
    </row>
    <row r="527" spans="1:8" ht="63.75" outlineLevel="7" x14ac:dyDescent="0.25">
      <c r="A527" s="89" t="s">
        <v>228</v>
      </c>
      <c r="B527" s="90" t="s">
        <v>147</v>
      </c>
      <c r="C527" s="90" t="s">
        <v>256</v>
      </c>
      <c r="D527" s="89" t="s">
        <v>6</v>
      </c>
      <c r="E527" s="91" t="s">
        <v>337</v>
      </c>
      <c r="F527" s="92">
        <v>5880</v>
      </c>
      <c r="G527" s="92">
        <v>5880</v>
      </c>
      <c r="H527" s="92">
        <v>5880</v>
      </c>
    </row>
    <row r="528" spans="1:8" ht="25.5" outlineLevel="7" x14ac:dyDescent="0.25">
      <c r="A528" s="89" t="s">
        <v>228</v>
      </c>
      <c r="B528" s="90" t="s">
        <v>147</v>
      </c>
      <c r="C528" s="90" t="s">
        <v>256</v>
      </c>
      <c r="D528" s="89" t="s">
        <v>7</v>
      </c>
      <c r="E528" s="91" t="s">
        <v>338</v>
      </c>
      <c r="F528" s="92">
        <f>2736.1-37</f>
        <v>2699.1</v>
      </c>
      <c r="G528" s="92">
        <f>2736.1-37</f>
        <v>2699.1</v>
      </c>
      <c r="H528" s="92">
        <f>2736.1-37-1000</f>
        <v>1699.1</v>
      </c>
    </row>
    <row r="529" spans="1:8" outlineLevel="7" x14ac:dyDescent="0.25">
      <c r="A529" s="21" t="s">
        <v>228</v>
      </c>
      <c r="B529" s="22" t="s">
        <v>147</v>
      </c>
      <c r="C529" s="22" t="s">
        <v>256</v>
      </c>
      <c r="D529" s="21" t="s">
        <v>8</v>
      </c>
      <c r="E529" s="23" t="s">
        <v>339</v>
      </c>
      <c r="F529" s="11">
        <v>37</v>
      </c>
      <c r="G529" s="11">
        <v>37</v>
      </c>
      <c r="H529" s="11">
        <v>37</v>
      </c>
    </row>
    <row r="530" spans="1:8" ht="38.25" outlineLevel="7" x14ac:dyDescent="0.25">
      <c r="A530" s="21" t="s">
        <v>228</v>
      </c>
      <c r="B530" s="22" t="s">
        <v>147</v>
      </c>
      <c r="C530" s="22" t="s">
        <v>717</v>
      </c>
      <c r="D530" s="70"/>
      <c r="E530" s="72" t="s">
        <v>718</v>
      </c>
      <c r="F530" s="11">
        <f>F531</f>
        <v>390</v>
      </c>
      <c r="G530" s="11">
        <f t="shared" ref="G530:H530" si="251">G531</f>
        <v>4854.6000000000004</v>
      </c>
      <c r="H530" s="11">
        <f t="shared" si="251"/>
        <v>0</v>
      </c>
    </row>
    <row r="531" spans="1:8" ht="25.5" outlineLevel="7" x14ac:dyDescent="0.25">
      <c r="A531" s="21" t="s">
        <v>228</v>
      </c>
      <c r="B531" s="22" t="s">
        <v>147</v>
      </c>
      <c r="C531" s="22" t="s">
        <v>717</v>
      </c>
      <c r="D531" s="70">
        <v>200</v>
      </c>
      <c r="E531" s="72" t="s">
        <v>338</v>
      </c>
      <c r="F531" s="11">
        <v>390</v>
      </c>
      <c r="G531" s="11">
        <v>4854.6000000000004</v>
      </c>
      <c r="H531" s="11">
        <v>0</v>
      </c>
    </row>
    <row r="532" spans="1:8" ht="25.5" outlineLevel="7" x14ac:dyDescent="0.25">
      <c r="A532" s="89" t="s">
        <v>228</v>
      </c>
      <c r="B532" s="90" t="s">
        <v>147</v>
      </c>
      <c r="C532" s="90" t="s">
        <v>719</v>
      </c>
      <c r="D532" s="89"/>
      <c r="E532" s="91" t="s">
        <v>720</v>
      </c>
      <c r="F532" s="92">
        <f>F533</f>
        <v>100</v>
      </c>
      <c r="G532" s="92">
        <f t="shared" ref="G532:H532" si="252">G533</f>
        <v>100</v>
      </c>
      <c r="H532" s="92">
        <f t="shared" si="252"/>
        <v>100</v>
      </c>
    </row>
    <row r="533" spans="1:8" ht="25.5" outlineLevel="7" x14ac:dyDescent="0.25">
      <c r="A533" s="89" t="s">
        <v>228</v>
      </c>
      <c r="B533" s="90" t="s">
        <v>147</v>
      </c>
      <c r="C533" s="90" t="s">
        <v>719</v>
      </c>
      <c r="D533" s="89">
        <v>200</v>
      </c>
      <c r="E533" s="91" t="s">
        <v>338</v>
      </c>
      <c r="F533" s="92">
        <v>100</v>
      </c>
      <c r="G533" s="92">
        <v>100</v>
      </c>
      <c r="H533" s="92">
        <v>100</v>
      </c>
    </row>
    <row r="534" spans="1:8" ht="51" outlineLevel="7" x14ac:dyDescent="0.25">
      <c r="A534" s="89" t="s">
        <v>228</v>
      </c>
      <c r="B534" s="90" t="s">
        <v>147</v>
      </c>
      <c r="C534" s="90" t="s">
        <v>638</v>
      </c>
      <c r="D534" s="89"/>
      <c r="E534" s="91" t="s">
        <v>637</v>
      </c>
      <c r="F534" s="92">
        <f>F535</f>
        <v>38.200000000000003</v>
      </c>
      <c r="G534" s="92">
        <f t="shared" ref="G534:H534" si="253">G535</f>
        <v>38.200000000000003</v>
      </c>
      <c r="H534" s="92">
        <f t="shared" si="253"/>
        <v>38.200000000000003</v>
      </c>
    </row>
    <row r="535" spans="1:8" ht="63.75" outlineLevel="7" x14ac:dyDescent="0.25">
      <c r="A535" s="89" t="s">
        <v>228</v>
      </c>
      <c r="B535" s="90" t="s">
        <v>147</v>
      </c>
      <c r="C535" s="90" t="s">
        <v>638</v>
      </c>
      <c r="D535" s="89" t="s">
        <v>6</v>
      </c>
      <c r="E535" s="91" t="s">
        <v>337</v>
      </c>
      <c r="F535" s="92">
        <v>38.200000000000003</v>
      </c>
      <c r="G535" s="92">
        <v>38.200000000000003</v>
      </c>
      <c r="H535" s="92">
        <v>38.200000000000003</v>
      </c>
    </row>
    <row r="536" spans="1:8" ht="38.25" outlineLevel="5" x14ac:dyDescent="0.25">
      <c r="A536" s="89" t="s">
        <v>228</v>
      </c>
      <c r="B536" s="90" t="s">
        <v>147</v>
      </c>
      <c r="C536" s="90" t="s">
        <v>257</v>
      </c>
      <c r="D536" s="89"/>
      <c r="E536" s="91" t="s">
        <v>541</v>
      </c>
      <c r="F536" s="92">
        <f>F539+F537+F545+F541+F543</f>
        <v>24235.099999999995</v>
      </c>
      <c r="G536" s="92">
        <f t="shared" ref="G536:H536" si="254">G539+G537+G545+G541+G543</f>
        <v>22142.5</v>
      </c>
      <c r="H536" s="92">
        <f t="shared" si="254"/>
        <v>23961.299999999996</v>
      </c>
    </row>
    <row r="537" spans="1:8" ht="51" outlineLevel="5" x14ac:dyDescent="0.25">
      <c r="A537" s="89" t="s">
        <v>228</v>
      </c>
      <c r="B537" s="89" t="s">
        <v>147</v>
      </c>
      <c r="C537" s="90" t="s">
        <v>635</v>
      </c>
      <c r="D537" s="90"/>
      <c r="E537" s="91" t="s">
        <v>653</v>
      </c>
      <c r="F537" s="92">
        <f>F538</f>
        <v>5412.1</v>
      </c>
      <c r="G537" s="92">
        <f t="shared" ref="G537:H537" si="255">G538</f>
        <v>5412.1</v>
      </c>
      <c r="H537" s="92">
        <f t="shared" si="255"/>
        <v>5412.1</v>
      </c>
    </row>
    <row r="538" spans="1:8" ht="25.5" outlineLevel="5" x14ac:dyDescent="0.25">
      <c r="A538" s="89" t="s">
        <v>228</v>
      </c>
      <c r="B538" s="89" t="s">
        <v>147</v>
      </c>
      <c r="C538" s="90" t="s">
        <v>635</v>
      </c>
      <c r="D538" s="90" t="s">
        <v>39</v>
      </c>
      <c r="E538" s="91" t="s">
        <v>364</v>
      </c>
      <c r="F538" s="92">
        <v>5412.1</v>
      </c>
      <c r="G538" s="92">
        <v>5412.1</v>
      </c>
      <c r="H538" s="92">
        <v>5412.1</v>
      </c>
    </row>
    <row r="539" spans="1:8" ht="25.5" outlineLevel="6" x14ac:dyDescent="0.25">
      <c r="A539" s="89" t="s">
        <v>228</v>
      </c>
      <c r="B539" s="90" t="s">
        <v>147</v>
      </c>
      <c r="C539" s="90" t="s">
        <v>258</v>
      </c>
      <c r="D539" s="89"/>
      <c r="E539" s="91" t="s">
        <v>542</v>
      </c>
      <c r="F539" s="92">
        <f>F540</f>
        <v>18545.099999999999</v>
      </c>
      <c r="G539" s="92">
        <f t="shared" ref="G539:H539" si="256">G540</f>
        <v>16416.3</v>
      </c>
      <c r="H539" s="92">
        <f t="shared" si="256"/>
        <v>16045.099999999999</v>
      </c>
    </row>
    <row r="540" spans="1:8" ht="25.5" outlineLevel="7" x14ac:dyDescent="0.25">
      <c r="A540" s="89" t="s">
        <v>228</v>
      </c>
      <c r="B540" s="90" t="s">
        <v>147</v>
      </c>
      <c r="C540" s="90" t="s">
        <v>258</v>
      </c>
      <c r="D540" s="89" t="s">
        <v>39</v>
      </c>
      <c r="E540" s="91" t="s">
        <v>364</v>
      </c>
      <c r="F540" s="92">
        <v>18545.099999999999</v>
      </c>
      <c r="G540" s="92">
        <f>18545.1-2128.8</f>
        <v>16416.3</v>
      </c>
      <c r="H540" s="92">
        <f>18545.1-2500</f>
        <v>16045.099999999999</v>
      </c>
    </row>
    <row r="541" spans="1:8" ht="38.25" outlineLevel="7" x14ac:dyDescent="0.25">
      <c r="A541" s="21" t="s">
        <v>228</v>
      </c>
      <c r="B541" s="21" t="s">
        <v>147</v>
      </c>
      <c r="C541" s="22" t="s">
        <v>721</v>
      </c>
      <c r="D541" s="21"/>
      <c r="E541" s="23" t="s">
        <v>723</v>
      </c>
      <c r="F541" s="11">
        <f>F542</f>
        <v>0</v>
      </c>
      <c r="G541" s="11">
        <f t="shared" ref="G541:H541" si="257">G542</f>
        <v>0</v>
      </c>
      <c r="H541" s="11">
        <f t="shared" si="257"/>
        <v>2150</v>
      </c>
    </row>
    <row r="542" spans="1:8" ht="25.5" outlineLevel="7" x14ac:dyDescent="0.25">
      <c r="A542" s="21" t="s">
        <v>228</v>
      </c>
      <c r="B542" s="22" t="s">
        <v>147</v>
      </c>
      <c r="C542" s="22" t="s">
        <v>721</v>
      </c>
      <c r="D542" s="21" t="s">
        <v>39</v>
      </c>
      <c r="E542" s="23" t="s">
        <v>364</v>
      </c>
      <c r="F542" s="11">
        <v>0</v>
      </c>
      <c r="G542" s="11">
        <v>0</v>
      </c>
      <c r="H542" s="11">
        <v>2150</v>
      </c>
    </row>
    <row r="543" spans="1:8" ht="38.25" outlineLevel="7" x14ac:dyDescent="0.25">
      <c r="A543" s="89" t="s">
        <v>228</v>
      </c>
      <c r="B543" s="90" t="s">
        <v>147</v>
      </c>
      <c r="C543" s="90" t="s">
        <v>722</v>
      </c>
      <c r="D543" s="89"/>
      <c r="E543" s="91" t="s">
        <v>724</v>
      </c>
      <c r="F543" s="92">
        <f>F544</f>
        <v>223.8</v>
      </c>
      <c r="G543" s="92">
        <f t="shared" ref="G543:H543" si="258">G544</f>
        <v>260</v>
      </c>
      <c r="H543" s="92">
        <f t="shared" si="258"/>
        <v>300</v>
      </c>
    </row>
    <row r="544" spans="1:8" ht="25.5" outlineLevel="7" x14ac:dyDescent="0.25">
      <c r="A544" s="89" t="s">
        <v>228</v>
      </c>
      <c r="B544" s="89" t="s">
        <v>147</v>
      </c>
      <c r="C544" s="90" t="s">
        <v>722</v>
      </c>
      <c r="D544" s="89" t="s">
        <v>39</v>
      </c>
      <c r="E544" s="91" t="s">
        <v>364</v>
      </c>
      <c r="F544" s="92">
        <v>223.8</v>
      </c>
      <c r="G544" s="92">
        <v>260</v>
      </c>
      <c r="H544" s="92">
        <v>300</v>
      </c>
    </row>
    <row r="545" spans="1:8" ht="51" outlineLevel="7" x14ac:dyDescent="0.25">
      <c r="A545" s="89" t="s">
        <v>228</v>
      </c>
      <c r="B545" s="90" t="s">
        <v>147</v>
      </c>
      <c r="C545" s="90" t="s">
        <v>639</v>
      </c>
      <c r="D545" s="89"/>
      <c r="E545" s="91" t="s">
        <v>637</v>
      </c>
      <c r="F545" s="92">
        <f>F546</f>
        <v>54.1</v>
      </c>
      <c r="G545" s="92">
        <f t="shared" ref="G545" si="259">G546</f>
        <v>54.1</v>
      </c>
      <c r="H545" s="92">
        <f t="shared" ref="H545" si="260">H546</f>
        <v>54.1</v>
      </c>
    </row>
    <row r="546" spans="1:8" ht="25.5" outlineLevel="7" x14ac:dyDescent="0.25">
      <c r="A546" s="89" t="s">
        <v>228</v>
      </c>
      <c r="B546" s="90" t="s">
        <v>147</v>
      </c>
      <c r="C546" s="90" t="s">
        <v>639</v>
      </c>
      <c r="D546" s="89">
        <v>600</v>
      </c>
      <c r="E546" s="91" t="s">
        <v>364</v>
      </c>
      <c r="F546" s="92">
        <v>54.1</v>
      </c>
      <c r="G546" s="92">
        <v>54.1</v>
      </c>
      <c r="H546" s="92">
        <v>54.1</v>
      </c>
    </row>
    <row r="547" spans="1:8" ht="25.5" outlineLevel="7" x14ac:dyDescent="0.25">
      <c r="A547" s="89" t="s">
        <v>228</v>
      </c>
      <c r="B547" s="90" t="s">
        <v>147</v>
      </c>
      <c r="C547" s="96" t="s">
        <v>611</v>
      </c>
      <c r="D547" s="95"/>
      <c r="E547" s="93" t="s">
        <v>648</v>
      </c>
      <c r="F547" s="92">
        <f>F548</f>
        <v>188.9</v>
      </c>
      <c r="G547" s="92">
        <f t="shared" ref="G547:H547" si="261">G548</f>
        <v>289.7</v>
      </c>
      <c r="H547" s="92">
        <f t="shared" si="261"/>
        <v>414</v>
      </c>
    </row>
    <row r="548" spans="1:8" ht="63.75" outlineLevel="7" x14ac:dyDescent="0.25">
      <c r="A548" s="89" t="s">
        <v>228</v>
      </c>
      <c r="B548" s="90" t="s">
        <v>147</v>
      </c>
      <c r="C548" s="96" t="s">
        <v>612</v>
      </c>
      <c r="D548" s="95"/>
      <c r="E548" s="93" t="s">
        <v>660</v>
      </c>
      <c r="F548" s="92">
        <f>F549</f>
        <v>188.9</v>
      </c>
      <c r="G548" s="92">
        <f t="shared" ref="G548:H548" si="262">G549</f>
        <v>289.7</v>
      </c>
      <c r="H548" s="92">
        <f t="shared" si="262"/>
        <v>414</v>
      </c>
    </row>
    <row r="549" spans="1:8" ht="25.5" outlineLevel="7" x14ac:dyDescent="0.25">
      <c r="A549" s="89" t="s">
        <v>228</v>
      </c>
      <c r="B549" s="90" t="s">
        <v>147</v>
      </c>
      <c r="C549" s="96" t="s">
        <v>612</v>
      </c>
      <c r="D549" s="95">
        <v>600</v>
      </c>
      <c r="E549" s="93" t="s">
        <v>364</v>
      </c>
      <c r="F549" s="92">
        <v>188.9</v>
      </c>
      <c r="G549" s="92">
        <v>289.7</v>
      </c>
      <c r="H549" s="92">
        <v>414</v>
      </c>
    </row>
    <row r="550" spans="1:8" outlineLevel="2" x14ac:dyDescent="0.25">
      <c r="A550" s="89" t="s">
        <v>228</v>
      </c>
      <c r="B550" s="90" t="s">
        <v>259</v>
      </c>
      <c r="C550" s="90"/>
      <c r="D550" s="89"/>
      <c r="E550" s="91" t="s">
        <v>332</v>
      </c>
      <c r="F550" s="92">
        <f>F551</f>
        <v>3826.8999999999996</v>
      </c>
      <c r="G550" s="92">
        <f t="shared" ref="G550:H552" si="263">G551</f>
        <v>3826.8999999999996</v>
      </c>
      <c r="H550" s="92">
        <f t="shared" si="263"/>
        <v>3826.8999999999996</v>
      </c>
    </row>
    <row r="551" spans="1:8" ht="38.25" outlineLevel="3" x14ac:dyDescent="0.25">
      <c r="A551" s="89" t="s">
        <v>228</v>
      </c>
      <c r="B551" s="90" t="s">
        <v>259</v>
      </c>
      <c r="C551" s="90" t="s">
        <v>237</v>
      </c>
      <c r="D551" s="89"/>
      <c r="E551" s="91" t="s">
        <v>331</v>
      </c>
      <c r="F551" s="92">
        <f>F552</f>
        <v>3826.8999999999996</v>
      </c>
      <c r="G551" s="92">
        <f t="shared" si="263"/>
        <v>3826.8999999999996</v>
      </c>
      <c r="H551" s="92">
        <f t="shared" si="263"/>
        <v>3826.8999999999996</v>
      </c>
    </row>
    <row r="552" spans="1:8" ht="51" outlineLevel="4" x14ac:dyDescent="0.25">
      <c r="A552" s="89" t="s">
        <v>228</v>
      </c>
      <c r="B552" s="90" t="s">
        <v>259</v>
      </c>
      <c r="C552" s="90" t="s">
        <v>260</v>
      </c>
      <c r="D552" s="89"/>
      <c r="E552" s="91" t="s">
        <v>567</v>
      </c>
      <c r="F552" s="92">
        <f>F553</f>
        <v>3826.8999999999996</v>
      </c>
      <c r="G552" s="92">
        <f t="shared" si="263"/>
        <v>3826.8999999999996</v>
      </c>
      <c r="H552" s="92">
        <f t="shared" si="263"/>
        <v>3826.8999999999996</v>
      </c>
    </row>
    <row r="553" spans="1:8" ht="38.25" outlineLevel="6" x14ac:dyDescent="0.25">
      <c r="A553" s="89" t="s">
        <v>228</v>
      </c>
      <c r="B553" s="90" t="s">
        <v>259</v>
      </c>
      <c r="C553" s="90" t="s">
        <v>261</v>
      </c>
      <c r="D553" s="89"/>
      <c r="E553" s="91" t="s">
        <v>543</v>
      </c>
      <c r="F553" s="92">
        <f>F554+F555</f>
        <v>3826.8999999999996</v>
      </c>
      <c r="G553" s="92">
        <f t="shared" ref="G553:H553" si="264">G554+G555</f>
        <v>3826.8999999999996</v>
      </c>
      <c r="H553" s="92">
        <f t="shared" si="264"/>
        <v>3826.8999999999996</v>
      </c>
    </row>
    <row r="554" spans="1:8" ht="63.75" outlineLevel="7" x14ac:dyDescent="0.25">
      <c r="A554" s="89" t="s">
        <v>228</v>
      </c>
      <c r="B554" s="90" t="s">
        <v>259</v>
      </c>
      <c r="C554" s="90" t="s">
        <v>261</v>
      </c>
      <c r="D554" s="89" t="s">
        <v>6</v>
      </c>
      <c r="E554" s="91" t="s">
        <v>337</v>
      </c>
      <c r="F554" s="92">
        <v>3593.2</v>
      </c>
      <c r="G554" s="92">
        <v>3593.2</v>
      </c>
      <c r="H554" s="92">
        <v>3593.2</v>
      </c>
    </row>
    <row r="555" spans="1:8" ht="25.5" outlineLevel="7" x14ac:dyDescent="0.25">
      <c r="A555" s="89" t="s">
        <v>228</v>
      </c>
      <c r="B555" s="90" t="s">
        <v>259</v>
      </c>
      <c r="C555" s="90" t="s">
        <v>261</v>
      </c>
      <c r="D555" s="89" t="s">
        <v>7</v>
      </c>
      <c r="E555" s="91" t="s">
        <v>338</v>
      </c>
      <c r="F555" s="92">
        <v>233.7</v>
      </c>
      <c r="G555" s="92">
        <v>233.7</v>
      </c>
      <c r="H555" s="92">
        <v>233.7</v>
      </c>
    </row>
    <row r="556" spans="1:8" outlineLevel="1" x14ac:dyDescent="0.25">
      <c r="A556" s="89" t="s">
        <v>228</v>
      </c>
      <c r="B556" s="90" t="s">
        <v>225</v>
      </c>
      <c r="C556" s="90"/>
      <c r="D556" s="89"/>
      <c r="E556" s="91" t="s">
        <v>290</v>
      </c>
      <c r="F556" s="92">
        <f>F557</f>
        <v>4217.8999999999996</v>
      </c>
      <c r="G556" s="92">
        <f t="shared" ref="G556:H557" si="265">G557</f>
        <v>3297.9</v>
      </c>
      <c r="H556" s="92">
        <f t="shared" si="265"/>
        <v>2597.9</v>
      </c>
    </row>
    <row r="557" spans="1:8" outlineLevel="2" x14ac:dyDescent="0.25">
      <c r="A557" s="89" t="s">
        <v>228</v>
      </c>
      <c r="B557" s="90" t="s">
        <v>262</v>
      </c>
      <c r="C557" s="90"/>
      <c r="D557" s="89"/>
      <c r="E557" s="91" t="s">
        <v>333</v>
      </c>
      <c r="F557" s="92">
        <f>F558</f>
        <v>4217.8999999999996</v>
      </c>
      <c r="G557" s="92">
        <f t="shared" si="265"/>
        <v>3297.9</v>
      </c>
      <c r="H557" s="92">
        <f t="shared" si="265"/>
        <v>2597.9</v>
      </c>
    </row>
    <row r="558" spans="1:8" ht="51" outlineLevel="3" x14ac:dyDescent="0.25">
      <c r="A558" s="89" t="s">
        <v>228</v>
      </c>
      <c r="B558" s="90" t="s">
        <v>262</v>
      </c>
      <c r="C558" s="90" t="s">
        <v>263</v>
      </c>
      <c r="D558" s="89"/>
      <c r="E558" s="91" t="s">
        <v>334</v>
      </c>
      <c r="F558" s="92">
        <f>F559+F578</f>
        <v>4217.8999999999996</v>
      </c>
      <c r="G558" s="92">
        <f>G559+G578</f>
        <v>3297.9</v>
      </c>
      <c r="H558" s="92">
        <f>H559+H578</f>
        <v>2597.9</v>
      </c>
    </row>
    <row r="559" spans="1:8" ht="25.5" outlineLevel="4" x14ac:dyDescent="0.25">
      <c r="A559" s="89" t="s">
        <v>228</v>
      </c>
      <c r="B559" s="90" t="s">
        <v>262</v>
      </c>
      <c r="C559" s="90" t="s">
        <v>264</v>
      </c>
      <c r="D559" s="89"/>
      <c r="E559" s="91" t="s">
        <v>544</v>
      </c>
      <c r="F559" s="92">
        <f>F560+F566+F570+F573</f>
        <v>2320</v>
      </c>
      <c r="G559" s="92">
        <f t="shared" ref="G559:H559" si="266">G560+G566+G570+G573</f>
        <v>1400</v>
      </c>
      <c r="H559" s="92">
        <f t="shared" si="266"/>
        <v>700</v>
      </c>
    </row>
    <row r="560" spans="1:8" ht="76.5" outlineLevel="5" x14ac:dyDescent="0.25">
      <c r="A560" s="89" t="s">
        <v>228</v>
      </c>
      <c r="B560" s="90" t="s">
        <v>262</v>
      </c>
      <c r="C560" s="90" t="s">
        <v>265</v>
      </c>
      <c r="D560" s="89"/>
      <c r="E560" s="91" t="s">
        <v>545</v>
      </c>
      <c r="F560" s="92">
        <f>F561+F564</f>
        <v>417.8</v>
      </c>
      <c r="G560" s="92">
        <f t="shared" ref="G560:H560" si="267">G561+G564</f>
        <v>417.8</v>
      </c>
      <c r="H560" s="92">
        <f t="shared" si="267"/>
        <v>217.8</v>
      </c>
    </row>
    <row r="561" spans="1:8" ht="89.25" outlineLevel="6" x14ac:dyDescent="0.25">
      <c r="A561" s="89" t="s">
        <v>228</v>
      </c>
      <c r="B561" s="90" t="s">
        <v>262</v>
      </c>
      <c r="C561" s="90" t="s">
        <v>266</v>
      </c>
      <c r="D561" s="89"/>
      <c r="E561" s="91" t="s">
        <v>546</v>
      </c>
      <c r="F561" s="92">
        <f>F562+F563</f>
        <v>412.8</v>
      </c>
      <c r="G561" s="92">
        <f t="shared" ref="G561:H561" si="268">G562+G563</f>
        <v>412.8</v>
      </c>
      <c r="H561" s="92">
        <f t="shared" si="268"/>
        <v>212.8</v>
      </c>
    </row>
    <row r="562" spans="1:8" ht="63.75" outlineLevel="7" x14ac:dyDescent="0.25">
      <c r="A562" s="89" t="s">
        <v>228</v>
      </c>
      <c r="B562" s="90" t="s">
        <v>262</v>
      </c>
      <c r="C562" s="90" t="s">
        <v>266</v>
      </c>
      <c r="D562" s="89" t="s">
        <v>6</v>
      </c>
      <c r="E562" s="91" t="s">
        <v>337</v>
      </c>
      <c r="F562" s="92">
        <v>5.2</v>
      </c>
      <c r="G562" s="92">
        <v>5.2</v>
      </c>
      <c r="H562" s="92">
        <v>5.2</v>
      </c>
    </row>
    <row r="563" spans="1:8" ht="25.5" outlineLevel="7" x14ac:dyDescent="0.25">
      <c r="A563" s="89" t="s">
        <v>228</v>
      </c>
      <c r="B563" s="90" t="s">
        <v>262</v>
      </c>
      <c r="C563" s="90" t="s">
        <v>266</v>
      </c>
      <c r="D563" s="89" t="s">
        <v>7</v>
      </c>
      <c r="E563" s="91" t="s">
        <v>338</v>
      </c>
      <c r="F563" s="92">
        <v>407.6</v>
      </c>
      <c r="G563" s="92">
        <v>407.6</v>
      </c>
      <c r="H563" s="92">
        <f>407.6-200</f>
        <v>207.60000000000002</v>
      </c>
    </row>
    <row r="564" spans="1:8" ht="25.5" outlineLevel="6" x14ac:dyDescent="0.25">
      <c r="A564" s="89" t="s">
        <v>228</v>
      </c>
      <c r="B564" s="90" t="s">
        <v>262</v>
      </c>
      <c r="C564" s="90" t="s">
        <v>267</v>
      </c>
      <c r="D564" s="89"/>
      <c r="E564" s="91" t="s">
        <v>547</v>
      </c>
      <c r="F564" s="92">
        <f>F565</f>
        <v>5</v>
      </c>
      <c r="G564" s="92">
        <f t="shared" ref="G564:H564" si="269">G565</f>
        <v>5</v>
      </c>
      <c r="H564" s="92">
        <f t="shared" si="269"/>
        <v>5</v>
      </c>
    </row>
    <row r="565" spans="1:8" ht="25.5" outlineLevel="7" x14ac:dyDescent="0.25">
      <c r="A565" s="89" t="s">
        <v>228</v>
      </c>
      <c r="B565" s="90" t="s">
        <v>262</v>
      </c>
      <c r="C565" s="90" t="s">
        <v>267</v>
      </c>
      <c r="D565" s="89" t="s">
        <v>7</v>
      </c>
      <c r="E565" s="91" t="s">
        <v>338</v>
      </c>
      <c r="F565" s="92">
        <v>5</v>
      </c>
      <c r="G565" s="92">
        <v>5</v>
      </c>
      <c r="H565" s="92">
        <v>5</v>
      </c>
    </row>
    <row r="566" spans="1:8" ht="38.25" outlineLevel="5" x14ac:dyDescent="0.25">
      <c r="A566" s="89" t="s">
        <v>228</v>
      </c>
      <c r="B566" s="90" t="s">
        <v>262</v>
      </c>
      <c r="C566" s="90" t="s">
        <v>268</v>
      </c>
      <c r="D566" s="89"/>
      <c r="E566" s="91" t="s">
        <v>548</v>
      </c>
      <c r="F566" s="92">
        <f>F567</f>
        <v>959</v>
      </c>
      <c r="G566" s="92">
        <f t="shared" ref="G566:H566" si="270">G567</f>
        <v>959</v>
      </c>
      <c r="H566" s="92">
        <f t="shared" si="270"/>
        <v>459</v>
      </c>
    </row>
    <row r="567" spans="1:8" ht="38.25" outlineLevel="6" x14ac:dyDescent="0.25">
      <c r="A567" s="89" t="s">
        <v>228</v>
      </c>
      <c r="B567" s="90" t="s">
        <v>262</v>
      </c>
      <c r="C567" s="90" t="s">
        <v>269</v>
      </c>
      <c r="D567" s="89"/>
      <c r="E567" s="91" t="s">
        <v>549</v>
      </c>
      <c r="F567" s="92">
        <f>F568+F569</f>
        <v>959</v>
      </c>
      <c r="G567" s="92">
        <f t="shared" ref="G567:H567" si="271">G568+G569</f>
        <v>959</v>
      </c>
      <c r="H567" s="92">
        <f t="shared" si="271"/>
        <v>459</v>
      </c>
    </row>
    <row r="568" spans="1:8" ht="63.75" outlineLevel="7" x14ac:dyDescent="0.25">
      <c r="A568" s="89" t="s">
        <v>228</v>
      </c>
      <c r="B568" s="90" t="s">
        <v>262</v>
      </c>
      <c r="C568" s="90" t="s">
        <v>269</v>
      </c>
      <c r="D568" s="89" t="s">
        <v>6</v>
      </c>
      <c r="E568" s="91" t="s">
        <v>337</v>
      </c>
      <c r="F568" s="92">
        <v>397</v>
      </c>
      <c r="G568" s="92">
        <v>397</v>
      </c>
      <c r="H568" s="92">
        <f>397-200</f>
        <v>197</v>
      </c>
    </row>
    <row r="569" spans="1:8" ht="25.5" outlineLevel="7" x14ac:dyDescent="0.25">
      <c r="A569" s="89" t="s">
        <v>228</v>
      </c>
      <c r="B569" s="90" t="s">
        <v>262</v>
      </c>
      <c r="C569" s="90" t="s">
        <v>269</v>
      </c>
      <c r="D569" s="89" t="s">
        <v>7</v>
      </c>
      <c r="E569" s="91" t="s">
        <v>338</v>
      </c>
      <c r="F569" s="92">
        <v>562</v>
      </c>
      <c r="G569" s="92">
        <v>562</v>
      </c>
      <c r="H569" s="92">
        <f>562-300</f>
        <v>262</v>
      </c>
    </row>
    <row r="570" spans="1:8" ht="25.5" outlineLevel="7" x14ac:dyDescent="0.25">
      <c r="A570" s="89" t="s">
        <v>228</v>
      </c>
      <c r="B570" s="90" t="s">
        <v>262</v>
      </c>
      <c r="C570" s="90" t="s">
        <v>270</v>
      </c>
      <c r="D570" s="89"/>
      <c r="E570" s="91" t="s">
        <v>613</v>
      </c>
      <c r="F570" s="92">
        <f>F571</f>
        <v>23.2</v>
      </c>
      <c r="G570" s="92">
        <f t="shared" ref="G570:H570" si="272">G571</f>
        <v>23.2</v>
      </c>
      <c r="H570" s="92">
        <f t="shared" si="272"/>
        <v>23.2</v>
      </c>
    </row>
    <row r="571" spans="1:8" ht="25.5" outlineLevel="7" x14ac:dyDescent="0.25">
      <c r="A571" s="89" t="s">
        <v>228</v>
      </c>
      <c r="B571" s="90" t="s">
        <v>262</v>
      </c>
      <c r="C571" s="90" t="s">
        <v>271</v>
      </c>
      <c r="D571" s="89"/>
      <c r="E571" s="91" t="s">
        <v>614</v>
      </c>
      <c r="F571" s="92">
        <f>F572</f>
        <v>23.2</v>
      </c>
      <c r="G571" s="92">
        <f t="shared" ref="G571:H571" si="273">G572</f>
        <v>23.2</v>
      </c>
      <c r="H571" s="92">
        <f t="shared" si="273"/>
        <v>23.2</v>
      </c>
    </row>
    <row r="572" spans="1:8" ht="25.5" outlineLevel="7" x14ac:dyDescent="0.25">
      <c r="A572" s="89" t="s">
        <v>228</v>
      </c>
      <c r="B572" s="90" t="s">
        <v>262</v>
      </c>
      <c r="C572" s="90" t="s">
        <v>271</v>
      </c>
      <c r="D572" s="89">
        <v>200</v>
      </c>
      <c r="E572" s="91" t="s">
        <v>338</v>
      </c>
      <c r="F572" s="92">
        <v>23.2</v>
      </c>
      <c r="G572" s="92">
        <v>23.2</v>
      </c>
      <c r="H572" s="92">
        <v>23.2</v>
      </c>
    </row>
    <row r="573" spans="1:8" ht="25.5" outlineLevel="7" x14ac:dyDescent="0.25">
      <c r="A573" s="89" t="s">
        <v>228</v>
      </c>
      <c r="B573" s="90" t="s">
        <v>262</v>
      </c>
      <c r="C573" s="101" t="s">
        <v>725</v>
      </c>
      <c r="D573" s="100"/>
      <c r="E573" s="91" t="s">
        <v>728</v>
      </c>
      <c r="F573" s="92">
        <f>F574+F576</f>
        <v>920</v>
      </c>
      <c r="G573" s="92">
        <f t="shared" ref="G573:H573" si="274">G574+G576</f>
        <v>0</v>
      </c>
      <c r="H573" s="92">
        <f t="shared" si="274"/>
        <v>0</v>
      </c>
    </row>
    <row r="574" spans="1:8" ht="38.25" outlineLevel="7" x14ac:dyDescent="0.25">
      <c r="A574" s="89" t="s">
        <v>228</v>
      </c>
      <c r="B574" s="90" t="s">
        <v>262</v>
      </c>
      <c r="C574" s="114" t="s">
        <v>726</v>
      </c>
      <c r="D574" s="100"/>
      <c r="E574" s="91" t="s">
        <v>729</v>
      </c>
      <c r="F574" s="92">
        <f>F575</f>
        <v>330</v>
      </c>
      <c r="G574" s="92">
        <f t="shared" ref="G574:H574" si="275">G575</f>
        <v>0</v>
      </c>
      <c r="H574" s="92">
        <f t="shared" si="275"/>
        <v>0</v>
      </c>
    </row>
    <row r="575" spans="1:8" ht="25.5" outlineLevel="7" x14ac:dyDescent="0.25">
      <c r="A575" s="89" t="s">
        <v>228</v>
      </c>
      <c r="B575" s="90" t="s">
        <v>262</v>
      </c>
      <c r="C575" s="114" t="s">
        <v>726</v>
      </c>
      <c r="D575" s="101">
        <v>200</v>
      </c>
      <c r="E575" s="91" t="s">
        <v>338</v>
      </c>
      <c r="F575" s="92">
        <v>330</v>
      </c>
      <c r="G575" s="92">
        <v>0</v>
      </c>
      <c r="H575" s="92">
        <v>0</v>
      </c>
    </row>
    <row r="576" spans="1:8" ht="38.25" outlineLevel="7" x14ac:dyDescent="0.25">
      <c r="A576" s="89" t="s">
        <v>228</v>
      </c>
      <c r="B576" s="90" t="s">
        <v>262</v>
      </c>
      <c r="C576" s="114" t="s">
        <v>727</v>
      </c>
      <c r="D576" s="100"/>
      <c r="E576" s="91" t="s">
        <v>729</v>
      </c>
      <c r="F576" s="92">
        <f>F577</f>
        <v>590</v>
      </c>
      <c r="G576" s="92">
        <f t="shared" ref="G576:H576" si="276">G577</f>
        <v>0</v>
      </c>
      <c r="H576" s="92">
        <f t="shared" si="276"/>
        <v>0</v>
      </c>
    </row>
    <row r="577" spans="1:8" ht="25.5" outlineLevel="7" x14ac:dyDescent="0.25">
      <c r="A577" s="89" t="s">
        <v>228</v>
      </c>
      <c r="B577" s="90" t="s">
        <v>262</v>
      </c>
      <c r="C577" s="114" t="s">
        <v>727</v>
      </c>
      <c r="D577" s="101">
        <v>200</v>
      </c>
      <c r="E577" s="91" t="s">
        <v>338</v>
      </c>
      <c r="F577" s="92">
        <v>590</v>
      </c>
      <c r="G577" s="92">
        <v>0</v>
      </c>
      <c r="H577" s="92">
        <v>0</v>
      </c>
    </row>
    <row r="578" spans="1:8" ht="25.5" outlineLevel="4" x14ac:dyDescent="0.25">
      <c r="A578" s="89" t="s">
        <v>228</v>
      </c>
      <c r="B578" s="90" t="s">
        <v>262</v>
      </c>
      <c r="C578" s="90" t="s">
        <v>272</v>
      </c>
      <c r="D578" s="89"/>
      <c r="E578" s="91" t="s">
        <v>552</v>
      </c>
      <c r="F578" s="92">
        <f>F579</f>
        <v>1897.9</v>
      </c>
      <c r="G578" s="92">
        <f t="shared" ref="G578:H578" si="277">G579</f>
        <v>1897.9</v>
      </c>
      <c r="H578" s="92">
        <f t="shared" si="277"/>
        <v>1897.9</v>
      </c>
    </row>
    <row r="579" spans="1:8" ht="25.5" outlineLevel="5" x14ac:dyDescent="0.25">
      <c r="A579" s="89" t="s">
        <v>228</v>
      </c>
      <c r="B579" s="90" t="s">
        <v>262</v>
      </c>
      <c r="C579" s="90" t="s">
        <v>273</v>
      </c>
      <c r="D579" s="89"/>
      <c r="E579" s="91" t="s">
        <v>553</v>
      </c>
      <c r="F579" s="92">
        <f>F580</f>
        <v>1897.9</v>
      </c>
      <c r="G579" s="92">
        <f t="shared" ref="G579:H579" si="278">G580</f>
        <v>1897.9</v>
      </c>
      <c r="H579" s="92">
        <f t="shared" si="278"/>
        <v>1897.9</v>
      </c>
    </row>
    <row r="580" spans="1:8" ht="25.5" outlineLevel="6" x14ac:dyDescent="0.25">
      <c r="A580" s="89" t="s">
        <v>228</v>
      </c>
      <c r="B580" s="90" t="s">
        <v>262</v>
      </c>
      <c r="C580" s="90" t="s">
        <v>274</v>
      </c>
      <c r="D580" s="89"/>
      <c r="E580" s="91" t="s">
        <v>554</v>
      </c>
      <c r="F580" s="92">
        <f>F581+F582+F583</f>
        <v>1897.9</v>
      </c>
      <c r="G580" s="92">
        <f t="shared" ref="G580:H580" si="279">G581+G582+G583</f>
        <v>1897.9</v>
      </c>
      <c r="H580" s="92">
        <f t="shared" si="279"/>
        <v>1897.9</v>
      </c>
    </row>
    <row r="581" spans="1:8" ht="63.75" outlineLevel="7" x14ac:dyDescent="0.25">
      <c r="A581" s="89" t="s">
        <v>228</v>
      </c>
      <c r="B581" s="90" t="s">
        <v>262</v>
      </c>
      <c r="C581" s="90" t="s">
        <v>274</v>
      </c>
      <c r="D581" s="89" t="s">
        <v>6</v>
      </c>
      <c r="E581" s="91" t="s">
        <v>337</v>
      </c>
      <c r="F581" s="92">
        <v>1064</v>
      </c>
      <c r="G581" s="92">
        <v>1064</v>
      </c>
      <c r="H581" s="92">
        <v>1064</v>
      </c>
    </row>
    <row r="582" spans="1:8" ht="25.5" outlineLevel="7" x14ac:dyDescent="0.25">
      <c r="A582" s="89" t="s">
        <v>228</v>
      </c>
      <c r="B582" s="90" t="s">
        <v>262</v>
      </c>
      <c r="C582" s="90" t="s">
        <v>274</v>
      </c>
      <c r="D582" s="89" t="s">
        <v>7</v>
      </c>
      <c r="E582" s="91" t="s">
        <v>338</v>
      </c>
      <c r="F582" s="92">
        <v>463.9</v>
      </c>
      <c r="G582" s="92">
        <v>463.9</v>
      </c>
      <c r="H582" s="92">
        <v>463.9</v>
      </c>
    </row>
    <row r="583" spans="1:8" outlineLevel="7" x14ac:dyDescent="0.25">
      <c r="A583" s="89" t="s">
        <v>228</v>
      </c>
      <c r="B583" s="90" t="s">
        <v>262</v>
      </c>
      <c r="C583" s="90" t="s">
        <v>274</v>
      </c>
      <c r="D583" s="89">
        <v>800</v>
      </c>
      <c r="E583" s="91" t="s">
        <v>339</v>
      </c>
      <c r="F583" s="92">
        <v>370</v>
      </c>
      <c r="G583" s="92">
        <v>370</v>
      </c>
      <c r="H583" s="92">
        <v>370</v>
      </c>
    </row>
    <row r="584" spans="1:8" s="3" customFormat="1" ht="25.5" x14ac:dyDescent="0.25">
      <c r="A584" s="85" t="s">
        <v>275</v>
      </c>
      <c r="B584" s="86"/>
      <c r="C584" s="86"/>
      <c r="D584" s="85"/>
      <c r="E584" s="87" t="s">
        <v>281</v>
      </c>
      <c r="F584" s="88">
        <f t="shared" ref="F584:F588" si="280">F585</f>
        <v>804.2</v>
      </c>
      <c r="G584" s="88">
        <f t="shared" ref="G584:H584" si="281">G585</f>
        <v>804.2</v>
      </c>
      <c r="H584" s="88">
        <f t="shared" si="281"/>
        <v>804.2</v>
      </c>
    </row>
    <row r="585" spans="1:8" outlineLevel="1" x14ac:dyDescent="0.25">
      <c r="A585" s="89" t="s">
        <v>275</v>
      </c>
      <c r="B585" s="90" t="s">
        <v>1</v>
      </c>
      <c r="C585" s="90"/>
      <c r="D585" s="89"/>
      <c r="E585" s="91" t="s">
        <v>282</v>
      </c>
      <c r="F585" s="92">
        <f t="shared" si="280"/>
        <v>804.2</v>
      </c>
      <c r="G585" s="92">
        <f t="shared" ref="G585:H585" si="282">G586</f>
        <v>804.2</v>
      </c>
      <c r="H585" s="92">
        <f t="shared" si="282"/>
        <v>804.2</v>
      </c>
    </row>
    <row r="586" spans="1:8" ht="38.25" outlineLevel="2" x14ac:dyDescent="0.25">
      <c r="A586" s="89" t="s">
        <v>275</v>
      </c>
      <c r="B586" s="90" t="s">
        <v>2</v>
      </c>
      <c r="C586" s="90"/>
      <c r="D586" s="89"/>
      <c r="E586" s="91" t="s">
        <v>291</v>
      </c>
      <c r="F586" s="92">
        <f t="shared" si="280"/>
        <v>804.2</v>
      </c>
      <c r="G586" s="92">
        <f t="shared" ref="G586:H586" si="283">G587</f>
        <v>804.2</v>
      </c>
      <c r="H586" s="92">
        <f t="shared" si="283"/>
        <v>804.2</v>
      </c>
    </row>
    <row r="587" spans="1:8" outlineLevel="3" x14ac:dyDescent="0.25">
      <c r="A587" s="89" t="s">
        <v>275</v>
      </c>
      <c r="B587" s="90" t="s">
        <v>2</v>
      </c>
      <c r="C587" s="90" t="s">
        <v>3</v>
      </c>
      <c r="D587" s="89"/>
      <c r="E587" s="91" t="s">
        <v>292</v>
      </c>
      <c r="F587" s="92">
        <f t="shared" si="280"/>
        <v>804.2</v>
      </c>
      <c r="G587" s="92">
        <f t="shared" ref="G587:H587" si="284">G588</f>
        <v>804.2</v>
      </c>
      <c r="H587" s="92">
        <f t="shared" si="284"/>
        <v>804.2</v>
      </c>
    </row>
    <row r="588" spans="1:8" ht="38.25" outlineLevel="4" x14ac:dyDescent="0.25">
      <c r="A588" s="89" t="s">
        <v>275</v>
      </c>
      <c r="B588" s="90" t="s">
        <v>2</v>
      </c>
      <c r="C588" s="90" t="s">
        <v>4</v>
      </c>
      <c r="D588" s="89"/>
      <c r="E588" s="91" t="s">
        <v>335</v>
      </c>
      <c r="F588" s="92">
        <f t="shared" si="280"/>
        <v>804.2</v>
      </c>
      <c r="G588" s="92">
        <f t="shared" ref="G588:H588" si="285">G589</f>
        <v>804.2</v>
      </c>
      <c r="H588" s="92">
        <f t="shared" si="285"/>
        <v>804.2</v>
      </c>
    </row>
    <row r="589" spans="1:8" ht="25.5" outlineLevel="6" x14ac:dyDescent="0.25">
      <c r="A589" s="89" t="s">
        <v>275</v>
      </c>
      <c r="B589" s="90" t="s">
        <v>2</v>
      </c>
      <c r="C589" s="90" t="s">
        <v>276</v>
      </c>
      <c r="D589" s="89"/>
      <c r="E589" s="91" t="s">
        <v>281</v>
      </c>
      <c r="F589" s="92">
        <f>F590+F591</f>
        <v>804.2</v>
      </c>
      <c r="G589" s="92">
        <f t="shared" ref="G589:H589" si="286">G590+G591</f>
        <v>804.2</v>
      </c>
      <c r="H589" s="92">
        <f t="shared" si="286"/>
        <v>804.2</v>
      </c>
    </row>
    <row r="590" spans="1:8" ht="63.75" outlineLevel="7" x14ac:dyDescent="0.25">
      <c r="A590" s="102" t="s">
        <v>275</v>
      </c>
      <c r="B590" s="103" t="s">
        <v>2</v>
      </c>
      <c r="C590" s="103" t="s">
        <v>276</v>
      </c>
      <c r="D590" s="102" t="s">
        <v>6</v>
      </c>
      <c r="E590" s="104" t="s">
        <v>337</v>
      </c>
      <c r="F590" s="105">
        <v>803.2</v>
      </c>
      <c r="G590" s="105">
        <v>803.2</v>
      </c>
      <c r="H590" s="105">
        <v>803.2</v>
      </c>
    </row>
    <row r="591" spans="1:8" ht="12.75" customHeight="1" x14ac:dyDescent="0.25">
      <c r="A591" s="108" t="s">
        <v>275</v>
      </c>
      <c r="B591" s="109" t="s">
        <v>2</v>
      </c>
      <c r="C591" s="109" t="s">
        <v>276</v>
      </c>
      <c r="D591" s="108">
        <v>200</v>
      </c>
      <c r="E591" s="107" t="s">
        <v>338</v>
      </c>
      <c r="F591" s="106">
        <v>1</v>
      </c>
      <c r="G591" s="106">
        <v>1</v>
      </c>
      <c r="H591" s="106">
        <v>1</v>
      </c>
    </row>
    <row r="592" spans="1:8" ht="12.75" customHeight="1" x14ac:dyDescent="0.25">
      <c r="A592" s="32"/>
      <c r="B592" s="68"/>
      <c r="C592" s="68"/>
      <c r="D592" s="32"/>
      <c r="E592" s="32"/>
      <c r="F592" s="6"/>
      <c r="G592" s="6"/>
      <c r="H592" s="18" t="s">
        <v>674</v>
      </c>
    </row>
    <row r="593" spans="5:8" ht="15.2" customHeight="1" x14ac:dyDescent="0.25">
      <c r="E593" s="117"/>
      <c r="F593" s="118"/>
      <c r="G593" s="118"/>
      <c r="H593" s="118"/>
    </row>
  </sheetData>
  <mergeCells count="15">
    <mergeCell ref="F1:H1"/>
    <mergeCell ref="A8:H8"/>
    <mergeCell ref="E593:H593"/>
    <mergeCell ref="A10:A11"/>
    <mergeCell ref="B10:B11"/>
    <mergeCell ref="C10:C11"/>
    <mergeCell ref="D10:D11"/>
    <mergeCell ref="E10:E11"/>
    <mergeCell ref="F10:H10"/>
    <mergeCell ref="E9:H9"/>
    <mergeCell ref="F2:H2"/>
    <mergeCell ref="F3:H3"/>
    <mergeCell ref="F4:H4"/>
    <mergeCell ref="F5:H5"/>
    <mergeCell ref="F6:H6"/>
  </mergeCells>
  <pageMargins left="0.78740157480314965" right="0.59055118110236227" top="0.59055118110236227" bottom="0.59055118110236227" header="0.39370078740157483" footer="0.51181102362204722"/>
  <pageSetup paperSize="9" scale="74"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473"/>
  <sheetViews>
    <sheetView showGridLines="0" topLeftCell="A463" zoomScale="120" zoomScaleNormal="120" zoomScaleSheetLayoutView="100" workbookViewId="0">
      <selection activeCell="A115" sqref="A115:C116"/>
    </sheetView>
  </sheetViews>
  <sheetFormatPr defaultColWidth="9.140625" defaultRowHeight="15" outlineLevelRow="4" x14ac:dyDescent="0.25"/>
  <cols>
    <col min="1" max="1" width="10.7109375" style="57" customWidth="1"/>
    <col min="2" max="2" width="7.7109375" style="57" customWidth="1"/>
    <col min="3" max="3" width="58.7109375" style="61" customWidth="1"/>
    <col min="4" max="6" width="11.7109375" style="45" customWidth="1"/>
    <col min="7" max="7" width="9.140625" style="30" customWidth="1"/>
    <col min="8" max="16384" width="9.140625" style="30"/>
  </cols>
  <sheetData>
    <row r="1" spans="1:8" x14ac:dyDescent="0.25">
      <c r="D1" s="119" t="s">
        <v>749</v>
      </c>
      <c r="E1" s="119"/>
      <c r="F1" s="119"/>
    </row>
    <row r="2" spans="1:8" x14ac:dyDescent="0.25">
      <c r="D2" s="138" t="s">
        <v>563</v>
      </c>
      <c r="E2" s="138"/>
      <c r="F2" s="138"/>
    </row>
    <row r="3" spans="1:8" x14ac:dyDescent="0.25">
      <c r="D3" s="138" t="s">
        <v>732</v>
      </c>
      <c r="E3" s="138"/>
      <c r="F3" s="138"/>
    </row>
    <row r="4" spans="1:8" x14ac:dyDescent="0.25">
      <c r="D4" s="120" t="s">
        <v>564</v>
      </c>
      <c r="E4" s="124"/>
      <c r="F4" s="124"/>
    </row>
    <row r="5" spans="1:8" x14ac:dyDescent="0.25">
      <c r="D5" s="120" t="s">
        <v>738</v>
      </c>
      <c r="E5" s="149"/>
      <c r="F5" s="149"/>
    </row>
    <row r="6" spans="1:8" x14ac:dyDescent="0.25">
      <c r="D6" s="150" t="s">
        <v>739</v>
      </c>
      <c r="E6" s="151"/>
      <c r="F6" s="151"/>
    </row>
    <row r="9" spans="1:8" s="55" customFormat="1" ht="78.75" customHeight="1" x14ac:dyDescent="0.3">
      <c r="A9" s="141" t="s">
        <v>740</v>
      </c>
      <c r="B9" s="141"/>
      <c r="C9" s="141"/>
      <c r="D9" s="141"/>
      <c r="E9" s="141"/>
      <c r="F9" s="141"/>
      <c r="G9" s="56"/>
    </row>
    <row r="10" spans="1:8" x14ac:dyDescent="0.25">
      <c r="C10" s="28"/>
      <c r="D10" s="6"/>
      <c r="E10" s="6"/>
      <c r="F10" s="6"/>
      <c r="G10" s="2"/>
    </row>
    <row r="11" spans="1:8" ht="15.75" customHeight="1" x14ac:dyDescent="0.25">
      <c r="C11" s="142"/>
      <c r="D11" s="143"/>
      <c r="E11" s="143"/>
      <c r="F11" s="143"/>
      <c r="G11" s="2"/>
    </row>
    <row r="12" spans="1:8" ht="12" customHeight="1" x14ac:dyDescent="0.25">
      <c r="A12" s="144" t="s">
        <v>558</v>
      </c>
      <c r="B12" s="144" t="s">
        <v>559</v>
      </c>
      <c r="C12" s="145" t="s">
        <v>560</v>
      </c>
      <c r="D12" s="146" t="s">
        <v>592</v>
      </c>
      <c r="E12" s="147"/>
      <c r="F12" s="148"/>
      <c r="G12" s="2"/>
    </row>
    <row r="13" spans="1:8" ht="42.75" customHeight="1" x14ac:dyDescent="0.25">
      <c r="A13" s="144"/>
      <c r="B13" s="144"/>
      <c r="C13" s="145"/>
      <c r="D13" s="15" t="s">
        <v>734</v>
      </c>
      <c r="E13" s="15" t="s">
        <v>735</v>
      </c>
      <c r="F13" s="15" t="s">
        <v>736</v>
      </c>
      <c r="G13" s="2"/>
    </row>
    <row r="14" spans="1:8" ht="15.75" customHeight="1" x14ac:dyDescent="0.25">
      <c r="A14" s="58">
        <v>1</v>
      </c>
      <c r="B14" s="58">
        <v>2</v>
      </c>
      <c r="C14" s="14">
        <v>3</v>
      </c>
      <c r="D14" s="7">
        <v>4</v>
      </c>
      <c r="E14" s="7">
        <v>5</v>
      </c>
      <c r="F14" s="7">
        <v>6</v>
      </c>
      <c r="G14" s="2"/>
    </row>
    <row r="15" spans="1:8" s="36" customFormat="1" ht="15.75" customHeight="1" x14ac:dyDescent="0.25">
      <c r="A15" s="59"/>
      <c r="B15" s="59"/>
      <c r="C15" s="8" t="s">
        <v>572</v>
      </c>
      <c r="D15" s="9">
        <f>D16+D95+D141+D167+D172+D261+D274+D291+D339+D372+D397+D418+D425+D441+D446+D454+D413</f>
        <v>598602.80000000005</v>
      </c>
      <c r="E15" s="9">
        <f>E16+E95+E141+E167+E172+E261+E274+E291+E339+E372+E397+E418+E425+E441+E446+E454+E413</f>
        <v>566817.20000000007</v>
      </c>
      <c r="F15" s="9">
        <f>F16+F95+F141+F167+F172+F261+F274+F291+F339+F372+F397+F418+F425+F441+F446+F454+F413</f>
        <v>560096</v>
      </c>
      <c r="G15" s="20"/>
      <c r="H15" s="111"/>
    </row>
    <row r="16" spans="1:8" s="36" customFormat="1" ht="38.25" x14ac:dyDescent="0.25">
      <c r="A16" s="22" t="s">
        <v>183</v>
      </c>
      <c r="B16" s="22"/>
      <c r="C16" s="23" t="s">
        <v>323</v>
      </c>
      <c r="D16" s="11">
        <f>D17+D35+D62+D75+D86</f>
        <v>332341.8</v>
      </c>
      <c r="E16" s="11">
        <f>E17+E35+E62+E75+E86</f>
        <v>320585.5</v>
      </c>
      <c r="F16" s="11">
        <f>F17+F35+F62+F75+F86</f>
        <v>315469.09999999998</v>
      </c>
      <c r="G16" s="4"/>
    </row>
    <row r="17" spans="1:7" ht="25.5" outlineLevel="1" x14ac:dyDescent="0.25">
      <c r="A17" s="22" t="s">
        <v>184</v>
      </c>
      <c r="B17" s="22"/>
      <c r="C17" s="23" t="s">
        <v>478</v>
      </c>
      <c r="D17" s="11">
        <f>D18+D30</f>
        <v>109495.7</v>
      </c>
      <c r="E17" s="11">
        <f>E18+E30</f>
        <v>105571</v>
      </c>
      <c r="F17" s="11">
        <f>F18+F30</f>
        <v>103774</v>
      </c>
      <c r="G17" s="2"/>
    </row>
    <row r="18" spans="1:7" ht="25.5" outlineLevel="2" x14ac:dyDescent="0.25">
      <c r="A18" s="22" t="s">
        <v>185</v>
      </c>
      <c r="B18" s="22"/>
      <c r="C18" s="23" t="s">
        <v>479</v>
      </c>
      <c r="D18" s="11">
        <f>D19+D22+D24+D26+D28</f>
        <v>109139.7</v>
      </c>
      <c r="E18" s="11">
        <f t="shared" ref="E18:F18" si="0">E19+E22+E24+E26+E28</f>
        <v>105215</v>
      </c>
      <c r="F18" s="11">
        <f t="shared" si="0"/>
        <v>103418</v>
      </c>
      <c r="G18" s="2"/>
    </row>
    <row r="19" spans="1:7" ht="51" outlineLevel="3" x14ac:dyDescent="0.25">
      <c r="A19" s="22" t="s">
        <v>224</v>
      </c>
      <c r="B19" s="22"/>
      <c r="C19" s="23" t="s">
        <v>513</v>
      </c>
      <c r="D19" s="11">
        <f>D20+D21</f>
        <v>4980.8</v>
      </c>
      <c r="E19" s="11">
        <f t="shared" ref="E19:F19" si="1">E20+E21</f>
        <v>4980.8</v>
      </c>
      <c r="F19" s="11">
        <f t="shared" si="1"/>
        <v>4980.8</v>
      </c>
      <c r="G19" s="2"/>
    </row>
    <row r="20" spans="1:7" ht="25.5" outlineLevel="4" x14ac:dyDescent="0.25">
      <c r="A20" s="22" t="s">
        <v>224</v>
      </c>
      <c r="B20" s="22" t="s">
        <v>7</v>
      </c>
      <c r="C20" s="23" t="s">
        <v>338</v>
      </c>
      <c r="D20" s="11">
        <f>'№ 8 ведомственная'!F445</f>
        <v>124.5</v>
      </c>
      <c r="E20" s="11">
        <f>'№ 8 ведомственная'!G445</f>
        <v>124.5</v>
      </c>
      <c r="F20" s="11">
        <f>'№ 8 ведомственная'!H445</f>
        <v>124.5</v>
      </c>
      <c r="G20" s="2"/>
    </row>
    <row r="21" spans="1:7" outlineLevel="4" x14ac:dyDescent="0.25">
      <c r="A21" s="22" t="s">
        <v>224</v>
      </c>
      <c r="B21" s="22" t="s">
        <v>21</v>
      </c>
      <c r="C21" s="23" t="s">
        <v>349</v>
      </c>
      <c r="D21" s="11">
        <f>'№ 8 ведомственная'!F446</f>
        <v>4856.3</v>
      </c>
      <c r="E21" s="11">
        <f>'№ 8 ведомственная'!G446</f>
        <v>4856.3</v>
      </c>
      <c r="F21" s="11">
        <f>'№ 8 ведомственная'!H446</f>
        <v>4856.3</v>
      </c>
      <c r="G21" s="2"/>
    </row>
    <row r="22" spans="1:7" ht="51" outlineLevel="3" x14ac:dyDescent="0.25">
      <c r="A22" s="22" t="s">
        <v>186</v>
      </c>
      <c r="B22" s="22"/>
      <c r="C22" s="23" t="s">
        <v>480</v>
      </c>
      <c r="D22" s="11">
        <f>D23</f>
        <v>49892.5</v>
      </c>
      <c r="E22" s="11">
        <f t="shared" ref="E22:F22" si="2">E23</f>
        <v>49892.5</v>
      </c>
      <c r="F22" s="11">
        <f t="shared" si="2"/>
        <v>49892.5</v>
      </c>
      <c r="G22" s="2"/>
    </row>
    <row r="23" spans="1:7" ht="25.5" outlineLevel="4" x14ac:dyDescent="0.25">
      <c r="A23" s="22" t="s">
        <v>186</v>
      </c>
      <c r="B23" s="22" t="s">
        <v>39</v>
      </c>
      <c r="C23" s="23" t="s">
        <v>364</v>
      </c>
      <c r="D23" s="11">
        <f>'№ 8 ведомственная'!F344</f>
        <v>49892.5</v>
      </c>
      <c r="E23" s="11">
        <f>'№ 8 ведомственная'!G344</f>
        <v>49892.5</v>
      </c>
      <c r="F23" s="11">
        <f>'№ 8 ведомственная'!H344</f>
        <v>49892.5</v>
      </c>
      <c r="G23" s="2"/>
    </row>
    <row r="24" spans="1:7" ht="38.25" outlineLevel="3" x14ac:dyDescent="0.25">
      <c r="A24" s="22" t="s">
        <v>187</v>
      </c>
      <c r="B24" s="22"/>
      <c r="C24" s="23" t="s">
        <v>481</v>
      </c>
      <c r="D24" s="11">
        <f>D25</f>
        <v>51500</v>
      </c>
      <c r="E24" s="11">
        <f t="shared" ref="E24:F24" si="3">E25</f>
        <v>48000</v>
      </c>
      <c r="F24" s="11">
        <f t="shared" si="3"/>
        <v>47000</v>
      </c>
      <c r="G24" s="2"/>
    </row>
    <row r="25" spans="1:7" ht="25.5" outlineLevel="4" x14ac:dyDescent="0.25">
      <c r="A25" s="22" t="s">
        <v>187</v>
      </c>
      <c r="B25" s="22" t="s">
        <v>39</v>
      </c>
      <c r="C25" s="23" t="s">
        <v>364</v>
      </c>
      <c r="D25" s="11">
        <f>'№ 8 ведомственная'!F346</f>
        <v>51500</v>
      </c>
      <c r="E25" s="11">
        <f>'№ 8 ведомственная'!G346</f>
        <v>48000</v>
      </c>
      <c r="F25" s="11">
        <f>'№ 8 ведомственная'!H346</f>
        <v>47000</v>
      </c>
      <c r="G25" s="2"/>
    </row>
    <row r="26" spans="1:7" outlineLevel="3" x14ac:dyDescent="0.25">
      <c r="A26" s="22" t="s">
        <v>188</v>
      </c>
      <c r="B26" s="22"/>
      <c r="C26" s="23" t="s">
        <v>482</v>
      </c>
      <c r="D26" s="11">
        <f>D27</f>
        <v>1544.7</v>
      </c>
      <c r="E26" s="11">
        <f t="shared" ref="E26:F26" si="4">E27</f>
        <v>1544.7</v>
      </c>
      <c r="F26" s="11">
        <f t="shared" si="4"/>
        <v>1544.7</v>
      </c>
      <c r="G26" s="2"/>
    </row>
    <row r="27" spans="1:7" ht="25.5" outlineLevel="4" x14ac:dyDescent="0.25">
      <c r="A27" s="22" t="s">
        <v>188</v>
      </c>
      <c r="B27" s="22" t="s">
        <v>39</v>
      </c>
      <c r="C27" s="23" t="s">
        <v>364</v>
      </c>
      <c r="D27" s="11">
        <f>'№ 8 ведомственная'!F348</f>
        <v>1544.7</v>
      </c>
      <c r="E27" s="11">
        <f>'№ 8 ведомственная'!G348</f>
        <v>1544.7</v>
      </c>
      <c r="F27" s="11">
        <f>'№ 8 ведомственная'!H348</f>
        <v>1544.7</v>
      </c>
      <c r="G27" s="2"/>
    </row>
    <row r="28" spans="1:7" ht="25.5" outlineLevel="3" x14ac:dyDescent="0.25">
      <c r="A28" s="22" t="s">
        <v>189</v>
      </c>
      <c r="B28" s="22"/>
      <c r="C28" s="23" t="s">
        <v>483</v>
      </c>
      <c r="D28" s="11">
        <f>D29</f>
        <v>1221.7</v>
      </c>
      <c r="E28" s="11">
        <f t="shared" ref="E28:F28" si="5">E29</f>
        <v>797</v>
      </c>
      <c r="F28" s="11">
        <f t="shared" si="5"/>
        <v>0</v>
      </c>
      <c r="G28" s="2"/>
    </row>
    <row r="29" spans="1:7" ht="25.5" outlineLevel="4" x14ac:dyDescent="0.25">
      <c r="A29" s="22" t="s">
        <v>189</v>
      </c>
      <c r="B29" s="22" t="s">
        <v>39</v>
      </c>
      <c r="C29" s="23" t="s">
        <v>364</v>
      </c>
      <c r="D29" s="11">
        <f>'№ 8 ведомственная'!F350</f>
        <v>1221.7</v>
      </c>
      <c r="E29" s="11">
        <f>'№ 8 ведомственная'!G350</f>
        <v>797</v>
      </c>
      <c r="F29" s="11">
        <f>'№ 8 ведомственная'!H350</f>
        <v>0</v>
      </c>
      <c r="G29" s="2"/>
    </row>
    <row r="30" spans="1:7" ht="25.5" outlineLevel="2" x14ac:dyDescent="0.25">
      <c r="A30" s="22" t="s">
        <v>210</v>
      </c>
      <c r="B30" s="22"/>
      <c r="C30" s="23" t="s">
        <v>502</v>
      </c>
      <c r="D30" s="11">
        <f>D31+D33</f>
        <v>356</v>
      </c>
      <c r="E30" s="11">
        <f t="shared" ref="E30:F30" si="6">E31+E33</f>
        <v>356</v>
      </c>
      <c r="F30" s="11">
        <f t="shared" si="6"/>
        <v>356</v>
      </c>
      <c r="G30" s="2"/>
    </row>
    <row r="31" spans="1:7" ht="63.75" outlineLevel="3" x14ac:dyDescent="0.25">
      <c r="A31" s="22" t="s">
        <v>222</v>
      </c>
      <c r="B31" s="22"/>
      <c r="C31" s="23" t="s">
        <v>512</v>
      </c>
      <c r="D31" s="11">
        <f>D32</f>
        <v>306</v>
      </c>
      <c r="E31" s="11">
        <f t="shared" ref="E31:F31" si="7">E32</f>
        <v>306</v>
      </c>
      <c r="F31" s="11">
        <f t="shared" si="7"/>
        <v>306</v>
      </c>
      <c r="G31" s="2"/>
    </row>
    <row r="32" spans="1:7" outlineLevel="4" x14ac:dyDescent="0.25">
      <c r="A32" s="22" t="s">
        <v>222</v>
      </c>
      <c r="B32" s="22" t="s">
        <v>21</v>
      </c>
      <c r="C32" s="23" t="s">
        <v>349</v>
      </c>
      <c r="D32" s="11">
        <f>'№ 8 ведомственная'!F435</f>
        <v>306</v>
      </c>
      <c r="E32" s="11">
        <f>'№ 8 ведомственная'!G435</f>
        <v>306</v>
      </c>
      <c r="F32" s="11">
        <f>'№ 8 ведомственная'!H435</f>
        <v>306</v>
      </c>
      <c r="G32" s="2"/>
    </row>
    <row r="33" spans="1:7" outlineLevel="3" x14ac:dyDescent="0.25">
      <c r="A33" s="22" t="s">
        <v>211</v>
      </c>
      <c r="B33" s="22"/>
      <c r="C33" s="23" t="s">
        <v>503</v>
      </c>
      <c r="D33" s="11">
        <f>D34</f>
        <v>50</v>
      </c>
      <c r="E33" s="11">
        <f t="shared" ref="E33:F33" si="8">E34</f>
        <v>50</v>
      </c>
      <c r="F33" s="11">
        <f t="shared" si="8"/>
        <v>50</v>
      </c>
      <c r="G33" s="2"/>
    </row>
    <row r="34" spans="1:7" ht="25.5" outlineLevel="4" x14ac:dyDescent="0.25">
      <c r="A34" s="22" t="s">
        <v>211</v>
      </c>
      <c r="B34" s="22" t="s">
        <v>39</v>
      </c>
      <c r="C34" s="23" t="s">
        <v>364</v>
      </c>
      <c r="D34" s="11">
        <f>'№ 8 ведомственная'!F400</f>
        <v>50</v>
      </c>
      <c r="E34" s="11">
        <f>'№ 8 ведомственная'!G400</f>
        <v>50</v>
      </c>
      <c r="F34" s="11">
        <f>'№ 8 ведомственная'!H400</f>
        <v>50</v>
      </c>
      <c r="G34" s="2"/>
    </row>
    <row r="35" spans="1:7" ht="25.5" outlineLevel="1" x14ac:dyDescent="0.25">
      <c r="A35" s="22" t="s">
        <v>191</v>
      </c>
      <c r="B35" s="22"/>
      <c r="C35" s="23" t="s">
        <v>484</v>
      </c>
      <c r="D35" s="11">
        <f>D36+D55</f>
        <v>183847.1</v>
      </c>
      <c r="E35" s="11">
        <f>E36+E55</f>
        <v>177347</v>
      </c>
      <c r="F35" s="11">
        <f>F36+F55</f>
        <v>174027.6</v>
      </c>
      <c r="G35" s="2"/>
    </row>
    <row r="36" spans="1:7" ht="38.25" outlineLevel="2" x14ac:dyDescent="0.25">
      <c r="A36" s="22" t="s">
        <v>192</v>
      </c>
      <c r="B36" s="22"/>
      <c r="C36" s="23" t="s">
        <v>485</v>
      </c>
      <c r="D36" s="11">
        <f>D37+D39+D43+D45+D53+D41+D51+D49+D47</f>
        <v>173075.80000000002</v>
      </c>
      <c r="E36" s="11">
        <f t="shared" ref="E36:F36" si="9">E37+E39+E43+E45+E53+E41+E51+E49+E47</f>
        <v>166575.70000000001</v>
      </c>
      <c r="F36" s="11">
        <f t="shared" si="9"/>
        <v>163753.70000000001</v>
      </c>
      <c r="G36" s="2"/>
    </row>
    <row r="37" spans="1:7" ht="63.75" outlineLevel="3" x14ac:dyDescent="0.25">
      <c r="A37" s="22" t="s">
        <v>223</v>
      </c>
      <c r="B37" s="22"/>
      <c r="C37" s="23" t="s">
        <v>512</v>
      </c>
      <c r="D37" s="11">
        <f>D38</f>
        <v>1062</v>
      </c>
      <c r="E37" s="11">
        <f t="shared" ref="E37:F37" si="10">E38</f>
        <v>1062</v>
      </c>
      <c r="F37" s="11">
        <f t="shared" si="10"/>
        <v>1062</v>
      </c>
      <c r="G37" s="2"/>
    </row>
    <row r="38" spans="1:7" outlineLevel="4" x14ac:dyDescent="0.25">
      <c r="A38" s="22" t="s">
        <v>223</v>
      </c>
      <c r="B38" s="22" t="s">
        <v>21</v>
      </c>
      <c r="C38" s="23" t="s">
        <v>349</v>
      </c>
      <c r="D38" s="11">
        <f>'№ 8 ведомственная'!F439</f>
        <v>1062</v>
      </c>
      <c r="E38" s="11">
        <f>'№ 8 ведомственная'!G439</f>
        <v>1062</v>
      </c>
      <c r="F38" s="11">
        <f>'№ 8 ведомственная'!H439</f>
        <v>1062</v>
      </c>
      <c r="G38" s="2"/>
    </row>
    <row r="39" spans="1:7" ht="38.25" outlineLevel="3" x14ac:dyDescent="0.25">
      <c r="A39" s="22" t="s">
        <v>193</v>
      </c>
      <c r="B39" s="22"/>
      <c r="C39" s="23" t="s">
        <v>486</v>
      </c>
      <c r="D39" s="11">
        <f>D40</f>
        <v>107693.7</v>
      </c>
      <c r="E39" s="11">
        <f t="shared" ref="E39:F39" si="11">E40</f>
        <v>107693.7</v>
      </c>
      <c r="F39" s="11">
        <f t="shared" si="11"/>
        <v>107693.7</v>
      </c>
      <c r="G39" s="2"/>
    </row>
    <row r="40" spans="1:7" ht="25.5" outlineLevel="4" x14ac:dyDescent="0.25">
      <c r="A40" s="22" t="s">
        <v>193</v>
      </c>
      <c r="B40" s="22" t="s">
        <v>39</v>
      </c>
      <c r="C40" s="23" t="s">
        <v>364</v>
      </c>
      <c r="D40" s="11">
        <f>'№ 8 ведомственная'!F356</f>
        <v>107693.7</v>
      </c>
      <c r="E40" s="11">
        <f>'№ 8 ведомственная'!G356</f>
        <v>107693.7</v>
      </c>
      <c r="F40" s="11">
        <f>'№ 8 ведомственная'!H356</f>
        <v>107693.7</v>
      </c>
      <c r="G40" s="2"/>
    </row>
    <row r="41" spans="1:7" ht="38.25" outlineLevel="4" x14ac:dyDescent="0.25">
      <c r="A41" s="22" t="s">
        <v>623</v>
      </c>
      <c r="B41" s="21"/>
      <c r="C41" s="23" t="s">
        <v>624</v>
      </c>
      <c r="D41" s="11">
        <f>D42</f>
        <v>100</v>
      </c>
      <c r="E41" s="11">
        <f t="shared" ref="E41:F41" si="12">E42</f>
        <v>100</v>
      </c>
      <c r="F41" s="11">
        <f t="shared" si="12"/>
        <v>100</v>
      </c>
      <c r="G41" s="2"/>
    </row>
    <row r="42" spans="1:7" ht="25.5" outlineLevel="4" x14ac:dyDescent="0.25">
      <c r="A42" s="22" t="s">
        <v>623</v>
      </c>
      <c r="B42" s="21">
        <v>600</v>
      </c>
      <c r="C42" s="23" t="s">
        <v>364</v>
      </c>
      <c r="D42" s="11">
        <f>'№ 8 ведомственная'!F358</f>
        <v>100</v>
      </c>
      <c r="E42" s="11">
        <f>'№ 8 ведомственная'!G358</f>
        <v>100</v>
      </c>
      <c r="F42" s="11">
        <f>'№ 8 ведомственная'!H358</f>
        <v>100</v>
      </c>
      <c r="G42" s="2"/>
    </row>
    <row r="43" spans="1:7" outlineLevel="3" x14ac:dyDescent="0.25">
      <c r="A43" s="22" t="s">
        <v>212</v>
      </c>
      <c r="B43" s="22"/>
      <c r="C43" s="23" t="s">
        <v>504</v>
      </c>
      <c r="D43" s="11">
        <f>D44</f>
        <v>50</v>
      </c>
      <c r="E43" s="11">
        <f t="shared" ref="E43:F43" si="13">E44</f>
        <v>50</v>
      </c>
      <c r="F43" s="11">
        <f t="shared" si="13"/>
        <v>50</v>
      </c>
      <c r="G43" s="2"/>
    </row>
    <row r="44" spans="1:7" ht="25.5" outlineLevel="4" x14ac:dyDescent="0.25">
      <c r="A44" s="22" t="s">
        <v>212</v>
      </c>
      <c r="B44" s="22" t="s">
        <v>39</v>
      </c>
      <c r="C44" s="23" t="s">
        <v>364</v>
      </c>
      <c r="D44" s="11">
        <f>'№ 8 ведомственная'!F404</f>
        <v>50</v>
      </c>
      <c r="E44" s="11">
        <f>'№ 8 ведомственная'!G404</f>
        <v>50</v>
      </c>
      <c r="F44" s="11">
        <f>'№ 8 ведомственная'!H404</f>
        <v>50</v>
      </c>
      <c r="G44" s="2"/>
    </row>
    <row r="45" spans="1:7" ht="38.25" outlineLevel="3" x14ac:dyDescent="0.25">
      <c r="A45" s="22" t="s">
        <v>194</v>
      </c>
      <c r="B45" s="22"/>
      <c r="C45" s="23" t="s">
        <v>487</v>
      </c>
      <c r="D45" s="11">
        <f>D46</f>
        <v>38200</v>
      </c>
      <c r="E45" s="11">
        <f t="shared" ref="E45:F45" si="14">E46</f>
        <v>35200</v>
      </c>
      <c r="F45" s="11">
        <f t="shared" si="14"/>
        <v>34200</v>
      </c>
      <c r="G45" s="2"/>
    </row>
    <row r="46" spans="1:7" ht="25.5" outlineLevel="4" x14ac:dyDescent="0.25">
      <c r="A46" s="22" t="s">
        <v>194</v>
      </c>
      <c r="B46" s="22" t="s">
        <v>39</v>
      </c>
      <c r="C46" s="23" t="s">
        <v>364</v>
      </c>
      <c r="D46" s="11">
        <f>'№ 8 ведомственная'!F360</f>
        <v>38200</v>
      </c>
      <c r="E46" s="11">
        <f>'№ 8 ведомственная'!G360</f>
        <v>35200</v>
      </c>
      <c r="F46" s="11">
        <f>'№ 8 ведомственная'!H360</f>
        <v>34200</v>
      </c>
      <c r="G46" s="2"/>
    </row>
    <row r="47" spans="1:7" ht="38.25" outlineLevel="4" x14ac:dyDescent="0.25">
      <c r="A47" s="22" t="s">
        <v>706</v>
      </c>
      <c r="B47" s="21"/>
      <c r="C47" s="23" t="s">
        <v>709</v>
      </c>
      <c r="D47" s="11">
        <f>D48</f>
        <v>1027.3</v>
      </c>
      <c r="E47" s="11">
        <f t="shared" ref="E47:F47" si="15">E48</f>
        <v>1027.3</v>
      </c>
      <c r="F47" s="11">
        <f t="shared" si="15"/>
        <v>1027.3</v>
      </c>
      <c r="G47" s="2"/>
    </row>
    <row r="48" spans="1:7" ht="25.5" outlineLevel="4" x14ac:dyDescent="0.25">
      <c r="A48" s="22" t="s">
        <v>706</v>
      </c>
      <c r="B48" s="21">
        <v>600</v>
      </c>
      <c r="C48" s="23" t="s">
        <v>608</v>
      </c>
      <c r="D48" s="11">
        <f>'№ 8 ведомственная'!F362</f>
        <v>1027.3</v>
      </c>
      <c r="E48" s="11">
        <f>'№ 8 ведомственная'!G362</f>
        <v>1027.3</v>
      </c>
      <c r="F48" s="11">
        <f>'№ 8 ведомственная'!H362</f>
        <v>1027.3</v>
      </c>
      <c r="G48" s="2"/>
    </row>
    <row r="49" spans="1:7" ht="40.5" customHeight="1" outlineLevel="4" x14ac:dyDescent="0.25">
      <c r="A49" s="22" t="s">
        <v>702</v>
      </c>
      <c r="B49" s="21"/>
      <c r="C49" s="23" t="str">
        <f>'№ 8 ведомственная'!E363</f>
        <v xml:space="preserve"> Субвенции на ежемесячное денежное вознаграждение за классное руководство педагогическим работникам муниципальных общеобразовательных организаций</v>
      </c>
      <c r="D49" s="11">
        <f>D50</f>
        <v>9765</v>
      </c>
      <c r="E49" s="11">
        <f t="shared" ref="E49:F49" si="16">E50</f>
        <v>9765</v>
      </c>
      <c r="F49" s="11">
        <f t="shared" si="16"/>
        <v>9765</v>
      </c>
      <c r="G49" s="2"/>
    </row>
    <row r="50" spans="1:7" ht="30" customHeight="1" outlineLevel="4" x14ac:dyDescent="0.25">
      <c r="A50" s="22" t="s">
        <v>702</v>
      </c>
      <c r="B50" s="21" t="str">
        <f>'№ 8 ведомственная'!D364</f>
        <v>600</v>
      </c>
      <c r="C50" s="23" t="str">
        <f>'№ 8 ведомственная'!E364</f>
        <v xml:space="preserve"> Предоставление субсидий бюджетным, автономным учреждениям и иным некоммерческим организациям</v>
      </c>
      <c r="D50" s="11">
        <f>'№ 8 ведомственная'!F364</f>
        <v>9765</v>
      </c>
      <c r="E50" s="11">
        <f>'№ 8 ведомственная'!G364</f>
        <v>9765</v>
      </c>
      <c r="F50" s="11">
        <f>'№ 8 ведомственная'!H364</f>
        <v>9765</v>
      </c>
      <c r="G50" s="2"/>
    </row>
    <row r="51" spans="1:7" ht="38.25" outlineLevel="4" x14ac:dyDescent="0.25">
      <c r="A51" s="22" t="s">
        <v>697</v>
      </c>
      <c r="B51" s="21"/>
      <c r="C51" s="23" t="s">
        <v>698</v>
      </c>
      <c r="D51" s="11">
        <f>D52</f>
        <v>9487.6</v>
      </c>
      <c r="E51" s="11">
        <f t="shared" ref="E51:F51" si="17">E52</f>
        <v>9948.1</v>
      </c>
      <c r="F51" s="11">
        <f t="shared" si="17"/>
        <v>9855.7000000000007</v>
      </c>
      <c r="G51" s="2"/>
    </row>
    <row r="52" spans="1:7" ht="25.5" outlineLevel="4" x14ac:dyDescent="0.25">
      <c r="A52" s="22" t="s">
        <v>697</v>
      </c>
      <c r="B52" s="21" t="s">
        <v>39</v>
      </c>
      <c r="C52" s="23" t="s">
        <v>364</v>
      </c>
      <c r="D52" s="11">
        <f>'№ 8 ведомственная'!F366</f>
        <v>9487.6</v>
      </c>
      <c r="E52" s="11">
        <f>'№ 8 ведомственная'!G366</f>
        <v>9948.1</v>
      </c>
      <c r="F52" s="11">
        <f>'№ 8 ведомственная'!H366</f>
        <v>9855.7000000000007</v>
      </c>
      <c r="G52" s="2"/>
    </row>
    <row r="53" spans="1:7" ht="25.5" outlineLevel="3" x14ac:dyDescent="0.25">
      <c r="A53" s="22" t="s">
        <v>195</v>
      </c>
      <c r="B53" s="22"/>
      <c r="C53" s="23" t="s">
        <v>489</v>
      </c>
      <c r="D53" s="11">
        <f>D54</f>
        <v>5690.2</v>
      </c>
      <c r="E53" s="11">
        <f t="shared" ref="E53:F53" si="18">E54</f>
        <v>1729.6</v>
      </c>
      <c r="F53" s="11">
        <f t="shared" si="18"/>
        <v>0</v>
      </c>
      <c r="G53" s="2"/>
    </row>
    <row r="54" spans="1:7" ht="25.5" outlineLevel="4" x14ac:dyDescent="0.25">
      <c r="A54" s="22" t="s">
        <v>195</v>
      </c>
      <c r="B54" s="22" t="s">
        <v>39</v>
      </c>
      <c r="C54" s="23" t="s">
        <v>364</v>
      </c>
      <c r="D54" s="11">
        <f>'№ 8 ведомственная'!F368</f>
        <v>5690.2</v>
      </c>
      <c r="E54" s="11">
        <f>'№ 8 ведомственная'!G368</f>
        <v>1729.6</v>
      </c>
      <c r="F54" s="11">
        <f>'№ 8 ведомственная'!H368</f>
        <v>0</v>
      </c>
      <c r="G54" s="2"/>
    </row>
    <row r="55" spans="1:7" outlineLevel="2" x14ac:dyDescent="0.25">
      <c r="A55" s="22" t="s">
        <v>196</v>
      </c>
      <c r="B55" s="22"/>
      <c r="C55" s="23" t="s">
        <v>490</v>
      </c>
      <c r="D55" s="11">
        <f>D58+D60+D56</f>
        <v>10771.3</v>
      </c>
      <c r="E55" s="11">
        <f t="shared" ref="E55:F55" si="19">E58+E60+E56</f>
        <v>10771.3</v>
      </c>
      <c r="F55" s="11">
        <f t="shared" si="19"/>
        <v>10273.9</v>
      </c>
      <c r="G55" s="2"/>
    </row>
    <row r="56" spans="1:7" ht="89.25" outlineLevel="2" x14ac:dyDescent="0.25">
      <c r="A56" s="22" t="s">
        <v>625</v>
      </c>
      <c r="B56" s="21"/>
      <c r="C56" s="23" t="s">
        <v>662</v>
      </c>
      <c r="D56" s="11">
        <f>D57</f>
        <v>1871.3</v>
      </c>
      <c r="E56" s="11">
        <f t="shared" ref="E56:F56" si="20">E57</f>
        <v>1871.3</v>
      </c>
      <c r="F56" s="11">
        <f t="shared" si="20"/>
        <v>1871.3</v>
      </c>
      <c r="G56" s="2"/>
    </row>
    <row r="57" spans="1:7" ht="25.5" outlineLevel="2" x14ac:dyDescent="0.25">
      <c r="A57" s="22" t="s">
        <v>625</v>
      </c>
      <c r="B57" s="21">
        <v>600</v>
      </c>
      <c r="C57" s="23" t="s">
        <v>364</v>
      </c>
      <c r="D57" s="11">
        <f>'№ 8 ведомственная'!F371</f>
        <v>1871.3</v>
      </c>
      <c r="E57" s="11">
        <f>'№ 8 ведомственная'!G371</f>
        <v>1871.3</v>
      </c>
      <c r="F57" s="11">
        <f>'№ 8 ведомственная'!H371</f>
        <v>1871.3</v>
      </c>
      <c r="G57" s="2"/>
    </row>
    <row r="58" spans="1:7" ht="25.5" outlineLevel="3" x14ac:dyDescent="0.25">
      <c r="A58" s="22" t="s">
        <v>197</v>
      </c>
      <c r="B58" s="22"/>
      <c r="C58" s="23" t="s">
        <v>491</v>
      </c>
      <c r="D58" s="11">
        <f>D59</f>
        <v>4100</v>
      </c>
      <c r="E58" s="11">
        <f t="shared" ref="E58:F58" si="21">E59</f>
        <v>4100</v>
      </c>
      <c r="F58" s="11">
        <f t="shared" si="21"/>
        <v>3602.6</v>
      </c>
      <c r="G58" s="2"/>
    </row>
    <row r="59" spans="1:7" ht="25.5" outlineLevel="4" x14ac:dyDescent="0.25">
      <c r="A59" s="22" t="s">
        <v>197</v>
      </c>
      <c r="B59" s="22" t="s">
        <v>39</v>
      </c>
      <c r="C59" s="23" t="s">
        <v>364</v>
      </c>
      <c r="D59" s="11">
        <f>'№ 8 ведомственная'!F373</f>
        <v>4100</v>
      </c>
      <c r="E59" s="11">
        <f>'№ 8 ведомственная'!G373</f>
        <v>4100</v>
      </c>
      <c r="F59" s="11">
        <f>'№ 8 ведомственная'!H373</f>
        <v>3602.6</v>
      </c>
      <c r="G59" s="2"/>
    </row>
    <row r="60" spans="1:7" ht="25.5" outlineLevel="3" x14ac:dyDescent="0.25">
      <c r="A60" s="22" t="s">
        <v>198</v>
      </c>
      <c r="B60" s="22"/>
      <c r="C60" s="23" t="s">
        <v>492</v>
      </c>
      <c r="D60" s="11">
        <f>D61</f>
        <v>4800</v>
      </c>
      <c r="E60" s="11">
        <f t="shared" ref="E60:F60" si="22">E61</f>
        <v>4800</v>
      </c>
      <c r="F60" s="11">
        <f t="shared" si="22"/>
        <v>4800</v>
      </c>
      <c r="G60" s="2"/>
    </row>
    <row r="61" spans="1:7" ht="25.5" outlineLevel="4" x14ac:dyDescent="0.25">
      <c r="A61" s="22" t="s">
        <v>198</v>
      </c>
      <c r="B61" s="22" t="s">
        <v>39</v>
      </c>
      <c r="C61" s="23" t="s">
        <v>364</v>
      </c>
      <c r="D61" s="11">
        <f>'№ 8 ведомственная'!F375</f>
        <v>4800</v>
      </c>
      <c r="E61" s="11">
        <f>'№ 8 ведомственная'!G375</f>
        <v>4800</v>
      </c>
      <c r="F61" s="11">
        <f>'№ 8 ведомственная'!H375</f>
        <v>4800</v>
      </c>
      <c r="G61" s="2"/>
    </row>
    <row r="62" spans="1:7" ht="25.5" outlineLevel="1" x14ac:dyDescent="0.25">
      <c r="A62" s="22" t="s">
        <v>206</v>
      </c>
      <c r="B62" s="22"/>
      <c r="C62" s="23" t="s">
        <v>499</v>
      </c>
      <c r="D62" s="11">
        <f>D63+D72</f>
        <v>17812.800000000003</v>
      </c>
      <c r="E62" s="11">
        <f>E63+E72</f>
        <v>17101.600000000002</v>
      </c>
      <c r="F62" s="11">
        <f>F63+F72</f>
        <v>17101.600000000002</v>
      </c>
      <c r="G62" s="2"/>
    </row>
    <row r="63" spans="1:7" ht="30.75" customHeight="1" outlineLevel="2" x14ac:dyDescent="0.25">
      <c r="A63" s="22" t="s">
        <v>207</v>
      </c>
      <c r="B63" s="22"/>
      <c r="C63" s="23" t="s">
        <v>500</v>
      </c>
      <c r="D63" s="11">
        <f>D66+D68+D64+D70</f>
        <v>17801.600000000002</v>
      </c>
      <c r="E63" s="11">
        <f t="shared" ref="E63:F63" si="23">E66+E68+E64+E70</f>
        <v>17101.600000000002</v>
      </c>
      <c r="F63" s="11">
        <f t="shared" si="23"/>
        <v>17101.600000000002</v>
      </c>
      <c r="G63" s="2"/>
    </row>
    <row r="64" spans="1:7" ht="30.75" customHeight="1" outlineLevel="2" x14ac:dyDescent="0.25">
      <c r="A64" s="22" t="s">
        <v>630</v>
      </c>
      <c r="B64" s="22"/>
      <c r="C64" s="23" t="s">
        <v>631</v>
      </c>
      <c r="D64" s="11">
        <f>D65</f>
        <v>1925.4</v>
      </c>
      <c r="E64" s="11">
        <f t="shared" ref="E64:F64" si="24">E65</f>
        <v>1925.4</v>
      </c>
      <c r="F64" s="11">
        <f t="shared" si="24"/>
        <v>1925.4</v>
      </c>
      <c r="G64" s="2"/>
    </row>
    <row r="65" spans="1:7" ht="30.75" customHeight="1" outlineLevel="2" x14ac:dyDescent="0.25">
      <c r="A65" s="22" t="s">
        <v>630</v>
      </c>
      <c r="B65" s="22" t="s">
        <v>39</v>
      </c>
      <c r="C65" s="23" t="s">
        <v>364</v>
      </c>
      <c r="D65" s="11">
        <f>'№ 8 ведомственная'!F390</f>
        <v>1925.4</v>
      </c>
      <c r="E65" s="11">
        <f>'№ 8 ведомственная'!G390</f>
        <v>1925.4</v>
      </c>
      <c r="F65" s="11">
        <f>'№ 8 ведомственная'!H390</f>
        <v>1925.4</v>
      </c>
      <c r="G65" s="2"/>
    </row>
    <row r="66" spans="1:7" ht="38.25" outlineLevel="3" x14ac:dyDescent="0.25">
      <c r="A66" s="22" t="s">
        <v>208</v>
      </c>
      <c r="B66" s="22"/>
      <c r="C66" s="23" t="s">
        <v>663</v>
      </c>
      <c r="D66" s="11">
        <f>D67</f>
        <v>13700</v>
      </c>
      <c r="E66" s="11">
        <f t="shared" ref="E66:F66" si="25">E67</f>
        <v>13000</v>
      </c>
      <c r="F66" s="11">
        <f t="shared" si="25"/>
        <v>13000</v>
      </c>
      <c r="G66" s="2"/>
    </row>
    <row r="67" spans="1:7" ht="25.5" outlineLevel="4" x14ac:dyDescent="0.25">
      <c r="A67" s="22" t="s">
        <v>208</v>
      </c>
      <c r="B67" s="22" t="s">
        <v>39</v>
      </c>
      <c r="C67" s="23" t="s">
        <v>364</v>
      </c>
      <c r="D67" s="11">
        <f>'№ 8 ведомственная'!F392</f>
        <v>13700</v>
      </c>
      <c r="E67" s="11">
        <f>'№ 8 ведомственная'!G392</f>
        <v>13000</v>
      </c>
      <c r="F67" s="11">
        <f>'№ 8 ведомственная'!H392</f>
        <v>13000</v>
      </c>
      <c r="G67" s="2"/>
    </row>
    <row r="68" spans="1:7" ht="38.25" outlineLevel="3" x14ac:dyDescent="0.25">
      <c r="A68" s="22" t="s">
        <v>227</v>
      </c>
      <c r="B68" s="22"/>
      <c r="C68" s="23" t="s">
        <v>514</v>
      </c>
      <c r="D68" s="11">
        <f>D69</f>
        <v>2157</v>
      </c>
      <c r="E68" s="11">
        <f t="shared" ref="E68:F68" si="26">E69</f>
        <v>2157</v>
      </c>
      <c r="F68" s="11">
        <f t="shared" si="26"/>
        <v>2157</v>
      </c>
      <c r="G68" s="2"/>
    </row>
    <row r="69" spans="1:7" ht="25.5" outlineLevel="4" x14ac:dyDescent="0.25">
      <c r="A69" s="22" t="s">
        <v>227</v>
      </c>
      <c r="B69" s="22" t="s">
        <v>39</v>
      </c>
      <c r="C69" s="23" t="s">
        <v>364</v>
      </c>
      <c r="D69" s="11">
        <f>'№ 8 ведомственная'!F453</f>
        <v>2157</v>
      </c>
      <c r="E69" s="11">
        <f>'№ 8 ведомственная'!G453</f>
        <v>2157</v>
      </c>
      <c r="F69" s="11">
        <f>'№ 8 ведомственная'!H453</f>
        <v>2157</v>
      </c>
      <c r="G69" s="2"/>
    </row>
    <row r="70" spans="1:7" ht="38.25" outlineLevel="4" x14ac:dyDescent="0.25">
      <c r="A70" s="22" t="s">
        <v>641</v>
      </c>
      <c r="B70" s="21"/>
      <c r="C70" s="23" t="s">
        <v>640</v>
      </c>
      <c r="D70" s="11">
        <f>D71</f>
        <v>19.2</v>
      </c>
      <c r="E70" s="11">
        <f t="shared" ref="E70:F70" si="27">E71</f>
        <v>19.2</v>
      </c>
      <c r="F70" s="11">
        <f t="shared" si="27"/>
        <v>19.2</v>
      </c>
      <c r="G70" s="2"/>
    </row>
    <row r="71" spans="1:7" ht="25.5" outlineLevel="4" x14ac:dyDescent="0.25">
      <c r="A71" s="22" t="s">
        <v>641</v>
      </c>
      <c r="B71" s="21" t="s">
        <v>39</v>
      </c>
      <c r="C71" s="23" t="s">
        <v>364</v>
      </c>
      <c r="D71" s="11">
        <f>'№ 8 ведомственная'!F394</f>
        <v>19.2</v>
      </c>
      <c r="E71" s="11">
        <f>'№ 8 ведомственная'!G394</f>
        <v>19.2</v>
      </c>
      <c r="F71" s="11">
        <f>'№ 8 ведомственная'!H394</f>
        <v>19.2</v>
      </c>
      <c r="G71" s="2"/>
    </row>
    <row r="72" spans="1:7" ht="25.5" outlineLevel="4" x14ac:dyDescent="0.25">
      <c r="A72" s="22" t="s">
        <v>676</v>
      </c>
      <c r="B72" s="21"/>
      <c r="C72" s="23" t="s">
        <v>656</v>
      </c>
      <c r="D72" s="11">
        <f>D73</f>
        <v>11.2</v>
      </c>
      <c r="E72" s="11">
        <f t="shared" ref="E72:F72" si="28">E73</f>
        <v>0</v>
      </c>
      <c r="F72" s="11">
        <f t="shared" si="28"/>
        <v>0</v>
      </c>
      <c r="G72" s="2"/>
    </row>
    <row r="73" spans="1:7" ht="63.75" outlineLevel="4" x14ac:dyDescent="0.25">
      <c r="A73" s="22" t="s">
        <v>675</v>
      </c>
      <c r="B73" s="21"/>
      <c r="C73" s="23" t="s">
        <v>657</v>
      </c>
      <c r="D73" s="11">
        <f>D74</f>
        <v>11.2</v>
      </c>
      <c r="E73" s="11">
        <f t="shared" ref="E73:F73" si="29">E74</f>
        <v>0</v>
      </c>
      <c r="F73" s="11">
        <f t="shared" si="29"/>
        <v>0</v>
      </c>
      <c r="G73" s="2"/>
    </row>
    <row r="74" spans="1:7" ht="25.5" outlineLevel="4" x14ac:dyDescent="0.25">
      <c r="A74" s="22" t="s">
        <v>675</v>
      </c>
      <c r="B74" s="21" t="s">
        <v>39</v>
      </c>
      <c r="C74" s="23" t="s">
        <v>364</v>
      </c>
      <c r="D74" s="11">
        <f>'№ 8 ведомственная'!F456</f>
        <v>11.2</v>
      </c>
      <c r="E74" s="11">
        <f>'№ 8 ведомственная'!G456</f>
        <v>0</v>
      </c>
      <c r="F74" s="11">
        <f>'№ 8 ведомственная'!H456</f>
        <v>0</v>
      </c>
      <c r="G74" s="2"/>
    </row>
    <row r="75" spans="1:7" outlineLevel="1" x14ac:dyDescent="0.25">
      <c r="A75" s="22" t="s">
        <v>214</v>
      </c>
      <c r="B75" s="22"/>
      <c r="C75" s="23" t="s">
        <v>505</v>
      </c>
      <c r="D75" s="11">
        <f>D76+D81</f>
        <v>5530.8</v>
      </c>
      <c r="E75" s="11">
        <f>E76+E81</f>
        <v>4910.5</v>
      </c>
      <c r="F75" s="11">
        <f>F76+F81</f>
        <v>4910.5</v>
      </c>
      <c r="G75" s="2"/>
    </row>
    <row r="76" spans="1:7" ht="25.5" outlineLevel="2" x14ac:dyDescent="0.25">
      <c r="A76" s="22" t="s">
        <v>215</v>
      </c>
      <c r="B76" s="22"/>
      <c r="C76" s="23" t="s">
        <v>506</v>
      </c>
      <c r="D76" s="11">
        <f>D77+D79</f>
        <v>3820.3</v>
      </c>
      <c r="E76" s="11">
        <f t="shared" ref="E76:F76" si="30">E77+E79</f>
        <v>3200</v>
      </c>
      <c r="F76" s="11">
        <f t="shared" si="30"/>
        <v>3200</v>
      </c>
      <c r="G76" s="2"/>
    </row>
    <row r="77" spans="1:7" ht="25.5" outlineLevel="3" x14ac:dyDescent="0.25">
      <c r="A77" s="22" t="s">
        <v>216</v>
      </c>
      <c r="B77" s="22"/>
      <c r="C77" s="23" t="s">
        <v>507</v>
      </c>
      <c r="D77" s="11">
        <f>D78</f>
        <v>3200</v>
      </c>
      <c r="E77" s="11">
        <f t="shared" ref="E77:F77" si="31">E78</f>
        <v>3200</v>
      </c>
      <c r="F77" s="11">
        <f t="shared" si="31"/>
        <v>3200</v>
      </c>
      <c r="G77" s="2"/>
    </row>
    <row r="78" spans="1:7" ht="25.5" outlineLevel="4" x14ac:dyDescent="0.25">
      <c r="A78" s="22" t="s">
        <v>216</v>
      </c>
      <c r="B78" s="22" t="s">
        <v>39</v>
      </c>
      <c r="C78" s="23" t="s">
        <v>364</v>
      </c>
      <c r="D78" s="11">
        <f>'№ 8 ведомственная'!F410</f>
        <v>3200</v>
      </c>
      <c r="E78" s="11">
        <f>'№ 8 ведомственная'!G410</f>
        <v>3200</v>
      </c>
      <c r="F78" s="11">
        <f>'№ 8 ведомственная'!H410</f>
        <v>3200</v>
      </c>
      <c r="G78" s="2"/>
    </row>
    <row r="79" spans="1:7" ht="25.5" outlineLevel="3" x14ac:dyDescent="0.25">
      <c r="A79" s="22" t="s">
        <v>579</v>
      </c>
      <c r="B79" s="22"/>
      <c r="C79" s="23" t="s">
        <v>700</v>
      </c>
      <c r="D79" s="11">
        <f>D80</f>
        <v>620.29999999999995</v>
      </c>
      <c r="E79" s="11">
        <f t="shared" ref="E79:F79" si="32">E80</f>
        <v>0</v>
      </c>
      <c r="F79" s="11">
        <f t="shared" si="32"/>
        <v>0</v>
      </c>
      <c r="G79" s="2"/>
    </row>
    <row r="80" spans="1:7" ht="25.5" outlineLevel="4" x14ac:dyDescent="0.25">
      <c r="A80" s="22" t="s">
        <v>579</v>
      </c>
      <c r="B80" s="22" t="s">
        <v>39</v>
      </c>
      <c r="C80" s="23" t="s">
        <v>364</v>
      </c>
      <c r="D80" s="11">
        <f>'№ 8 ведомственная'!F412</f>
        <v>620.29999999999995</v>
      </c>
      <c r="E80" s="11">
        <f>'№ 8 ведомственная'!G412</f>
        <v>0</v>
      </c>
      <c r="F80" s="11">
        <f>'№ 8 ведомственная'!H412</f>
        <v>0</v>
      </c>
      <c r="G80" s="2"/>
    </row>
    <row r="81" spans="1:7" outlineLevel="4" x14ac:dyDescent="0.25">
      <c r="A81" s="22" t="s">
        <v>627</v>
      </c>
      <c r="B81" s="22"/>
      <c r="C81" s="23" t="s">
        <v>628</v>
      </c>
      <c r="D81" s="11">
        <f>D82+D84</f>
        <v>1710.5</v>
      </c>
      <c r="E81" s="11">
        <f t="shared" ref="E81:F81" si="33">E82+E84</f>
        <v>1710.5</v>
      </c>
      <c r="F81" s="11">
        <f t="shared" si="33"/>
        <v>1710.5</v>
      </c>
      <c r="G81" s="2"/>
    </row>
    <row r="82" spans="1:7" ht="38.25" outlineLevel="4" x14ac:dyDescent="0.25">
      <c r="A82" s="22" t="s">
        <v>626</v>
      </c>
      <c r="B82" s="22"/>
      <c r="C82" s="23" t="s">
        <v>629</v>
      </c>
      <c r="D82" s="11">
        <f>D83</f>
        <v>1532.6</v>
      </c>
      <c r="E82" s="11">
        <f t="shared" ref="E82:F82" si="34">E83</f>
        <v>1532.6</v>
      </c>
      <c r="F82" s="11">
        <f t="shared" si="34"/>
        <v>1532.6</v>
      </c>
      <c r="G82" s="2"/>
    </row>
    <row r="83" spans="1:7" ht="25.5" outlineLevel="4" x14ac:dyDescent="0.25">
      <c r="A83" s="22" t="s">
        <v>626</v>
      </c>
      <c r="B83" s="22" t="s">
        <v>39</v>
      </c>
      <c r="C83" s="23" t="s">
        <v>364</v>
      </c>
      <c r="D83" s="11">
        <f>'№ 8 ведомственная'!F417</f>
        <v>1532.6</v>
      </c>
      <c r="E83" s="11">
        <f>'№ 8 ведомственная'!G417</f>
        <v>1532.6</v>
      </c>
      <c r="F83" s="11">
        <f>'№ 8 ведомственная'!H417</f>
        <v>1532.6</v>
      </c>
      <c r="G83" s="2"/>
    </row>
    <row r="84" spans="1:7" outlineLevel="4" x14ac:dyDescent="0.25">
      <c r="A84" s="22" t="s">
        <v>643</v>
      </c>
      <c r="B84" s="22"/>
      <c r="C84" s="23" t="s">
        <v>644</v>
      </c>
      <c r="D84" s="11">
        <f>D85</f>
        <v>177.9</v>
      </c>
      <c r="E84" s="11">
        <f t="shared" ref="E84:F84" si="35">E85</f>
        <v>177.9</v>
      </c>
      <c r="F84" s="11">
        <f t="shared" si="35"/>
        <v>177.9</v>
      </c>
      <c r="G84" s="2"/>
    </row>
    <row r="85" spans="1:7" ht="25.5" outlineLevel="4" x14ac:dyDescent="0.25">
      <c r="A85" s="22" t="s">
        <v>643</v>
      </c>
      <c r="B85" s="22" t="s">
        <v>39</v>
      </c>
      <c r="C85" s="23" t="s">
        <v>364</v>
      </c>
      <c r="D85" s="11">
        <f>'№ 8 ведомственная'!F415</f>
        <v>177.9</v>
      </c>
      <c r="E85" s="11">
        <f>'№ 8 ведомственная'!G415</f>
        <v>177.9</v>
      </c>
      <c r="F85" s="11">
        <f>'№ 8 ведомственная'!H415</f>
        <v>177.9</v>
      </c>
      <c r="G85" s="2"/>
    </row>
    <row r="86" spans="1:7" ht="25.5" outlineLevel="1" x14ac:dyDescent="0.25">
      <c r="A86" s="22" t="s">
        <v>218</v>
      </c>
      <c r="B86" s="22"/>
      <c r="C86" s="23" t="s">
        <v>508</v>
      </c>
      <c r="D86" s="11">
        <f>D87</f>
        <v>15655.400000000001</v>
      </c>
      <c r="E86" s="11">
        <f t="shared" ref="E86:F86" si="36">E87</f>
        <v>15655.400000000001</v>
      </c>
      <c r="F86" s="11">
        <f t="shared" si="36"/>
        <v>15655.400000000001</v>
      </c>
      <c r="G86" s="2"/>
    </row>
    <row r="87" spans="1:7" ht="25.5" outlineLevel="2" x14ac:dyDescent="0.25">
      <c r="A87" s="22" t="s">
        <v>219</v>
      </c>
      <c r="B87" s="22"/>
      <c r="C87" s="23" t="s">
        <v>509</v>
      </c>
      <c r="D87" s="11">
        <f>D88+D92</f>
        <v>15655.400000000001</v>
      </c>
      <c r="E87" s="11">
        <f t="shared" ref="E87:F87" si="37">E88+E92</f>
        <v>15655.400000000001</v>
      </c>
      <c r="F87" s="11">
        <f t="shared" si="37"/>
        <v>15655.400000000001</v>
      </c>
      <c r="G87" s="2"/>
    </row>
    <row r="88" spans="1:7" ht="25.5" outlineLevel="3" x14ac:dyDescent="0.25">
      <c r="A88" s="22" t="s">
        <v>220</v>
      </c>
      <c r="B88" s="22"/>
      <c r="C88" s="23" t="s">
        <v>510</v>
      </c>
      <c r="D88" s="11">
        <f>D89+D90+D91</f>
        <v>11134.2</v>
      </c>
      <c r="E88" s="11">
        <f t="shared" ref="E88:F88" si="38">E89+E90+E91</f>
        <v>11134.2</v>
      </c>
      <c r="F88" s="11">
        <f t="shared" si="38"/>
        <v>11134.2</v>
      </c>
      <c r="G88" s="2"/>
    </row>
    <row r="89" spans="1:7" ht="51" outlineLevel="4" x14ac:dyDescent="0.25">
      <c r="A89" s="22" t="s">
        <v>220</v>
      </c>
      <c r="B89" s="22" t="s">
        <v>6</v>
      </c>
      <c r="C89" s="23" t="s">
        <v>337</v>
      </c>
      <c r="D89" s="11">
        <f>'№ 8 ведомственная'!F423</f>
        <v>9465</v>
      </c>
      <c r="E89" s="11">
        <f>'№ 8 ведомственная'!G423</f>
        <v>9465</v>
      </c>
      <c r="F89" s="11">
        <f>'№ 8 ведомственная'!H423</f>
        <v>9465</v>
      </c>
      <c r="G89" s="2"/>
    </row>
    <row r="90" spans="1:7" ht="25.5" outlineLevel="4" x14ac:dyDescent="0.25">
      <c r="A90" s="22" t="s">
        <v>220</v>
      </c>
      <c r="B90" s="22" t="s">
        <v>7</v>
      </c>
      <c r="C90" s="23" t="s">
        <v>338</v>
      </c>
      <c r="D90" s="11">
        <f>'№ 8 ведомственная'!F424</f>
        <v>1663.1</v>
      </c>
      <c r="E90" s="11">
        <f>'№ 8 ведомственная'!G424</f>
        <v>1663.1</v>
      </c>
      <c r="F90" s="11">
        <f>'№ 8 ведомственная'!H424</f>
        <v>1663.1</v>
      </c>
      <c r="G90" s="2"/>
    </row>
    <row r="91" spans="1:7" outlineLevel="4" x14ac:dyDescent="0.25">
      <c r="A91" s="22" t="s">
        <v>220</v>
      </c>
      <c r="B91" s="22" t="s">
        <v>8</v>
      </c>
      <c r="C91" s="23" t="s">
        <v>339</v>
      </c>
      <c r="D91" s="11">
        <f>'№ 8 ведомственная'!F425</f>
        <v>6.1</v>
      </c>
      <c r="E91" s="11">
        <f>'№ 8 ведомственная'!G425</f>
        <v>6.1</v>
      </c>
      <c r="F91" s="11">
        <f>'№ 8 ведомственная'!H425</f>
        <v>6.1</v>
      </c>
      <c r="G91" s="2"/>
    </row>
    <row r="92" spans="1:7" ht="25.5" outlineLevel="3" x14ac:dyDescent="0.25">
      <c r="A92" s="22" t="s">
        <v>221</v>
      </c>
      <c r="B92" s="22"/>
      <c r="C92" s="23" t="s">
        <v>511</v>
      </c>
      <c r="D92" s="11">
        <f>D93+D94</f>
        <v>4521.2</v>
      </c>
      <c r="E92" s="11">
        <f t="shared" ref="E92:F92" si="39">E93+E94</f>
        <v>4521.2</v>
      </c>
      <c r="F92" s="11">
        <f t="shared" si="39"/>
        <v>4521.2</v>
      </c>
      <c r="G92" s="2"/>
    </row>
    <row r="93" spans="1:7" ht="51" outlineLevel="4" x14ac:dyDescent="0.25">
      <c r="A93" s="22" t="s">
        <v>221</v>
      </c>
      <c r="B93" s="22" t="s">
        <v>6</v>
      </c>
      <c r="C93" s="23" t="s">
        <v>337</v>
      </c>
      <c r="D93" s="11">
        <f>'№ 8 ведомственная'!F427</f>
        <v>4351.7</v>
      </c>
      <c r="E93" s="11">
        <f>'№ 8 ведомственная'!G427</f>
        <v>4351.7</v>
      </c>
      <c r="F93" s="11">
        <f>'№ 8 ведомственная'!H427</f>
        <v>4351.7</v>
      </c>
      <c r="G93" s="2"/>
    </row>
    <row r="94" spans="1:7" ht="25.5" outlineLevel="4" x14ac:dyDescent="0.25">
      <c r="A94" s="22" t="s">
        <v>221</v>
      </c>
      <c r="B94" s="22" t="s">
        <v>7</v>
      </c>
      <c r="C94" s="23" t="s">
        <v>338</v>
      </c>
      <c r="D94" s="11">
        <f>'№ 8 ведомственная'!F428</f>
        <v>169.5</v>
      </c>
      <c r="E94" s="11">
        <f>'№ 8 ведомственная'!G428</f>
        <v>169.5</v>
      </c>
      <c r="F94" s="11">
        <f>'№ 8 ведомственная'!H428</f>
        <v>169.5</v>
      </c>
      <c r="G94" s="2"/>
    </row>
    <row r="95" spans="1:7" s="36" customFormat="1" ht="38.25" x14ac:dyDescent="0.25">
      <c r="A95" s="22" t="s">
        <v>237</v>
      </c>
      <c r="B95" s="22"/>
      <c r="C95" s="23" t="s">
        <v>331</v>
      </c>
      <c r="D95" s="11">
        <f>D96+D124+D137</f>
        <v>47273.5</v>
      </c>
      <c r="E95" s="11">
        <f>E96+E124+E137</f>
        <v>49685.5</v>
      </c>
      <c r="F95" s="11">
        <f>F96+F124+F137</f>
        <v>44783.999999999993</v>
      </c>
      <c r="G95" s="4"/>
    </row>
    <row r="96" spans="1:7" ht="25.5" outlineLevel="1" x14ac:dyDescent="0.25">
      <c r="A96" s="22" t="s">
        <v>254</v>
      </c>
      <c r="B96" s="22"/>
      <c r="C96" s="23" t="s">
        <v>538</v>
      </c>
      <c r="D96" s="11">
        <f>D97+D110+D121</f>
        <v>37320.1</v>
      </c>
      <c r="E96" s="11">
        <f>E97+E110+E121</f>
        <v>39792.9</v>
      </c>
      <c r="F96" s="11">
        <f>F97+F110+F121</f>
        <v>35881.399999999994</v>
      </c>
      <c r="G96" s="2"/>
    </row>
    <row r="97" spans="1:7" outlineLevel="2" x14ac:dyDescent="0.25">
      <c r="A97" s="22" t="s">
        <v>255</v>
      </c>
      <c r="B97" s="22"/>
      <c r="C97" s="23" t="s">
        <v>539</v>
      </c>
      <c r="D97" s="11">
        <f>D100+D106+D98+D108+D104</f>
        <v>12896.100000000002</v>
      </c>
      <c r="E97" s="11">
        <f>E100+E106+E98+E108+E104</f>
        <v>17360.700000000004</v>
      </c>
      <c r="F97" s="11">
        <f>F100+F106+F98+F108+F104</f>
        <v>11506.100000000002</v>
      </c>
      <c r="G97" s="2"/>
    </row>
    <row r="98" spans="1:7" ht="38.25" outlineLevel="2" x14ac:dyDescent="0.25">
      <c r="A98" s="22" t="s">
        <v>634</v>
      </c>
      <c r="B98" s="22"/>
      <c r="C98" s="23" t="s">
        <v>653</v>
      </c>
      <c r="D98" s="11">
        <f>D99</f>
        <v>3751.8</v>
      </c>
      <c r="E98" s="11">
        <f t="shared" ref="E98:F98" si="40">E99</f>
        <v>3751.8</v>
      </c>
      <c r="F98" s="11">
        <f t="shared" si="40"/>
        <v>3751.8</v>
      </c>
      <c r="G98" s="2"/>
    </row>
    <row r="99" spans="1:7" ht="51" outlineLevel="2" x14ac:dyDescent="0.25">
      <c r="A99" s="22" t="s">
        <v>634</v>
      </c>
      <c r="B99" s="22" t="s">
        <v>6</v>
      </c>
      <c r="C99" s="23" t="s">
        <v>337</v>
      </c>
      <c r="D99" s="11">
        <f>'№ 8 ведомственная'!F525</f>
        <v>3751.8</v>
      </c>
      <c r="E99" s="11">
        <f>'№ 8 ведомственная'!G525</f>
        <v>3751.8</v>
      </c>
      <c r="F99" s="11">
        <f>'№ 8 ведомственная'!H525</f>
        <v>3751.8</v>
      </c>
      <c r="G99" s="2"/>
    </row>
    <row r="100" spans="1:7" outlineLevel="3" x14ac:dyDescent="0.25">
      <c r="A100" s="22" t="s">
        <v>256</v>
      </c>
      <c r="B100" s="22"/>
      <c r="C100" s="23" t="s">
        <v>540</v>
      </c>
      <c r="D100" s="11">
        <f>D101+D102+D103</f>
        <v>8616.1</v>
      </c>
      <c r="E100" s="11">
        <f t="shared" ref="E100:F100" si="41">E101+E102+E103</f>
        <v>8616.1</v>
      </c>
      <c r="F100" s="11">
        <f t="shared" si="41"/>
        <v>7616.1</v>
      </c>
      <c r="G100" s="2"/>
    </row>
    <row r="101" spans="1:7" ht="51" outlineLevel="4" x14ac:dyDescent="0.25">
      <c r="A101" s="22" t="s">
        <v>256</v>
      </c>
      <c r="B101" s="22" t="s">
        <v>6</v>
      </c>
      <c r="C101" s="23" t="s">
        <v>337</v>
      </c>
      <c r="D101" s="11">
        <f>'№ 8 ведомственная'!F527</f>
        <v>5880</v>
      </c>
      <c r="E101" s="11">
        <f>'№ 8 ведомственная'!G527</f>
        <v>5880</v>
      </c>
      <c r="F101" s="11">
        <f>'№ 8 ведомственная'!H527</f>
        <v>5880</v>
      </c>
      <c r="G101" s="2"/>
    </row>
    <row r="102" spans="1:7" ht="25.5" outlineLevel="4" x14ac:dyDescent="0.25">
      <c r="A102" s="22" t="s">
        <v>256</v>
      </c>
      <c r="B102" s="22" t="s">
        <v>7</v>
      </c>
      <c r="C102" s="23" t="s">
        <v>338</v>
      </c>
      <c r="D102" s="11">
        <f>'№ 8 ведомственная'!F528</f>
        <v>2699.1</v>
      </c>
      <c r="E102" s="11">
        <f>'№ 8 ведомственная'!G528</f>
        <v>2699.1</v>
      </c>
      <c r="F102" s="11">
        <f>'№ 8 ведомственная'!H528</f>
        <v>1699.1</v>
      </c>
      <c r="G102" s="2"/>
    </row>
    <row r="103" spans="1:7" outlineLevel="4" x14ac:dyDescent="0.25">
      <c r="A103" s="22" t="s">
        <v>256</v>
      </c>
      <c r="B103" s="22" t="s">
        <v>8</v>
      </c>
      <c r="C103" s="23" t="s">
        <v>339</v>
      </c>
      <c r="D103" s="11">
        <f>'№ 8 ведомственная'!F529</f>
        <v>37</v>
      </c>
      <c r="E103" s="11">
        <f>'№ 8 ведомственная'!G529</f>
        <v>37</v>
      </c>
      <c r="F103" s="11">
        <f>'№ 8 ведомственная'!H529</f>
        <v>37</v>
      </c>
      <c r="G103" s="2"/>
    </row>
    <row r="104" spans="1:7" ht="38.25" outlineLevel="4" x14ac:dyDescent="0.25">
      <c r="A104" s="22" t="s">
        <v>717</v>
      </c>
      <c r="B104" s="70"/>
      <c r="C104" s="72" t="s">
        <v>718</v>
      </c>
      <c r="D104" s="11">
        <f>D105</f>
        <v>390</v>
      </c>
      <c r="E104" s="11">
        <f t="shared" ref="E104:F104" si="42">E105</f>
        <v>4854.6000000000004</v>
      </c>
      <c r="F104" s="11">
        <f t="shared" si="42"/>
        <v>0</v>
      </c>
      <c r="G104" s="2"/>
    </row>
    <row r="105" spans="1:7" ht="25.5" outlineLevel="4" x14ac:dyDescent="0.25">
      <c r="A105" s="22" t="s">
        <v>717</v>
      </c>
      <c r="B105" s="70">
        <v>200</v>
      </c>
      <c r="C105" s="72" t="s">
        <v>338</v>
      </c>
      <c r="D105" s="11">
        <f>'№ 8 ведомственная'!F531</f>
        <v>390</v>
      </c>
      <c r="E105" s="11">
        <f>'№ 8 ведомственная'!G531</f>
        <v>4854.6000000000004</v>
      </c>
      <c r="F105" s="11">
        <f>'№ 8 ведомственная'!H531</f>
        <v>0</v>
      </c>
      <c r="G105" s="2"/>
    </row>
    <row r="106" spans="1:7" ht="25.5" outlineLevel="4" x14ac:dyDescent="0.25">
      <c r="A106" s="90" t="s">
        <v>719</v>
      </c>
      <c r="B106" s="89"/>
      <c r="C106" s="91" t="s">
        <v>720</v>
      </c>
      <c r="D106" s="11">
        <f>D107</f>
        <v>100</v>
      </c>
      <c r="E106" s="11">
        <f t="shared" ref="E106:F106" si="43">E107</f>
        <v>100</v>
      </c>
      <c r="F106" s="11">
        <f t="shared" si="43"/>
        <v>100</v>
      </c>
      <c r="G106" s="2"/>
    </row>
    <row r="107" spans="1:7" ht="25.5" outlineLevel="4" x14ac:dyDescent="0.25">
      <c r="A107" s="90" t="s">
        <v>719</v>
      </c>
      <c r="B107" s="89">
        <v>200</v>
      </c>
      <c r="C107" s="91" t="s">
        <v>338</v>
      </c>
      <c r="D107" s="11">
        <f>'№ 8 ведомственная'!F533</f>
        <v>100</v>
      </c>
      <c r="E107" s="11">
        <f>'№ 8 ведомственная'!G533</f>
        <v>100</v>
      </c>
      <c r="F107" s="11">
        <f>'№ 8 ведомственная'!H533</f>
        <v>100</v>
      </c>
      <c r="G107" s="2"/>
    </row>
    <row r="108" spans="1:7" ht="38.25" outlineLevel="4" x14ac:dyDescent="0.25">
      <c r="A108" s="22" t="s">
        <v>638</v>
      </c>
      <c r="B108" s="21"/>
      <c r="C108" s="23" t="s">
        <v>637</v>
      </c>
      <c r="D108" s="11">
        <f>D109</f>
        <v>38.200000000000003</v>
      </c>
      <c r="E108" s="11">
        <f t="shared" ref="E108:F108" si="44">E109</f>
        <v>38.200000000000003</v>
      </c>
      <c r="F108" s="11">
        <f t="shared" si="44"/>
        <v>38.200000000000003</v>
      </c>
      <c r="G108" s="2"/>
    </row>
    <row r="109" spans="1:7" ht="51" outlineLevel="4" x14ac:dyDescent="0.25">
      <c r="A109" s="22" t="s">
        <v>638</v>
      </c>
      <c r="B109" s="21" t="s">
        <v>6</v>
      </c>
      <c r="C109" s="23" t="s">
        <v>337</v>
      </c>
      <c r="D109" s="11">
        <f>'№ 8 ведомственная'!F535</f>
        <v>38.200000000000003</v>
      </c>
      <c r="E109" s="11">
        <f>'№ 8 ведомственная'!G535</f>
        <v>38.200000000000003</v>
      </c>
      <c r="F109" s="11">
        <f>'№ 8 ведомственная'!H535</f>
        <v>38.200000000000003</v>
      </c>
      <c r="G109" s="2"/>
    </row>
    <row r="110" spans="1:7" ht="25.5" outlineLevel="2" x14ac:dyDescent="0.25">
      <c r="A110" s="22" t="s">
        <v>257</v>
      </c>
      <c r="B110" s="22"/>
      <c r="C110" s="23" t="s">
        <v>541</v>
      </c>
      <c r="D110" s="11">
        <f>D113+D111+D119+D115+D117</f>
        <v>24235.099999999995</v>
      </c>
      <c r="E110" s="11">
        <f>E113+E111+E119+E115+E117</f>
        <v>22142.5</v>
      </c>
      <c r="F110" s="11">
        <f t="shared" ref="F110" si="45">F113+F111+F119+F115+F117</f>
        <v>23961.299999999996</v>
      </c>
      <c r="G110" s="2"/>
    </row>
    <row r="111" spans="1:7" ht="38.25" outlineLevel="2" x14ac:dyDescent="0.25">
      <c r="A111" s="22" t="s">
        <v>635</v>
      </c>
      <c r="B111" s="22"/>
      <c r="C111" s="23" t="s">
        <v>653</v>
      </c>
      <c r="D111" s="11">
        <f>D112</f>
        <v>5412.1</v>
      </c>
      <c r="E111" s="11">
        <f t="shared" ref="E111:F111" si="46">E112</f>
        <v>5412.1</v>
      </c>
      <c r="F111" s="11">
        <f t="shared" si="46"/>
        <v>5412.1</v>
      </c>
      <c r="G111" s="2"/>
    </row>
    <row r="112" spans="1:7" ht="25.5" outlineLevel="2" x14ac:dyDescent="0.25">
      <c r="A112" s="22" t="s">
        <v>635</v>
      </c>
      <c r="B112" s="22" t="s">
        <v>39</v>
      </c>
      <c r="C112" s="23" t="s">
        <v>364</v>
      </c>
      <c r="D112" s="11">
        <f>'№ 8 ведомственная'!F538</f>
        <v>5412.1</v>
      </c>
      <c r="E112" s="11">
        <f>'№ 8 ведомственная'!G538</f>
        <v>5412.1</v>
      </c>
      <c r="F112" s="11">
        <f>'№ 8 ведомственная'!H538</f>
        <v>5412.1</v>
      </c>
      <c r="G112" s="2"/>
    </row>
    <row r="113" spans="1:7" ht="25.5" outlineLevel="3" x14ac:dyDescent="0.25">
      <c r="A113" s="22" t="s">
        <v>258</v>
      </c>
      <c r="B113" s="22"/>
      <c r="C113" s="23" t="s">
        <v>542</v>
      </c>
      <c r="D113" s="11">
        <f>D114</f>
        <v>18545.099999999999</v>
      </c>
      <c r="E113" s="11">
        <f t="shared" ref="E113:F113" si="47">E114</f>
        <v>16416.3</v>
      </c>
      <c r="F113" s="11">
        <f t="shared" si="47"/>
        <v>16045.099999999999</v>
      </c>
      <c r="G113" s="2"/>
    </row>
    <row r="114" spans="1:7" ht="25.5" outlineLevel="4" x14ac:dyDescent="0.25">
      <c r="A114" s="22" t="s">
        <v>258</v>
      </c>
      <c r="B114" s="22" t="s">
        <v>39</v>
      </c>
      <c r="C114" s="23" t="s">
        <v>364</v>
      </c>
      <c r="D114" s="11">
        <f>'№ 8 ведомственная'!F540</f>
        <v>18545.099999999999</v>
      </c>
      <c r="E114" s="11">
        <f>'№ 8 ведомственная'!G540</f>
        <v>16416.3</v>
      </c>
      <c r="F114" s="11">
        <f>'№ 8 ведомственная'!H540</f>
        <v>16045.099999999999</v>
      </c>
      <c r="G114" s="2"/>
    </row>
    <row r="115" spans="1:7" ht="38.25" outlineLevel="4" x14ac:dyDescent="0.25">
      <c r="A115" s="22" t="s">
        <v>721</v>
      </c>
      <c r="B115" s="21"/>
      <c r="C115" s="23" t="s">
        <v>723</v>
      </c>
      <c r="D115" s="11">
        <f>D116</f>
        <v>0</v>
      </c>
      <c r="E115" s="11">
        <f t="shared" ref="E115:F115" si="48">E116</f>
        <v>0</v>
      </c>
      <c r="F115" s="11">
        <f t="shared" si="48"/>
        <v>2150</v>
      </c>
      <c r="G115" s="2"/>
    </row>
    <row r="116" spans="1:7" ht="25.5" outlineLevel="4" x14ac:dyDescent="0.25">
      <c r="A116" s="22" t="s">
        <v>721</v>
      </c>
      <c r="B116" s="21" t="s">
        <v>39</v>
      </c>
      <c r="C116" s="23" t="s">
        <v>364</v>
      </c>
      <c r="D116" s="11">
        <f>'№ 8 ведомственная'!F542</f>
        <v>0</v>
      </c>
      <c r="E116" s="11">
        <f>'№ 8 ведомственная'!G542</f>
        <v>0</v>
      </c>
      <c r="F116" s="11">
        <f>'№ 8 ведомственная'!H542</f>
        <v>2150</v>
      </c>
      <c r="G116" s="2"/>
    </row>
    <row r="117" spans="1:7" ht="38.25" outlineLevel="4" x14ac:dyDescent="0.25">
      <c r="A117" s="90" t="s">
        <v>722</v>
      </c>
      <c r="B117" s="89"/>
      <c r="C117" s="91" t="s">
        <v>724</v>
      </c>
      <c r="D117" s="11">
        <f>D118</f>
        <v>223.8</v>
      </c>
      <c r="E117" s="11">
        <f t="shared" ref="E117:F117" si="49">E118</f>
        <v>260</v>
      </c>
      <c r="F117" s="11">
        <f t="shared" si="49"/>
        <v>300</v>
      </c>
      <c r="G117" s="2"/>
    </row>
    <row r="118" spans="1:7" ht="25.5" outlineLevel="4" x14ac:dyDescent="0.25">
      <c r="A118" s="90" t="s">
        <v>722</v>
      </c>
      <c r="B118" s="89" t="s">
        <v>39</v>
      </c>
      <c r="C118" s="91" t="s">
        <v>364</v>
      </c>
      <c r="D118" s="11">
        <f>'№ 8 ведомственная'!F544</f>
        <v>223.8</v>
      </c>
      <c r="E118" s="11">
        <f>'№ 8 ведомственная'!G544</f>
        <v>260</v>
      </c>
      <c r="F118" s="11">
        <f>'№ 8 ведомственная'!H544</f>
        <v>300</v>
      </c>
      <c r="G118" s="2"/>
    </row>
    <row r="119" spans="1:7" ht="38.25" outlineLevel="4" x14ac:dyDescent="0.25">
      <c r="A119" s="22" t="s">
        <v>639</v>
      </c>
      <c r="B119" s="21"/>
      <c r="C119" s="23" t="s">
        <v>637</v>
      </c>
      <c r="D119" s="11">
        <f>D120</f>
        <v>54.1</v>
      </c>
      <c r="E119" s="11">
        <f t="shared" ref="E119:F119" si="50">E120</f>
        <v>54.1</v>
      </c>
      <c r="F119" s="11">
        <f t="shared" si="50"/>
        <v>54.1</v>
      </c>
      <c r="G119" s="2"/>
    </row>
    <row r="120" spans="1:7" ht="25.5" outlineLevel="4" x14ac:dyDescent="0.25">
      <c r="A120" s="22" t="s">
        <v>639</v>
      </c>
      <c r="B120" s="21">
        <v>600</v>
      </c>
      <c r="C120" s="23" t="s">
        <v>364</v>
      </c>
      <c r="D120" s="11">
        <f>'№ 8 ведомственная'!F546</f>
        <v>54.1</v>
      </c>
      <c r="E120" s="11">
        <f>'№ 8 ведомственная'!G546</f>
        <v>54.1</v>
      </c>
      <c r="F120" s="11">
        <f>'№ 8 ведомственная'!H546</f>
        <v>54.1</v>
      </c>
      <c r="G120" s="2"/>
    </row>
    <row r="121" spans="1:7" ht="25.5" outlineLevel="4" x14ac:dyDescent="0.25">
      <c r="A121" s="69" t="s">
        <v>611</v>
      </c>
      <c r="B121" s="70"/>
      <c r="C121" s="72" t="s">
        <v>648</v>
      </c>
      <c r="D121" s="11">
        <f>D122</f>
        <v>188.9</v>
      </c>
      <c r="E121" s="11">
        <f t="shared" ref="E121:F121" si="51">E122</f>
        <v>289.7</v>
      </c>
      <c r="F121" s="11">
        <f t="shared" si="51"/>
        <v>414</v>
      </c>
      <c r="G121" s="2"/>
    </row>
    <row r="122" spans="1:7" ht="51" outlineLevel="4" x14ac:dyDescent="0.25">
      <c r="A122" s="69" t="s">
        <v>612</v>
      </c>
      <c r="B122" s="70"/>
      <c r="C122" s="72" t="s">
        <v>660</v>
      </c>
      <c r="D122" s="11">
        <f>D123</f>
        <v>188.9</v>
      </c>
      <c r="E122" s="11">
        <f t="shared" ref="E122:F122" si="52">E123</f>
        <v>289.7</v>
      </c>
      <c r="F122" s="11">
        <f t="shared" si="52"/>
        <v>414</v>
      </c>
      <c r="G122" s="2"/>
    </row>
    <row r="123" spans="1:7" ht="25.5" outlineLevel="4" x14ac:dyDescent="0.25">
      <c r="A123" s="69" t="s">
        <v>612</v>
      </c>
      <c r="B123" s="70">
        <v>600</v>
      </c>
      <c r="C123" s="72" t="s">
        <v>364</v>
      </c>
      <c r="D123" s="11">
        <f>'№ 8 ведомственная'!F549</f>
        <v>188.9</v>
      </c>
      <c r="E123" s="11">
        <f>'№ 8 ведомственная'!G549</f>
        <v>289.7</v>
      </c>
      <c r="F123" s="11">
        <f>'№ 8 ведомственная'!H549</f>
        <v>414</v>
      </c>
      <c r="G123" s="2"/>
    </row>
    <row r="124" spans="1:7" ht="38.25" outlineLevel="1" x14ac:dyDescent="0.25">
      <c r="A124" s="22" t="s">
        <v>238</v>
      </c>
      <c r="B124" s="22"/>
      <c r="C124" s="23" t="s">
        <v>522</v>
      </c>
      <c r="D124" s="11">
        <f>D125+D134</f>
        <v>6126.4999999999991</v>
      </c>
      <c r="E124" s="11">
        <f t="shared" ref="E124:F124" si="53">E125+E134</f>
        <v>6065.7</v>
      </c>
      <c r="F124" s="11">
        <f t="shared" si="53"/>
        <v>5075.7</v>
      </c>
      <c r="G124" s="2"/>
    </row>
    <row r="125" spans="1:7" ht="25.5" outlineLevel="2" x14ac:dyDescent="0.25">
      <c r="A125" s="22" t="s">
        <v>239</v>
      </c>
      <c r="B125" s="22"/>
      <c r="C125" s="23" t="s">
        <v>523</v>
      </c>
      <c r="D125" s="11">
        <f>D128+D126+D132+D130</f>
        <v>6063.5999999999995</v>
      </c>
      <c r="E125" s="11">
        <f t="shared" ref="E125:F125" si="54">E128+E126+E132+E130</f>
        <v>6065.7</v>
      </c>
      <c r="F125" s="11">
        <f t="shared" si="54"/>
        <v>5075.7</v>
      </c>
      <c r="G125" s="2"/>
    </row>
    <row r="126" spans="1:7" ht="38.25" outlineLevel="2" x14ac:dyDescent="0.25">
      <c r="A126" s="22" t="s">
        <v>632</v>
      </c>
      <c r="B126" s="22"/>
      <c r="C126" s="23" t="s">
        <v>633</v>
      </c>
      <c r="D126" s="11">
        <f>D127</f>
        <v>690.6</v>
      </c>
      <c r="E126" s="11">
        <f t="shared" ref="E126:F126" si="55">E127</f>
        <v>690.6</v>
      </c>
      <c r="F126" s="11">
        <f t="shared" si="55"/>
        <v>690.6</v>
      </c>
      <c r="G126" s="2"/>
    </row>
    <row r="127" spans="1:7" ht="25.5" outlineLevel="2" x14ac:dyDescent="0.25">
      <c r="A127" s="22" t="s">
        <v>632</v>
      </c>
      <c r="B127" s="22" t="s">
        <v>39</v>
      </c>
      <c r="C127" s="23" t="s">
        <v>364</v>
      </c>
      <c r="D127" s="11">
        <f>'№ 8 ведомственная'!F486</f>
        <v>690.6</v>
      </c>
      <c r="E127" s="11">
        <f>'№ 8 ведомственная'!G486</f>
        <v>690.6</v>
      </c>
      <c r="F127" s="11">
        <f>'№ 8 ведомственная'!H486</f>
        <v>690.6</v>
      </c>
      <c r="G127" s="2"/>
    </row>
    <row r="128" spans="1:7" ht="38.25" outlineLevel="3" x14ac:dyDescent="0.25">
      <c r="A128" s="22" t="s">
        <v>240</v>
      </c>
      <c r="B128" s="22"/>
      <c r="C128" s="23" t="s">
        <v>524</v>
      </c>
      <c r="D128" s="11">
        <f>D129</f>
        <v>5353.4</v>
      </c>
      <c r="E128" s="11">
        <f t="shared" ref="E128:F128" si="56">E129</f>
        <v>5353.4</v>
      </c>
      <c r="F128" s="11">
        <f t="shared" si="56"/>
        <v>4353.3999999999996</v>
      </c>
      <c r="G128" s="2"/>
    </row>
    <row r="129" spans="1:7" ht="25.5" outlineLevel="4" x14ac:dyDescent="0.25">
      <c r="A129" s="22" t="s">
        <v>240</v>
      </c>
      <c r="B129" s="22" t="s">
        <v>39</v>
      </c>
      <c r="C129" s="23" t="s">
        <v>364</v>
      </c>
      <c r="D129" s="11">
        <f>'№ 8 ведомственная'!F488</f>
        <v>5353.4</v>
      </c>
      <c r="E129" s="11">
        <f>'№ 8 ведомственная'!G488</f>
        <v>5353.4</v>
      </c>
      <c r="F129" s="11">
        <f>'№ 8 ведомственная'!H488</f>
        <v>4353.3999999999996</v>
      </c>
      <c r="G129" s="2"/>
    </row>
    <row r="130" spans="1:7" ht="25.5" outlineLevel="4" x14ac:dyDescent="0.25">
      <c r="A130" s="90" t="s">
        <v>715</v>
      </c>
      <c r="B130" s="89"/>
      <c r="C130" s="91" t="s">
        <v>716</v>
      </c>
      <c r="D130" s="11">
        <f>D131</f>
        <v>12.9</v>
      </c>
      <c r="E130" s="11">
        <f t="shared" ref="E130:F130" si="57">E131</f>
        <v>15</v>
      </c>
      <c r="F130" s="11">
        <f t="shared" si="57"/>
        <v>25</v>
      </c>
      <c r="G130" s="2"/>
    </row>
    <row r="131" spans="1:7" ht="25.5" outlineLevel="4" x14ac:dyDescent="0.25">
      <c r="A131" s="90" t="s">
        <v>715</v>
      </c>
      <c r="B131" s="89" t="s">
        <v>39</v>
      </c>
      <c r="C131" s="91" t="s">
        <v>364</v>
      </c>
      <c r="D131" s="11">
        <f>'№ 8 ведомственная'!F490</f>
        <v>12.9</v>
      </c>
      <c r="E131" s="11">
        <f>'№ 8 ведомственная'!G490</f>
        <v>15</v>
      </c>
      <c r="F131" s="11">
        <f>'№ 8 ведомственная'!H490</f>
        <v>25</v>
      </c>
      <c r="G131" s="2"/>
    </row>
    <row r="132" spans="1:7" ht="38.25" outlineLevel="4" x14ac:dyDescent="0.25">
      <c r="A132" s="69" t="s">
        <v>642</v>
      </c>
      <c r="B132" s="70"/>
      <c r="C132" s="72" t="s">
        <v>640</v>
      </c>
      <c r="D132" s="11">
        <f>D133</f>
        <v>6.7</v>
      </c>
      <c r="E132" s="11">
        <f t="shared" ref="E132:F132" si="58">E133</f>
        <v>6.7</v>
      </c>
      <c r="F132" s="11">
        <f t="shared" si="58"/>
        <v>6.7</v>
      </c>
      <c r="G132" s="2"/>
    </row>
    <row r="133" spans="1:7" ht="25.5" outlineLevel="4" x14ac:dyDescent="0.25">
      <c r="A133" s="22" t="s">
        <v>642</v>
      </c>
      <c r="B133" s="21" t="s">
        <v>39</v>
      </c>
      <c r="C133" s="23" t="s">
        <v>364</v>
      </c>
      <c r="D133" s="11">
        <f>'№ 8 ведомственная'!F492</f>
        <v>6.7</v>
      </c>
      <c r="E133" s="11">
        <f>'№ 8 ведомственная'!G492</f>
        <v>6.7</v>
      </c>
      <c r="F133" s="11">
        <f>'№ 8 ведомственная'!H492</f>
        <v>6.7</v>
      </c>
      <c r="G133" s="2"/>
    </row>
    <row r="134" spans="1:7" ht="25.5" outlineLevel="4" x14ac:dyDescent="0.25">
      <c r="A134" s="69" t="s">
        <v>609</v>
      </c>
      <c r="B134" s="70"/>
      <c r="C134" s="72" t="s">
        <v>648</v>
      </c>
      <c r="D134" s="11">
        <f>D135</f>
        <v>62.9</v>
      </c>
      <c r="E134" s="11">
        <f t="shared" ref="E134:F135" si="59">E135</f>
        <v>0</v>
      </c>
      <c r="F134" s="11">
        <f t="shared" si="59"/>
        <v>0</v>
      </c>
      <c r="G134" s="2"/>
    </row>
    <row r="135" spans="1:7" ht="38.25" outlineLevel="4" x14ac:dyDescent="0.25">
      <c r="A135" s="69" t="s">
        <v>610</v>
      </c>
      <c r="B135" s="70"/>
      <c r="C135" s="72" t="s">
        <v>649</v>
      </c>
      <c r="D135" s="11">
        <f>D136</f>
        <v>62.9</v>
      </c>
      <c r="E135" s="11">
        <f t="shared" si="59"/>
        <v>0</v>
      </c>
      <c r="F135" s="11">
        <f t="shared" si="59"/>
        <v>0</v>
      </c>
      <c r="G135" s="2"/>
    </row>
    <row r="136" spans="1:7" ht="25.5" outlineLevel="4" x14ac:dyDescent="0.25">
      <c r="A136" s="69" t="s">
        <v>610</v>
      </c>
      <c r="B136" s="70">
        <v>600</v>
      </c>
      <c r="C136" s="72" t="s">
        <v>608</v>
      </c>
      <c r="D136" s="11">
        <f>'№ 8 ведомственная'!F495</f>
        <v>62.9</v>
      </c>
      <c r="E136" s="11">
        <f>'№ 8 ведомственная'!G495</f>
        <v>0</v>
      </c>
      <c r="F136" s="11">
        <f>'№ 8 ведомственная'!H495</f>
        <v>0</v>
      </c>
      <c r="G136" s="2"/>
    </row>
    <row r="137" spans="1:7" ht="38.25" outlineLevel="1" x14ac:dyDescent="0.25">
      <c r="A137" s="22" t="s">
        <v>260</v>
      </c>
      <c r="B137" s="22"/>
      <c r="C137" s="23" t="s">
        <v>567</v>
      </c>
      <c r="D137" s="11">
        <f>D138</f>
        <v>3826.8999999999996</v>
      </c>
      <c r="E137" s="11">
        <f t="shared" ref="E137:F137" si="60">E138</f>
        <v>3826.8999999999996</v>
      </c>
      <c r="F137" s="11">
        <f t="shared" si="60"/>
        <v>3826.8999999999996</v>
      </c>
      <c r="G137" s="2"/>
    </row>
    <row r="138" spans="1:7" ht="25.5" outlineLevel="3" x14ac:dyDescent="0.25">
      <c r="A138" s="22" t="s">
        <v>261</v>
      </c>
      <c r="B138" s="22"/>
      <c r="C138" s="23" t="s">
        <v>543</v>
      </c>
      <c r="D138" s="11">
        <f>D139+D140</f>
        <v>3826.8999999999996</v>
      </c>
      <c r="E138" s="11">
        <f t="shared" ref="E138:F138" si="61">E139+E140</f>
        <v>3826.8999999999996</v>
      </c>
      <c r="F138" s="11">
        <f t="shared" si="61"/>
        <v>3826.8999999999996</v>
      </c>
      <c r="G138" s="2"/>
    </row>
    <row r="139" spans="1:7" ht="51" outlineLevel="4" x14ac:dyDescent="0.25">
      <c r="A139" s="22" t="s">
        <v>261</v>
      </c>
      <c r="B139" s="22" t="s">
        <v>6</v>
      </c>
      <c r="C139" s="23" t="s">
        <v>337</v>
      </c>
      <c r="D139" s="11">
        <f>'№ 8 ведомственная'!F554</f>
        <v>3593.2</v>
      </c>
      <c r="E139" s="11">
        <f>'№ 8 ведомственная'!G554</f>
        <v>3593.2</v>
      </c>
      <c r="F139" s="11">
        <f>'№ 8 ведомственная'!H554</f>
        <v>3593.2</v>
      </c>
      <c r="G139" s="2"/>
    </row>
    <row r="140" spans="1:7" ht="25.5" outlineLevel="4" x14ac:dyDescent="0.25">
      <c r="A140" s="22" t="s">
        <v>261</v>
      </c>
      <c r="B140" s="22" t="s">
        <v>7</v>
      </c>
      <c r="C140" s="23" t="s">
        <v>338</v>
      </c>
      <c r="D140" s="11">
        <f>'№ 8 ведомственная'!F555</f>
        <v>233.7</v>
      </c>
      <c r="E140" s="11">
        <f>'№ 8 ведомственная'!G555</f>
        <v>233.7</v>
      </c>
      <c r="F140" s="11">
        <f>'№ 8 ведомственная'!H555</f>
        <v>233.7</v>
      </c>
      <c r="G140" s="2"/>
    </row>
    <row r="141" spans="1:7" s="36" customFormat="1" ht="38.25" x14ac:dyDescent="0.25">
      <c r="A141" s="22" t="s">
        <v>263</v>
      </c>
      <c r="B141" s="22"/>
      <c r="C141" s="23" t="s">
        <v>334</v>
      </c>
      <c r="D141" s="11">
        <f>D142+D161</f>
        <v>4217.8999999999996</v>
      </c>
      <c r="E141" s="11">
        <f>E142+E161</f>
        <v>3297.9</v>
      </c>
      <c r="F141" s="11">
        <f>F142+F161</f>
        <v>2597.9</v>
      </c>
      <c r="G141" s="4"/>
    </row>
    <row r="142" spans="1:7" ht="25.5" outlineLevel="1" x14ac:dyDescent="0.25">
      <c r="A142" s="22" t="s">
        <v>264</v>
      </c>
      <c r="B142" s="22"/>
      <c r="C142" s="23" t="s">
        <v>544</v>
      </c>
      <c r="D142" s="11">
        <f>D143+D149+D153+D156</f>
        <v>2320</v>
      </c>
      <c r="E142" s="11">
        <f t="shared" ref="E142:F142" si="62">E143+E149+E153+E156</f>
        <v>1400</v>
      </c>
      <c r="F142" s="11">
        <f t="shared" si="62"/>
        <v>700</v>
      </c>
      <c r="G142" s="2"/>
    </row>
    <row r="143" spans="1:7" ht="63.75" outlineLevel="2" x14ac:dyDescent="0.25">
      <c r="A143" s="22" t="s">
        <v>265</v>
      </c>
      <c r="B143" s="22"/>
      <c r="C143" s="23" t="s">
        <v>545</v>
      </c>
      <c r="D143" s="11">
        <f>D144+D147</f>
        <v>417.8</v>
      </c>
      <c r="E143" s="11">
        <f t="shared" ref="E143:F143" si="63">E144+E147</f>
        <v>417.8</v>
      </c>
      <c r="F143" s="11">
        <f t="shared" si="63"/>
        <v>217.8</v>
      </c>
      <c r="G143" s="2"/>
    </row>
    <row r="144" spans="1:7" ht="76.5" outlineLevel="3" x14ac:dyDescent="0.25">
      <c r="A144" s="22" t="s">
        <v>266</v>
      </c>
      <c r="B144" s="22"/>
      <c r="C144" s="23" t="s">
        <v>546</v>
      </c>
      <c r="D144" s="11">
        <f>D145+D146</f>
        <v>412.8</v>
      </c>
      <c r="E144" s="11">
        <f t="shared" ref="E144:F144" si="64">E145+E146</f>
        <v>412.8</v>
      </c>
      <c r="F144" s="11">
        <f t="shared" si="64"/>
        <v>212.8</v>
      </c>
      <c r="G144" s="2"/>
    </row>
    <row r="145" spans="1:7" ht="51" outlineLevel="4" x14ac:dyDescent="0.25">
      <c r="A145" s="22" t="s">
        <v>266</v>
      </c>
      <c r="B145" s="22" t="s">
        <v>6</v>
      </c>
      <c r="C145" s="23" t="s">
        <v>337</v>
      </c>
      <c r="D145" s="11">
        <f>'№ 8 ведомственная'!F562</f>
        <v>5.2</v>
      </c>
      <c r="E145" s="11">
        <f>'№ 8 ведомственная'!G562</f>
        <v>5.2</v>
      </c>
      <c r="F145" s="11">
        <f>'№ 8 ведомственная'!H562</f>
        <v>5.2</v>
      </c>
      <c r="G145" s="2"/>
    </row>
    <row r="146" spans="1:7" ht="25.5" outlineLevel="4" x14ac:dyDescent="0.25">
      <c r="A146" s="22" t="s">
        <v>266</v>
      </c>
      <c r="B146" s="22" t="s">
        <v>7</v>
      </c>
      <c r="C146" s="23" t="s">
        <v>338</v>
      </c>
      <c r="D146" s="11">
        <f>'№ 8 ведомственная'!F563</f>
        <v>407.6</v>
      </c>
      <c r="E146" s="11">
        <f>'№ 8 ведомственная'!G563</f>
        <v>407.6</v>
      </c>
      <c r="F146" s="11">
        <f>'№ 8 ведомственная'!H563</f>
        <v>207.60000000000002</v>
      </c>
      <c r="G146" s="2"/>
    </row>
    <row r="147" spans="1:7" ht="25.5" outlineLevel="3" x14ac:dyDescent="0.25">
      <c r="A147" s="22" t="s">
        <v>267</v>
      </c>
      <c r="B147" s="22"/>
      <c r="C147" s="23" t="s">
        <v>547</v>
      </c>
      <c r="D147" s="11">
        <f>D148</f>
        <v>5</v>
      </c>
      <c r="E147" s="11">
        <f t="shared" ref="E147:F147" si="65">E148</f>
        <v>5</v>
      </c>
      <c r="F147" s="11">
        <f t="shared" si="65"/>
        <v>5</v>
      </c>
      <c r="G147" s="2"/>
    </row>
    <row r="148" spans="1:7" ht="25.5" outlineLevel="4" x14ac:dyDescent="0.25">
      <c r="A148" s="22" t="s">
        <v>267</v>
      </c>
      <c r="B148" s="22" t="s">
        <v>7</v>
      </c>
      <c r="C148" s="23" t="s">
        <v>338</v>
      </c>
      <c r="D148" s="11">
        <f>'№ 8 ведомственная'!F565</f>
        <v>5</v>
      </c>
      <c r="E148" s="11">
        <f>'№ 8 ведомственная'!G565</f>
        <v>5</v>
      </c>
      <c r="F148" s="11">
        <f>'№ 8 ведомственная'!H565</f>
        <v>5</v>
      </c>
      <c r="G148" s="2"/>
    </row>
    <row r="149" spans="1:7" ht="38.25" outlineLevel="2" x14ac:dyDescent="0.25">
      <c r="A149" s="22" t="s">
        <v>268</v>
      </c>
      <c r="B149" s="22"/>
      <c r="C149" s="23" t="s">
        <v>548</v>
      </c>
      <c r="D149" s="11">
        <f>D150</f>
        <v>959</v>
      </c>
      <c r="E149" s="11">
        <f t="shared" ref="E149:F149" si="66">E150</f>
        <v>959</v>
      </c>
      <c r="F149" s="11">
        <f t="shared" si="66"/>
        <v>459</v>
      </c>
      <c r="G149" s="2"/>
    </row>
    <row r="150" spans="1:7" ht="25.5" outlineLevel="3" x14ac:dyDescent="0.25">
      <c r="A150" s="22" t="s">
        <v>269</v>
      </c>
      <c r="B150" s="22"/>
      <c r="C150" s="23" t="s">
        <v>549</v>
      </c>
      <c r="D150" s="11">
        <f>D151+D152</f>
        <v>959</v>
      </c>
      <c r="E150" s="11">
        <f t="shared" ref="E150:F150" si="67">E151+E152</f>
        <v>959</v>
      </c>
      <c r="F150" s="11">
        <f t="shared" si="67"/>
        <v>459</v>
      </c>
      <c r="G150" s="2"/>
    </row>
    <row r="151" spans="1:7" ht="51" outlineLevel="4" x14ac:dyDescent="0.25">
      <c r="A151" s="22" t="s">
        <v>269</v>
      </c>
      <c r="B151" s="22" t="s">
        <v>6</v>
      </c>
      <c r="C151" s="23" t="s">
        <v>337</v>
      </c>
      <c r="D151" s="11">
        <f>'№ 8 ведомственная'!F568</f>
        <v>397</v>
      </c>
      <c r="E151" s="11">
        <f>'№ 8 ведомственная'!G568</f>
        <v>397</v>
      </c>
      <c r="F151" s="11">
        <f>'№ 8 ведомственная'!H568</f>
        <v>197</v>
      </c>
      <c r="G151" s="2"/>
    </row>
    <row r="152" spans="1:7" ht="25.5" outlineLevel="4" x14ac:dyDescent="0.25">
      <c r="A152" s="22" t="s">
        <v>269</v>
      </c>
      <c r="B152" s="22" t="s">
        <v>7</v>
      </c>
      <c r="C152" s="23" t="s">
        <v>338</v>
      </c>
      <c r="D152" s="11">
        <f>'№ 8 ведомственная'!F569</f>
        <v>562</v>
      </c>
      <c r="E152" s="11">
        <f>'№ 8 ведомственная'!G569</f>
        <v>562</v>
      </c>
      <c r="F152" s="11">
        <f>'№ 8 ведомственная'!H569</f>
        <v>262</v>
      </c>
      <c r="G152" s="2"/>
    </row>
    <row r="153" spans="1:7" ht="25.5" outlineLevel="4" x14ac:dyDescent="0.25">
      <c r="A153" s="22" t="s">
        <v>270</v>
      </c>
      <c r="B153" s="21"/>
      <c r="C153" s="23" t="s">
        <v>613</v>
      </c>
      <c r="D153" s="11">
        <f>D154</f>
        <v>23.2</v>
      </c>
      <c r="E153" s="11">
        <f t="shared" ref="E153:F153" si="68">E154</f>
        <v>23.2</v>
      </c>
      <c r="F153" s="11">
        <f t="shared" si="68"/>
        <v>23.2</v>
      </c>
      <c r="G153" s="2"/>
    </row>
    <row r="154" spans="1:7" outlineLevel="4" x14ac:dyDescent="0.25">
      <c r="A154" s="22" t="s">
        <v>271</v>
      </c>
      <c r="B154" s="21"/>
      <c r="C154" s="23" t="s">
        <v>614</v>
      </c>
      <c r="D154" s="11">
        <f>D155</f>
        <v>23.2</v>
      </c>
      <c r="E154" s="11">
        <f t="shared" ref="E154:F154" si="69">E155</f>
        <v>23.2</v>
      </c>
      <c r="F154" s="11">
        <f t="shared" si="69"/>
        <v>23.2</v>
      </c>
      <c r="G154" s="2"/>
    </row>
    <row r="155" spans="1:7" ht="25.5" outlineLevel="4" x14ac:dyDescent="0.25">
      <c r="A155" s="22" t="s">
        <v>271</v>
      </c>
      <c r="B155" s="21">
        <v>200</v>
      </c>
      <c r="C155" s="23" t="s">
        <v>338</v>
      </c>
      <c r="D155" s="11">
        <v>23.2</v>
      </c>
      <c r="E155" s="11">
        <v>23.2</v>
      </c>
      <c r="F155" s="11">
        <v>23.2</v>
      </c>
      <c r="G155" s="2"/>
    </row>
    <row r="156" spans="1:7" ht="25.5" outlineLevel="4" x14ac:dyDescent="0.25">
      <c r="A156" s="101" t="s">
        <v>725</v>
      </c>
      <c r="B156" s="100"/>
      <c r="C156" s="91" t="s">
        <v>728</v>
      </c>
      <c r="D156" s="11">
        <f>D157+D159</f>
        <v>920</v>
      </c>
      <c r="E156" s="11">
        <f t="shared" ref="E156:F156" si="70">E157+E159</f>
        <v>0</v>
      </c>
      <c r="F156" s="11">
        <f t="shared" si="70"/>
        <v>0</v>
      </c>
      <c r="G156" s="2"/>
    </row>
    <row r="157" spans="1:7" ht="38.25" outlineLevel="4" x14ac:dyDescent="0.25">
      <c r="A157" s="101" t="s">
        <v>726</v>
      </c>
      <c r="B157" s="100"/>
      <c r="C157" s="91" t="s">
        <v>729</v>
      </c>
      <c r="D157" s="11">
        <f>D158</f>
        <v>330</v>
      </c>
      <c r="E157" s="11">
        <f t="shared" ref="E157:F157" si="71">E158</f>
        <v>0</v>
      </c>
      <c r="F157" s="11">
        <f t="shared" si="71"/>
        <v>0</v>
      </c>
      <c r="G157" s="2"/>
    </row>
    <row r="158" spans="1:7" ht="25.5" outlineLevel="4" x14ac:dyDescent="0.25">
      <c r="A158" s="101" t="s">
        <v>726</v>
      </c>
      <c r="B158" s="101">
        <v>200</v>
      </c>
      <c r="C158" s="91" t="s">
        <v>338</v>
      </c>
      <c r="D158" s="11">
        <f>'№ 8 ведомственная'!F575</f>
        <v>330</v>
      </c>
      <c r="E158" s="11">
        <f>'№ 8 ведомственная'!G575</f>
        <v>0</v>
      </c>
      <c r="F158" s="11">
        <f>'№ 8 ведомственная'!H575</f>
        <v>0</v>
      </c>
      <c r="G158" s="2"/>
    </row>
    <row r="159" spans="1:7" ht="38.25" outlineLevel="4" x14ac:dyDescent="0.25">
      <c r="A159" s="101" t="s">
        <v>727</v>
      </c>
      <c r="B159" s="100"/>
      <c r="C159" s="91" t="s">
        <v>729</v>
      </c>
      <c r="D159" s="11">
        <f>D160</f>
        <v>590</v>
      </c>
      <c r="E159" s="11">
        <f t="shared" ref="E159:F159" si="72">E160</f>
        <v>0</v>
      </c>
      <c r="F159" s="11">
        <f t="shared" si="72"/>
        <v>0</v>
      </c>
      <c r="G159" s="2"/>
    </row>
    <row r="160" spans="1:7" ht="25.5" outlineLevel="4" x14ac:dyDescent="0.25">
      <c r="A160" s="101" t="s">
        <v>727</v>
      </c>
      <c r="B160" s="101">
        <v>200</v>
      </c>
      <c r="C160" s="91" t="s">
        <v>338</v>
      </c>
      <c r="D160" s="11">
        <f>'№ 8 ведомственная'!F577</f>
        <v>590</v>
      </c>
      <c r="E160" s="11">
        <f>'№ 8 ведомственная'!G577</f>
        <v>0</v>
      </c>
      <c r="F160" s="11">
        <f>'№ 8 ведомственная'!H577</f>
        <v>0</v>
      </c>
      <c r="G160" s="2"/>
    </row>
    <row r="161" spans="1:7" ht="25.5" outlineLevel="1" x14ac:dyDescent="0.25">
      <c r="A161" s="22" t="s">
        <v>272</v>
      </c>
      <c r="B161" s="22"/>
      <c r="C161" s="23" t="s">
        <v>552</v>
      </c>
      <c r="D161" s="11">
        <f>D162</f>
        <v>1897.9</v>
      </c>
      <c r="E161" s="11">
        <f t="shared" ref="E161:F162" si="73">E162</f>
        <v>1897.9</v>
      </c>
      <c r="F161" s="11">
        <f t="shared" si="73"/>
        <v>1897.9</v>
      </c>
      <c r="G161" s="2"/>
    </row>
    <row r="162" spans="1:7" ht="25.5" outlineLevel="2" x14ac:dyDescent="0.25">
      <c r="A162" s="22" t="s">
        <v>273</v>
      </c>
      <c r="B162" s="22"/>
      <c r="C162" s="23" t="s">
        <v>553</v>
      </c>
      <c r="D162" s="11">
        <f>D163</f>
        <v>1897.9</v>
      </c>
      <c r="E162" s="11">
        <f t="shared" si="73"/>
        <v>1897.9</v>
      </c>
      <c r="F162" s="11">
        <f t="shared" si="73"/>
        <v>1897.9</v>
      </c>
      <c r="G162" s="2"/>
    </row>
    <row r="163" spans="1:7" ht="25.5" outlineLevel="3" x14ac:dyDescent="0.25">
      <c r="A163" s="22" t="s">
        <v>274</v>
      </c>
      <c r="B163" s="22"/>
      <c r="C163" s="23" t="s">
        <v>554</v>
      </c>
      <c r="D163" s="11">
        <f>D164+D165+D166</f>
        <v>1897.9</v>
      </c>
      <c r="E163" s="11">
        <f t="shared" ref="E163:F163" si="74">E164+E165+E166</f>
        <v>1897.9</v>
      </c>
      <c r="F163" s="11">
        <f t="shared" si="74"/>
        <v>1897.9</v>
      </c>
      <c r="G163" s="2"/>
    </row>
    <row r="164" spans="1:7" ht="51" outlineLevel="4" x14ac:dyDescent="0.25">
      <c r="A164" s="22" t="s">
        <v>274</v>
      </c>
      <c r="B164" s="22" t="s">
        <v>6</v>
      </c>
      <c r="C164" s="23" t="s">
        <v>337</v>
      </c>
      <c r="D164" s="11">
        <f>'№ 8 ведомственная'!F581</f>
        <v>1064</v>
      </c>
      <c r="E164" s="11">
        <f>'№ 8 ведомственная'!G581</f>
        <v>1064</v>
      </c>
      <c r="F164" s="11">
        <f>'№ 8 ведомственная'!H581</f>
        <v>1064</v>
      </c>
      <c r="G164" s="2"/>
    </row>
    <row r="165" spans="1:7" ht="25.5" outlineLevel="4" x14ac:dyDescent="0.25">
      <c r="A165" s="22" t="s">
        <v>274</v>
      </c>
      <c r="B165" s="22" t="s">
        <v>7</v>
      </c>
      <c r="C165" s="23" t="s">
        <v>338</v>
      </c>
      <c r="D165" s="11">
        <f>'№ 8 ведомственная'!F582</f>
        <v>463.9</v>
      </c>
      <c r="E165" s="11">
        <f>'№ 8 ведомственная'!G582</f>
        <v>463.9</v>
      </c>
      <c r="F165" s="11">
        <f>'№ 8 ведомственная'!H582</f>
        <v>463.9</v>
      </c>
      <c r="G165" s="2"/>
    </row>
    <row r="166" spans="1:7" outlineLevel="4" x14ac:dyDescent="0.25">
      <c r="A166" s="22" t="s">
        <v>274</v>
      </c>
      <c r="B166" s="21">
        <v>800</v>
      </c>
      <c r="C166" s="23" t="s">
        <v>339</v>
      </c>
      <c r="D166" s="11">
        <f>'№ 8 ведомственная'!F583</f>
        <v>370</v>
      </c>
      <c r="E166" s="11">
        <f>'№ 8 ведомственная'!G583</f>
        <v>370</v>
      </c>
      <c r="F166" s="11">
        <f>'№ 8 ведомственная'!H583</f>
        <v>370</v>
      </c>
      <c r="G166" s="2"/>
    </row>
    <row r="167" spans="1:7" s="36" customFormat="1" ht="38.25" x14ac:dyDescent="0.25">
      <c r="A167" s="22" t="s">
        <v>153</v>
      </c>
      <c r="B167" s="22"/>
      <c r="C167" s="23" t="s">
        <v>316</v>
      </c>
      <c r="D167" s="11">
        <f>D168</f>
        <v>100</v>
      </c>
      <c r="E167" s="11">
        <f t="shared" ref="E167:F170" si="75">E168</f>
        <v>100</v>
      </c>
      <c r="F167" s="11">
        <f t="shared" si="75"/>
        <v>100</v>
      </c>
      <c r="G167" s="4"/>
    </row>
    <row r="168" spans="1:7" ht="25.5" outlineLevel="1" x14ac:dyDescent="0.25">
      <c r="A168" s="22" t="s">
        <v>154</v>
      </c>
      <c r="B168" s="22"/>
      <c r="C168" s="23" t="s">
        <v>460</v>
      </c>
      <c r="D168" s="11">
        <f>D169</f>
        <v>100</v>
      </c>
      <c r="E168" s="11">
        <f t="shared" si="75"/>
        <v>100</v>
      </c>
      <c r="F168" s="11">
        <f t="shared" si="75"/>
        <v>100</v>
      </c>
      <c r="G168" s="2"/>
    </row>
    <row r="169" spans="1:7" ht="25.5" outlineLevel="2" x14ac:dyDescent="0.25">
      <c r="A169" s="22" t="s">
        <v>155</v>
      </c>
      <c r="B169" s="22"/>
      <c r="C169" s="23" t="s">
        <v>461</v>
      </c>
      <c r="D169" s="11">
        <f>D170</f>
        <v>100</v>
      </c>
      <c r="E169" s="11">
        <f t="shared" si="75"/>
        <v>100</v>
      </c>
      <c r="F169" s="11">
        <f t="shared" si="75"/>
        <v>100</v>
      </c>
      <c r="G169" s="2"/>
    </row>
    <row r="170" spans="1:7" ht="25.5" outlineLevel="3" x14ac:dyDescent="0.25">
      <c r="A170" s="22" t="s">
        <v>156</v>
      </c>
      <c r="B170" s="22"/>
      <c r="C170" s="23" t="s">
        <v>462</v>
      </c>
      <c r="D170" s="11">
        <f>D171</f>
        <v>100</v>
      </c>
      <c r="E170" s="11">
        <f t="shared" si="75"/>
        <v>100</v>
      </c>
      <c r="F170" s="11">
        <f t="shared" si="75"/>
        <v>100</v>
      </c>
      <c r="G170" s="2"/>
    </row>
    <row r="171" spans="1:7" outlineLevel="4" x14ac:dyDescent="0.25">
      <c r="A171" s="22" t="s">
        <v>156</v>
      </c>
      <c r="B171" s="22" t="s">
        <v>21</v>
      </c>
      <c r="C171" s="23" t="s">
        <v>349</v>
      </c>
      <c r="D171" s="11">
        <f>'№ 8 ведомственная'!F292</f>
        <v>100</v>
      </c>
      <c r="E171" s="11">
        <f>'№ 8 ведомственная'!G292</f>
        <v>100</v>
      </c>
      <c r="F171" s="11">
        <f>'№ 8 ведомственная'!H292</f>
        <v>100</v>
      </c>
      <c r="G171" s="2"/>
    </row>
    <row r="172" spans="1:7" s="36" customFormat="1" ht="51" x14ac:dyDescent="0.25">
      <c r="A172" s="22" t="s">
        <v>84</v>
      </c>
      <c r="B172" s="22"/>
      <c r="C172" s="23" t="s">
        <v>303</v>
      </c>
      <c r="D172" s="11">
        <f>D173+D206+D231+D237</f>
        <v>135883.4</v>
      </c>
      <c r="E172" s="11">
        <f>E173+E206+E231+E237</f>
        <v>122748.1</v>
      </c>
      <c r="F172" s="11">
        <f>F173+F206+F231+F237</f>
        <v>125769.70000000001</v>
      </c>
      <c r="G172" s="4"/>
    </row>
    <row r="173" spans="1:7" ht="25.5" outlineLevel="1" x14ac:dyDescent="0.25">
      <c r="A173" s="22" t="s">
        <v>109</v>
      </c>
      <c r="B173" s="22"/>
      <c r="C173" s="23" t="s">
        <v>423</v>
      </c>
      <c r="D173" s="11">
        <f>D174+D179+D196+D201</f>
        <v>27224.1</v>
      </c>
      <c r="E173" s="11">
        <f>E174+E179+E196+E201</f>
        <v>17424.099999999999</v>
      </c>
      <c r="F173" s="11">
        <f>F174+F179+F196+F201</f>
        <v>17424.099999999999</v>
      </c>
      <c r="G173" s="2"/>
    </row>
    <row r="174" spans="1:7" ht="25.5" outlineLevel="2" x14ac:dyDescent="0.25">
      <c r="A174" s="22" t="s">
        <v>119</v>
      </c>
      <c r="B174" s="22"/>
      <c r="C174" s="23" t="s">
        <v>432</v>
      </c>
      <c r="D174" s="11">
        <f>D175+D177</f>
        <v>600</v>
      </c>
      <c r="E174" s="11">
        <f t="shared" ref="E174:F174" si="76">E175+E177</f>
        <v>200</v>
      </c>
      <c r="F174" s="11">
        <f t="shared" si="76"/>
        <v>200</v>
      </c>
      <c r="G174" s="2"/>
    </row>
    <row r="175" spans="1:7" outlineLevel="3" x14ac:dyDescent="0.25">
      <c r="A175" s="22" t="s">
        <v>120</v>
      </c>
      <c r="B175" s="22"/>
      <c r="C175" s="23" t="s">
        <v>433</v>
      </c>
      <c r="D175" s="11">
        <f>D176</f>
        <v>100</v>
      </c>
      <c r="E175" s="11">
        <f t="shared" ref="E175:F175" si="77">E176</f>
        <v>100</v>
      </c>
      <c r="F175" s="11">
        <f t="shared" si="77"/>
        <v>100</v>
      </c>
      <c r="G175" s="2"/>
    </row>
    <row r="176" spans="1:7" ht="25.5" outlineLevel="4" x14ac:dyDescent="0.25">
      <c r="A176" s="22" t="s">
        <v>120</v>
      </c>
      <c r="B176" s="22" t="s">
        <v>7</v>
      </c>
      <c r="C176" s="23" t="s">
        <v>338</v>
      </c>
      <c r="D176" s="11">
        <f>'№ 8 ведомственная'!F210</f>
        <v>100</v>
      </c>
      <c r="E176" s="11">
        <f>'№ 8 ведомственная'!G210</f>
        <v>100</v>
      </c>
      <c r="F176" s="11">
        <f>'№ 8 ведомственная'!H210</f>
        <v>100</v>
      </c>
      <c r="G176" s="2"/>
    </row>
    <row r="177" spans="1:7" outlineLevel="3" x14ac:dyDescent="0.25">
      <c r="A177" s="22" t="s">
        <v>121</v>
      </c>
      <c r="B177" s="22"/>
      <c r="C177" s="23" t="s">
        <v>434</v>
      </c>
      <c r="D177" s="11">
        <f>D178</f>
        <v>500</v>
      </c>
      <c r="E177" s="11">
        <f t="shared" ref="E177:F177" si="78">E178</f>
        <v>100</v>
      </c>
      <c r="F177" s="11">
        <f t="shared" si="78"/>
        <v>100</v>
      </c>
      <c r="G177" s="2"/>
    </row>
    <row r="178" spans="1:7" ht="25.5" outlineLevel="4" x14ac:dyDescent="0.25">
      <c r="A178" s="22" t="s">
        <v>121</v>
      </c>
      <c r="B178" s="22" t="s">
        <v>7</v>
      </c>
      <c r="C178" s="23" t="s">
        <v>338</v>
      </c>
      <c r="D178" s="11">
        <f>'№ 8 ведомственная'!F212</f>
        <v>500</v>
      </c>
      <c r="E178" s="11">
        <f>'№ 8 ведомственная'!G212</f>
        <v>100</v>
      </c>
      <c r="F178" s="11">
        <f>'№ 8 ведомственная'!H212</f>
        <v>100</v>
      </c>
      <c r="G178" s="2"/>
    </row>
    <row r="179" spans="1:7" ht="25.5" outlineLevel="2" x14ac:dyDescent="0.25">
      <c r="A179" s="22" t="s">
        <v>122</v>
      </c>
      <c r="B179" s="22"/>
      <c r="C179" s="23" t="s">
        <v>435</v>
      </c>
      <c r="D179" s="11">
        <f>D180+D182+D184+D186+D188+D190+D192+D194</f>
        <v>22124.1</v>
      </c>
      <c r="E179" s="11">
        <f t="shared" ref="E179:F179" si="79">E180+E182+E184+E186+E188+E190+E192+E194</f>
        <v>15624.1</v>
      </c>
      <c r="F179" s="11">
        <f t="shared" si="79"/>
        <v>15624.1</v>
      </c>
      <c r="G179" s="2"/>
    </row>
    <row r="180" spans="1:7" outlineLevel="3" x14ac:dyDescent="0.25">
      <c r="A180" s="22" t="s">
        <v>123</v>
      </c>
      <c r="B180" s="22"/>
      <c r="C180" s="23" t="s">
        <v>436</v>
      </c>
      <c r="D180" s="11">
        <f>D181</f>
        <v>1000</v>
      </c>
      <c r="E180" s="11">
        <f t="shared" ref="E180:F180" si="80">E181</f>
        <v>100</v>
      </c>
      <c r="F180" s="11">
        <f t="shared" si="80"/>
        <v>100</v>
      </c>
      <c r="G180" s="2"/>
    </row>
    <row r="181" spans="1:7" ht="25.5" outlineLevel="4" x14ac:dyDescent="0.25">
      <c r="A181" s="22" t="s">
        <v>123</v>
      </c>
      <c r="B181" s="22" t="s">
        <v>7</v>
      </c>
      <c r="C181" s="23" t="s">
        <v>338</v>
      </c>
      <c r="D181" s="11">
        <f>'№ 8 ведомственная'!F215</f>
        <v>1000</v>
      </c>
      <c r="E181" s="11">
        <f>'№ 8 ведомственная'!G215</f>
        <v>100</v>
      </c>
      <c r="F181" s="11">
        <f>'№ 8 ведомственная'!H215</f>
        <v>100</v>
      </c>
      <c r="G181" s="2"/>
    </row>
    <row r="182" spans="1:7" ht="25.5" outlineLevel="3" x14ac:dyDescent="0.25">
      <c r="A182" s="22" t="s">
        <v>124</v>
      </c>
      <c r="B182" s="22"/>
      <c r="C182" s="23" t="s">
        <v>691</v>
      </c>
      <c r="D182" s="11">
        <f>D183</f>
        <v>1000</v>
      </c>
      <c r="E182" s="11">
        <f t="shared" ref="E182:F182" si="81">E183</f>
        <v>100</v>
      </c>
      <c r="F182" s="11">
        <f t="shared" si="81"/>
        <v>100</v>
      </c>
      <c r="G182" s="2"/>
    </row>
    <row r="183" spans="1:7" ht="25.5" outlineLevel="4" x14ac:dyDescent="0.25">
      <c r="A183" s="22" t="s">
        <v>124</v>
      </c>
      <c r="B183" s="22" t="s">
        <v>7</v>
      </c>
      <c r="C183" s="23" t="s">
        <v>338</v>
      </c>
      <c r="D183" s="11">
        <f>'№ 8 ведомственная'!F217</f>
        <v>1000</v>
      </c>
      <c r="E183" s="11">
        <f>'№ 8 ведомственная'!G217</f>
        <v>100</v>
      </c>
      <c r="F183" s="11">
        <f>'№ 8 ведомственная'!H217</f>
        <v>100</v>
      </c>
      <c r="G183" s="2"/>
    </row>
    <row r="184" spans="1:7" ht="38.25" outlineLevel="3" x14ac:dyDescent="0.25">
      <c r="A184" s="22" t="s">
        <v>125</v>
      </c>
      <c r="B184" s="22"/>
      <c r="C184" s="23" t="s">
        <v>437</v>
      </c>
      <c r="D184" s="11">
        <f>D185</f>
        <v>200</v>
      </c>
      <c r="E184" s="11">
        <f t="shared" ref="E184:F184" si="82">E185</f>
        <v>200</v>
      </c>
      <c r="F184" s="11">
        <f t="shared" si="82"/>
        <v>200</v>
      </c>
      <c r="G184" s="2"/>
    </row>
    <row r="185" spans="1:7" ht="25.5" outlineLevel="4" x14ac:dyDescent="0.25">
      <c r="A185" s="22" t="s">
        <v>125</v>
      </c>
      <c r="B185" s="22" t="s">
        <v>7</v>
      </c>
      <c r="C185" s="23" t="s">
        <v>338</v>
      </c>
      <c r="D185" s="11">
        <f>'№ 8 ведомственная'!F219</f>
        <v>200</v>
      </c>
      <c r="E185" s="11">
        <f>'№ 8 ведомственная'!G219</f>
        <v>200</v>
      </c>
      <c r="F185" s="11">
        <f>'№ 8 ведомственная'!H219</f>
        <v>200</v>
      </c>
      <c r="G185" s="2"/>
    </row>
    <row r="186" spans="1:7" ht="25.5" outlineLevel="3" x14ac:dyDescent="0.25">
      <c r="A186" s="22" t="s">
        <v>145</v>
      </c>
      <c r="B186" s="22"/>
      <c r="C186" s="23" t="s">
        <v>457</v>
      </c>
      <c r="D186" s="11">
        <f>D187</f>
        <v>16374.1</v>
      </c>
      <c r="E186" s="11">
        <f t="shared" ref="E186:F186" si="83">E187</f>
        <v>14374.1</v>
      </c>
      <c r="F186" s="11">
        <f t="shared" si="83"/>
        <v>14374.1</v>
      </c>
      <c r="G186" s="2"/>
    </row>
    <row r="187" spans="1:7" ht="25.5" outlineLevel="4" x14ac:dyDescent="0.25">
      <c r="A187" s="22" t="s">
        <v>145</v>
      </c>
      <c r="B187" s="22" t="s">
        <v>39</v>
      </c>
      <c r="C187" s="23" t="s">
        <v>364</v>
      </c>
      <c r="D187" s="11">
        <f>'№ 8 ведомственная'!F272</f>
        <v>16374.1</v>
      </c>
      <c r="E187" s="11">
        <f>'№ 8 ведомственная'!G272</f>
        <v>14374.1</v>
      </c>
      <c r="F187" s="11">
        <f>'№ 8 ведомственная'!H272</f>
        <v>14374.1</v>
      </c>
      <c r="G187" s="2"/>
    </row>
    <row r="188" spans="1:7" ht="51" outlineLevel="3" x14ac:dyDescent="0.25">
      <c r="A188" s="22" t="s">
        <v>598</v>
      </c>
      <c r="B188" s="22"/>
      <c r="C188" s="23" t="s">
        <v>655</v>
      </c>
      <c r="D188" s="11">
        <f>D189</f>
        <v>1000</v>
      </c>
      <c r="E188" s="11">
        <f t="shared" ref="E188:F188" si="84">E189</f>
        <v>100</v>
      </c>
      <c r="F188" s="11">
        <f t="shared" si="84"/>
        <v>100</v>
      </c>
      <c r="G188" s="2"/>
    </row>
    <row r="189" spans="1:7" outlineLevel="4" x14ac:dyDescent="0.25">
      <c r="A189" s="22" t="s">
        <v>598</v>
      </c>
      <c r="B189" s="22" t="s">
        <v>8</v>
      </c>
      <c r="C189" s="23" t="s">
        <v>339</v>
      </c>
      <c r="D189" s="11">
        <f>'№ 8 ведомственная'!F221</f>
        <v>1000</v>
      </c>
      <c r="E189" s="11">
        <f>'№ 8 ведомственная'!G221</f>
        <v>100</v>
      </c>
      <c r="F189" s="11">
        <f>'№ 8 ведомственная'!H221</f>
        <v>100</v>
      </c>
      <c r="G189" s="2"/>
    </row>
    <row r="190" spans="1:7" ht="25.5" outlineLevel="4" x14ac:dyDescent="0.25">
      <c r="A190" s="22" t="s">
        <v>658</v>
      </c>
      <c r="B190" s="21"/>
      <c r="C190" s="23" t="s">
        <v>659</v>
      </c>
      <c r="D190" s="11">
        <f>D191</f>
        <v>2000</v>
      </c>
      <c r="E190" s="11">
        <f t="shared" ref="E190:F190" si="85">E191</f>
        <v>500</v>
      </c>
      <c r="F190" s="11">
        <f t="shared" si="85"/>
        <v>500</v>
      </c>
      <c r="G190" s="2"/>
    </row>
    <row r="191" spans="1:7" ht="25.5" outlineLevel="4" x14ac:dyDescent="0.25">
      <c r="A191" s="22" t="s">
        <v>658</v>
      </c>
      <c r="B191" s="21">
        <v>200</v>
      </c>
      <c r="C191" s="23" t="s">
        <v>338</v>
      </c>
      <c r="D191" s="11">
        <f>'№ 8 ведомственная'!F223</f>
        <v>2000</v>
      </c>
      <c r="E191" s="11">
        <f>'№ 8 ведомственная'!G223</f>
        <v>500</v>
      </c>
      <c r="F191" s="11">
        <f>'№ 8 ведомственная'!H223</f>
        <v>500</v>
      </c>
      <c r="G191" s="2"/>
    </row>
    <row r="192" spans="1:7" ht="25.5" outlineLevel="4" x14ac:dyDescent="0.25">
      <c r="A192" s="22" t="s">
        <v>693</v>
      </c>
      <c r="B192" s="21"/>
      <c r="C192" s="23" t="s">
        <v>694</v>
      </c>
      <c r="D192" s="11">
        <f>D193</f>
        <v>250</v>
      </c>
      <c r="E192" s="11">
        <f t="shared" ref="E192:F192" si="86">E193</f>
        <v>250</v>
      </c>
      <c r="F192" s="11">
        <f t="shared" si="86"/>
        <v>250</v>
      </c>
      <c r="G192" s="2"/>
    </row>
    <row r="193" spans="1:7" ht="25.5" outlineLevel="4" x14ac:dyDescent="0.25">
      <c r="A193" s="22" t="s">
        <v>693</v>
      </c>
      <c r="B193" s="21">
        <v>200</v>
      </c>
      <c r="C193" s="23" t="s">
        <v>338</v>
      </c>
      <c r="D193" s="11">
        <f>'№ 8 ведомственная'!F225</f>
        <v>250</v>
      </c>
      <c r="E193" s="11">
        <f>'№ 8 ведомственная'!G225</f>
        <v>250</v>
      </c>
      <c r="F193" s="11">
        <f>'№ 8 ведомственная'!H225</f>
        <v>250</v>
      </c>
      <c r="G193" s="2"/>
    </row>
    <row r="194" spans="1:7" ht="25.5" outlineLevel="4" x14ac:dyDescent="0.25">
      <c r="A194" s="90" t="s">
        <v>713</v>
      </c>
      <c r="B194" s="89"/>
      <c r="C194" s="91" t="s">
        <v>714</v>
      </c>
      <c r="D194" s="11">
        <f>D195</f>
        <v>300</v>
      </c>
      <c r="E194" s="11">
        <f t="shared" ref="E194:F194" si="87">E195</f>
        <v>0</v>
      </c>
      <c r="F194" s="11">
        <f t="shared" si="87"/>
        <v>0</v>
      </c>
      <c r="G194" s="2"/>
    </row>
    <row r="195" spans="1:7" ht="25.5" outlineLevel="4" x14ac:dyDescent="0.25">
      <c r="A195" s="90" t="s">
        <v>713</v>
      </c>
      <c r="B195" s="89">
        <v>200</v>
      </c>
      <c r="C195" s="91" t="s">
        <v>338</v>
      </c>
      <c r="D195" s="11">
        <f>'№ 8 ведомственная'!F227</f>
        <v>300</v>
      </c>
      <c r="E195" s="11">
        <f>'№ 8 ведомственная'!G227</f>
        <v>0</v>
      </c>
      <c r="F195" s="11">
        <f>'№ 8 ведомственная'!H227</f>
        <v>0</v>
      </c>
      <c r="G195" s="2"/>
    </row>
    <row r="196" spans="1:7" ht="25.5" outlineLevel="2" x14ac:dyDescent="0.25">
      <c r="A196" s="22" t="s">
        <v>110</v>
      </c>
      <c r="B196" s="22"/>
      <c r="C196" s="23" t="s">
        <v>424</v>
      </c>
      <c r="D196" s="11">
        <f>D197+D199</f>
        <v>2000</v>
      </c>
      <c r="E196" s="11">
        <f t="shared" ref="E196:F196" si="88">E197+E199</f>
        <v>1000</v>
      </c>
      <c r="F196" s="11">
        <f t="shared" si="88"/>
        <v>1000</v>
      </c>
      <c r="G196" s="2"/>
    </row>
    <row r="197" spans="1:7" ht="25.5" outlineLevel="3" x14ac:dyDescent="0.25">
      <c r="A197" s="22" t="s">
        <v>111</v>
      </c>
      <c r="B197" s="22"/>
      <c r="C197" s="23" t="s">
        <v>425</v>
      </c>
      <c r="D197" s="11">
        <f>D198</f>
        <v>1000</v>
      </c>
      <c r="E197" s="11">
        <f t="shared" ref="E197:F197" si="89">E198</f>
        <v>500</v>
      </c>
      <c r="F197" s="11">
        <f t="shared" si="89"/>
        <v>500</v>
      </c>
      <c r="G197" s="2"/>
    </row>
    <row r="198" spans="1:7" outlineLevel="4" x14ac:dyDescent="0.25">
      <c r="A198" s="22" t="s">
        <v>111</v>
      </c>
      <c r="B198" s="22" t="s">
        <v>8</v>
      </c>
      <c r="C198" s="23" t="s">
        <v>339</v>
      </c>
      <c r="D198" s="11">
        <f>'№ 8 ведомственная'!F197</f>
        <v>1000</v>
      </c>
      <c r="E198" s="11">
        <f>'№ 8 ведомственная'!G197</f>
        <v>500</v>
      </c>
      <c r="F198" s="11">
        <f>'№ 8 ведомственная'!H197</f>
        <v>500</v>
      </c>
      <c r="G198" s="2"/>
    </row>
    <row r="199" spans="1:7" ht="38.25" outlineLevel="3" x14ac:dyDescent="0.25">
      <c r="A199" s="22" t="s">
        <v>112</v>
      </c>
      <c r="B199" s="22"/>
      <c r="C199" s="23" t="s">
        <v>426</v>
      </c>
      <c r="D199" s="11">
        <f>D200</f>
        <v>1000</v>
      </c>
      <c r="E199" s="11">
        <f t="shared" ref="E199:F199" si="90">E200</f>
        <v>500</v>
      </c>
      <c r="F199" s="11">
        <f t="shared" si="90"/>
        <v>500</v>
      </c>
      <c r="G199" s="2"/>
    </row>
    <row r="200" spans="1:7" ht="25.5" outlineLevel="4" x14ac:dyDescent="0.25">
      <c r="A200" s="22" t="s">
        <v>112</v>
      </c>
      <c r="B200" s="22" t="s">
        <v>7</v>
      </c>
      <c r="C200" s="23" t="s">
        <v>338</v>
      </c>
      <c r="D200" s="11">
        <f>'№ 8 ведомственная'!F199</f>
        <v>1000</v>
      </c>
      <c r="E200" s="11">
        <f>'№ 8 ведомственная'!G199</f>
        <v>500</v>
      </c>
      <c r="F200" s="11">
        <f>'№ 8 ведомственная'!H199</f>
        <v>500</v>
      </c>
      <c r="G200" s="2"/>
    </row>
    <row r="201" spans="1:7" ht="25.5" outlineLevel="2" x14ac:dyDescent="0.25">
      <c r="A201" s="22" t="s">
        <v>126</v>
      </c>
      <c r="B201" s="22"/>
      <c r="C201" s="23" t="s">
        <v>438</v>
      </c>
      <c r="D201" s="11">
        <f>D204+D202</f>
        <v>2500</v>
      </c>
      <c r="E201" s="11">
        <f>E204+E202</f>
        <v>600</v>
      </c>
      <c r="F201" s="11">
        <f>F204+F202</f>
        <v>600</v>
      </c>
      <c r="G201" s="2"/>
    </row>
    <row r="202" spans="1:7" ht="25.5" outlineLevel="2" x14ac:dyDescent="0.25">
      <c r="A202" s="22" t="s">
        <v>695</v>
      </c>
      <c r="B202" s="21"/>
      <c r="C202" s="23" t="s">
        <v>696</v>
      </c>
      <c r="D202" s="11">
        <f>D203</f>
        <v>1000</v>
      </c>
      <c r="E202" s="11">
        <f t="shared" ref="E202:F202" si="91">E203</f>
        <v>100</v>
      </c>
      <c r="F202" s="11">
        <f t="shared" si="91"/>
        <v>100</v>
      </c>
      <c r="G202" s="2"/>
    </row>
    <row r="203" spans="1:7" outlineLevel="2" x14ac:dyDescent="0.25">
      <c r="A203" s="22" t="s">
        <v>695</v>
      </c>
      <c r="B203" s="21">
        <v>800</v>
      </c>
      <c r="C203" s="23" t="s">
        <v>339</v>
      </c>
      <c r="D203" s="11">
        <f>'№ 8 ведомственная'!F230</f>
        <v>1000</v>
      </c>
      <c r="E203" s="11">
        <f>'№ 8 ведомственная'!G230</f>
        <v>100</v>
      </c>
      <c r="F203" s="11">
        <f>'№ 8 ведомственная'!H230</f>
        <v>100</v>
      </c>
      <c r="G203" s="2"/>
    </row>
    <row r="204" spans="1:7" ht="43.5" customHeight="1" outlineLevel="3" x14ac:dyDescent="0.25">
      <c r="A204" s="22" t="s">
        <v>646</v>
      </c>
      <c r="B204" s="22"/>
      <c r="C204" s="23" t="str">
        <f>'№ 8 ведомственная'!E231</f>
        <v>Проведение капитального ремонта объектов теплоэнергетического комплекса муниципального образования Кашинский городской округ за счёт средств местного бюджета</v>
      </c>
      <c r="D204" s="11">
        <f>D205</f>
        <v>1500</v>
      </c>
      <c r="E204" s="11">
        <f t="shared" ref="E204:F204" si="92">E205</f>
        <v>500</v>
      </c>
      <c r="F204" s="11">
        <f t="shared" si="92"/>
        <v>500</v>
      </c>
      <c r="G204" s="2"/>
    </row>
    <row r="205" spans="1:7" ht="25.5" outlineLevel="4" x14ac:dyDescent="0.25">
      <c r="A205" s="22" t="s">
        <v>646</v>
      </c>
      <c r="B205" s="22" t="s">
        <v>7</v>
      </c>
      <c r="C205" s="23" t="s">
        <v>338</v>
      </c>
      <c r="D205" s="11">
        <f>'№ 8 ведомственная'!F232</f>
        <v>1500</v>
      </c>
      <c r="E205" s="11">
        <f>'№ 8 ведомственная'!G232</f>
        <v>500</v>
      </c>
      <c r="F205" s="11">
        <f>'№ 8 ведомственная'!H232</f>
        <v>500</v>
      </c>
      <c r="G205" s="2"/>
    </row>
    <row r="206" spans="1:7" outlineLevel="1" x14ac:dyDescent="0.25">
      <c r="A206" s="22" t="s">
        <v>88</v>
      </c>
      <c r="B206" s="22"/>
      <c r="C206" s="23" t="s">
        <v>403</v>
      </c>
      <c r="D206" s="11">
        <f>D207+D216+D221+D226</f>
        <v>84998.9</v>
      </c>
      <c r="E206" s="11">
        <f>E207+E216+E221+E226</f>
        <v>86763.6</v>
      </c>
      <c r="F206" s="11">
        <f>F207+F216+F221+F226</f>
        <v>89790.1</v>
      </c>
      <c r="G206" s="2"/>
    </row>
    <row r="207" spans="1:7" ht="25.5" outlineLevel="2" x14ac:dyDescent="0.25">
      <c r="A207" s="22" t="s">
        <v>92</v>
      </c>
      <c r="B207" s="22"/>
      <c r="C207" s="23" t="s">
        <v>406</v>
      </c>
      <c r="D207" s="11">
        <f>D208+D210+D212+D214</f>
        <v>22848.7</v>
      </c>
      <c r="E207" s="11">
        <f t="shared" ref="E207:F207" si="93">E208+E210+E212+E214</f>
        <v>23262.6</v>
      </c>
      <c r="F207" s="11">
        <f t="shared" si="93"/>
        <v>23693.1</v>
      </c>
      <c r="G207" s="2"/>
    </row>
    <row r="208" spans="1:7" ht="63.75" outlineLevel="3" x14ac:dyDescent="0.25">
      <c r="A208" s="22" t="s">
        <v>93</v>
      </c>
      <c r="B208" s="22"/>
      <c r="C208" s="23" t="s">
        <v>407</v>
      </c>
      <c r="D208" s="11">
        <f>D209</f>
        <v>10348.700000000001</v>
      </c>
      <c r="E208" s="11">
        <f t="shared" ref="E208:F208" si="94">E209</f>
        <v>10762.6</v>
      </c>
      <c r="F208" s="11">
        <f t="shared" si="94"/>
        <v>11193.1</v>
      </c>
      <c r="G208" s="2"/>
    </row>
    <row r="209" spans="1:7" ht="25.5" outlineLevel="4" x14ac:dyDescent="0.25">
      <c r="A209" s="22" t="s">
        <v>93</v>
      </c>
      <c r="B209" s="22" t="s">
        <v>7</v>
      </c>
      <c r="C209" s="23" t="s">
        <v>338</v>
      </c>
      <c r="D209" s="11">
        <f>'№ 8 ведомственная'!F162</f>
        <v>10348.700000000001</v>
      </c>
      <c r="E209" s="11">
        <f>'№ 8 ведомственная'!G162</f>
        <v>10762.6</v>
      </c>
      <c r="F209" s="11">
        <f>'№ 8 ведомственная'!H162</f>
        <v>11193.1</v>
      </c>
      <c r="G209" s="2"/>
    </row>
    <row r="210" spans="1:7" ht="25.5" outlineLevel="3" x14ac:dyDescent="0.25">
      <c r="A210" s="22" t="s">
        <v>94</v>
      </c>
      <c r="B210" s="22"/>
      <c r="C210" s="23" t="s">
        <v>408</v>
      </c>
      <c r="D210" s="11">
        <f>D211</f>
        <v>6500</v>
      </c>
      <c r="E210" s="11">
        <f t="shared" ref="E210:F210" si="95">E211</f>
        <v>6500</v>
      </c>
      <c r="F210" s="11">
        <f t="shared" si="95"/>
        <v>6500</v>
      </c>
      <c r="G210" s="2"/>
    </row>
    <row r="211" spans="1:7" ht="25.5" outlineLevel="4" x14ac:dyDescent="0.25">
      <c r="A211" s="22" t="s">
        <v>94</v>
      </c>
      <c r="B211" s="22" t="s">
        <v>39</v>
      </c>
      <c r="C211" s="23" t="s">
        <v>364</v>
      </c>
      <c r="D211" s="11">
        <f>'№ 8 ведомственная'!F164</f>
        <v>6500</v>
      </c>
      <c r="E211" s="11">
        <f>'№ 8 ведомственная'!G164</f>
        <v>6500</v>
      </c>
      <c r="F211" s="11">
        <f>'№ 8 ведомственная'!H164</f>
        <v>6500</v>
      </c>
      <c r="G211" s="2"/>
    </row>
    <row r="212" spans="1:7" ht="25.5" outlineLevel="3" x14ac:dyDescent="0.25">
      <c r="A212" s="22" t="s">
        <v>95</v>
      </c>
      <c r="B212" s="22"/>
      <c r="C212" s="23" t="s">
        <v>409</v>
      </c>
      <c r="D212" s="11">
        <f>D213</f>
        <v>2000</v>
      </c>
      <c r="E212" s="11">
        <f t="shared" ref="E212:F212" si="96">E213</f>
        <v>2000</v>
      </c>
      <c r="F212" s="11">
        <f t="shared" si="96"/>
        <v>2000</v>
      </c>
      <c r="G212" s="2"/>
    </row>
    <row r="213" spans="1:7" ht="25.5" outlineLevel="4" x14ac:dyDescent="0.25">
      <c r="A213" s="22" t="s">
        <v>95</v>
      </c>
      <c r="B213" s="22" t="s">
        <v>7</v>
      </c>
      <c r="C213" s="23" t="s">
        <v>338</v>
      </c>
      <c r="D213" s="11">
        <f>'№ 8 ведомственная'!F166</f>
        <v>2000</v>
      </c>
      <c r="E213" s="11">
        <f>'№ 8 ведомственная'!G166</f>
        <v>2000</v>
      </c>
      <c r="F213" s="11">
        <f>'№ 8 ведомственная'!H166</f>
        <v>2000</v>
      </c>
      <c r="G213" s="2"/>
    </row>
    <row r="214" spans="1:7" ht="51" outlineLevel="3" x14ac:dyDescent="0.25">
      <c r="A214" s="22" t="s">
        <v>96</v>
      </c>
      <c r="B214" s="22"/>
      <c r="C214" s="23" t="s">
        <v>410</v>
      </c>
      <c r="D214" s="11">
        <f>D215</f>
        <v>4000</v>
      </c>
      <c r="E214" s="11">
        <f t="shared" ref="E214:F214" si="97">E215</f>
        <v>4000</v>
      </c>
      <c r="F214" s="11">
        <f t="shared" si="97"/>
        <v>4000</v>
      </c>
      <c r="G214" s="2"/>
    </row>
    <row r="215" spans="1:7" ht="25.5" outlineLevel="4" x14ac:dyDescent="0.25">
      <c r="A215" s="22" t="s">
        <v>96</v>
      </c>
      <c r="B215" s="22" t="s">
        <v>7</v>
      </c>
      <c r="C215" s="23" t="s">
        <v>338</v>
      </c>
      <c r="D215" s="11">
        <f>'№ 8 ведомственная'!F168</f>
        <v>4000</v>
      </c>
      <c r="E215" s="11">
        <f>'№ 8 ведомственная'!G168</f>
        <v>4000</v>
      </c>
      <c r="F215" s="11">
        <f>'№ 8 ведомственная'!H168</f>
        <v>4000</v>
      </c>
      <c r="G215" s="2"/>
    </row>
    <row r="216" spans="1:7" outlineLevel="2" x14ac:dyDescent="0.25">
      <c r="A216" s="22" t="s">
        <v>97</v>
      </c>
      <c r="B216" s="22"/>
      <c r="C216" s="23" t="s">
        <v>703</v>
      </c>
      <c r="D216" s="11">
        <f>D219+D217</f>
        <v>43230</v>
      </c>
      <c r="E216" s="11">
        <f t="shared" ref="E216:F216" si="98">E219+E217</f>
        <v>43230</v>
      </c>
      <c r="F216" s="11">
        <f t="shared" si="98"/>
        <v>45683.399999999994</v>
      </c>
      <c r="G216" s="2"/>
    </row>
    <row r="217" spans="1:7" ht="25.5" outlineLevel="2" x14ac:dyDescent="0.25">
      <c r="A217" s="22" t="s">
        <v>616</v>
      </c>
      <c r="B217" s="21"/>
      <c r="C217" s="23" t="s">
        <v>651</v>
      </c>
      <c r="D217" s="11">
        <f>D218</f>
        <v>34584</v>
      </c>
      <c r="E217" s="11">
        <f t="shared" ref="E217:F217" si="99">E218</f>
        <v>34784</v>
      </c>
      <c r="F217" s="11">
        <f t="shared" si="99"/>
        <v>36546.699999999997</v>
      </c>
      <c r="G217" s="2"/>
    </row>
    <row r="218" spans="1:7" ht="25.5" outlineLevel="2" x14ac:dyDescent="0.25">
      <c r="A218" s="22" t="s">
        <v>616</v>
      </c>
      <c r="B218" s="21">
        <v>200</v>
      </c>
      <c r="C218" s="23" t="s">
        <v>338</v>
      </c>
      <c r="D218" s="11">
        <f>'№ 8 ведомственная'!F171</f>
        <v>34584</v>
      </c>
      <c r="E218" s="11">
        <f>'№ 8 ведомственная'!G171</f>
        <v>34784</v>
      </c>
      <c r="F218" s="11">
        <f>'№ 8 ведомственная'!H171</f>
        <v>36546.699999999997</v>
      </c>
      <c r="G218" s="2"/>
    </row>
    <row r="219" spans="1:7" ht="25.5" outlineLevel="3" x14ac:dyDescent="0.25">
      <c r="A219" s="22" t="s">
        <v>98</v>
      </c>
      <c r="B219" s="22"/>
      <c r="C219" s="23" t="s">
        <v>652</v>
      </c>
      <c r="D219" s="11">
        <f>D220</f>
        <v>8646</v>
      </c>
      <c r="E219" s="11">
        <f t="shared" ref="E219:F219" si="100">E220</f>
        <v>8446</v>
      </c>
      <c r="F219" s="11">
        <f t="shared" si="100"/>
        <v>9136.7000000000007</v>
      </c>
      <c r="G219" s="2"/>
    </row>
    <row r="220" spans="1:7" ht="25.5" outlineLevel="4" x14ac:dyDescent="0.25">
      <c r="A220" s="22" t="s">
        <v>98</v>
      </c>
      <c r="B220" s="22" t="s">
        <v>7</v>
      </c>
      <c r="C220" s="23" t="s">
        <v>338</v>
      </c>
      <c r="D220" s="11">
        <f>'№ 8 ведомственная'!F173</f>
        <v>8646</v>
      </c>
      <c r="E220" s="11">
        <f>'№ 8 ведомственная'!G173</f>
        <v>8446</v>
      </c>
      <c r="F220" s="11">
        <f>'№ 8 ведомственная'!H173</f>
        <v>9136.7000000000007</v>
      </c>
      <c r="G220" s="2"/>
    </row>
    <row r="221" spans="1:7" ht="38.25" outlineLevel="2" x14ac:dyDescent="0.25">
      <c r="A221" s="22" t="s">
        <v>99</v>
      </c>
      <c r="B221" s="22"/>
      <c r="C221" s="23" t="s">
        <v>704</v>
      </c>
      <c r="D221" s="11">
        <f>D222+D224</f>
        <v>4516.3999999999996</v>
      </c>
      <c r="E221" s="11">
        <f t="shared" ref="E221:F221" si="101">E222+E224</f>
        <v>4697</v>
      </c>
      <c r="F221" s="11">
        <f t="shared" si="101"/>
        <v>4753.1000000000004</v>
      </c>
      <c r="G221" s="2"/>
    </row>
    <row r="222" spans="1:7" outlineLevel="2" x14ac:dyDescent="0.25">
      <c r="A222" s="22" t="s">
        <v>617</v>
      </c>
      <c r="B222" s="21"/>
      <c r="C222" s="23" t="s">
        <v>618</v>
      </c>
      <c r="D222" s="11">
        <f>D223</f>
        <v>3613.1</v>
      </c>
      <c r="E222" s="11">
        <f t="shared" ref="E222:F222" si="102">E223</f>
        <v>3757.6</v>
      </c>
      <c r="F222" s="11">
        <f t="shared" si="102"/>
        <v>3802.5</v>
      </c>
      <c r="G222" s="2"/>
    </row>
    <row r="223" spans="1:7" ht="25.5" outlineLevel="2" x14ac:dyDescent="0.25">
      <c r="A223" s="22" t="s">
        <v>617</v>
      </c>
      <c r="B223" s="21" t="s">
        <v>7</v>
      </c>
      <c r="C223" s="23" t="s">
        <v>338</v>
      </c>
      <c r="D223" s="11">
        <f>'№ 8 ведомственная'!F176</f>
        <v>3613.1</v>
      </c>
      <c r="E223" s="11">
        <f>'№ 8 ведомственная'!G176</f>
        <v>3757.6</v>
      </c>
      <c r="F223" s="11">
        <f>'№ 8 ведомственная'!H176</f>
        <v>3802.5</v>
      </c>
      <c r="G223" s="2"/>
    </row>
    <row r="224" spans="1:7" outlineLevel="3" x14ac:dyDescent="0.25">
      <c r="A224" s="22" t="s">
        <v>100</v>
      </c>
      <c r="B224" s="22"/>
      <c r="C224" s="23" t="s">
        <v>413</v>
      </c>
      <c r="D224" s="11">
        <f>D225</f>
        <v>903.3</v>
      </c>
      <c r="E224" s="11">
        <f t="shared" ref="E224:F224" si="103">E225</f>
        <v>939.4</v>
      </c>
      <c r="F224" s="11">
        <f t="shared" si="103"/>
        <v>950.6</v>
      </c>
      <c r="G224" s="2"/>
    </row>
    <row r="225" spans="1:7" ht="25.5" outlineLevel="4" x14ac:dyDescent="0.25">
      <c r="A225" s="22" t="s">
        <v>100</v>
      </c>
      <c r="B225" s="22" t="s">
        <v>7</v>
      </c>
      <c r="C225" s="23" t="s">
        <v>338</v>
      </c>
      <c r="D225" s="11">
        <f>'№ 8 ведомственная'!F178</f>
        <v>903.3</v>
      </c>
      <c r="E225" s="11">
        <f>'№ 8 ведомственная'!G178</f>
        <v>939.4</v>
      </c>
      <c r="F225" s="11">
        <f>'№ 8 ведомственная'!H178</f>
        <v>950.6</v>
      </c>
      <c r="G225" s="2"/>
    </row>
    <row r="226" spans="1:7" outlineLevel="2" x14ac:dyDescent="0.25">
      <c r="A226" s="22" t="s">
        <v>89</v>
      </c>
      <c r="B226" s="22"/>
      <c r="C226" s="23" t="s">
        <v>404</v>
      </c>
      <c r="D226" s="11">
        <f>D227+D229</f>
        <v>14403.8</v>
      </c>
      <c r="E226" s="11">
        <f t="shared" ref="E226:F226" si="104">E227+E229</f>
        <v>15574</v>
      </c>
      <c r="F226" s="11">
        <f t="shared" si="104"/>
        <v>15660.5</v>
      </c>
      <c r="G226" s="2"/>
    </row>
    <row r="227" spans="1:7" ht="38.25" outlineLevel="3" x14ac:dyDescent="0.25">
      <c r="A227" s="22" t="s">
        <v>90</v>
      </c>
      <c r="B227" s="22"/>
      <c r="C227" s="23" t="s">
        <v>405</v>
      </c>
      <c r="D227" s="11">
        <f>D228</f>
        <v>2860.2</v>
      </c>
      <c r="E227" s="11">
        <f t="shared" ref="E227:F227" si="105">E228</f>
        <v>3114.8</v>
      </c>
      <c r="F227" s="11">
        <f t="shared" si="105"/>
        <v>3132.1</v>
      </c>
      <c r="G227" s="2"/>
    </row>
    <row r="228" spans="1:7" ht="25.5" outlineLevel="4" x14ac:dyDescent="0.25">
      <c r="A228" s="22" t="s">
        <v>90</v>
      </c>
      <c r="B228" s="22" t="s">
        <v>7</v>
      </c>
      <c r="C228" s="23" t="s">
        <v>338</v>
      </c>
      <c r="D228" s="11">
        <f>'№ 8 ведомственная'!F154</f>
        <v>2860.2</v>
      </c>
      <c r="E228" s="11">
        <f>'№ 8 ведомственная'!G154</f>
        <v>3114.8</v>
      </c>
      <c r="F228" s="11">
        <f>'№ 8 ведомственная'!H154</f>
        <v>3132.1</v>
      </c>
      <c r="G228" s="2"/>
    </row>
    <row r="229" spans="1:7" ht="38.25" outlineLevel="4" x14ac:dyDescent="0.25">
      <c r="A229" s="22" t="s">
        <v>615</v>
      </c>
      <c r="B229" s="21"/>
      <c r="C229" s="23" t="s">
        <v>405</v>
      </c>
      <c r="D229" s="11">
        <f>D230</f>
        <v>11543.6</v>
      </c>
      <c r="E229" s="11">
        <f t="shared" ref="E229:F229" si="106">E230</f>
        <v>12459.2</v>
      </c>
      <c r="F229" s="11">
        <f t="shared" si="106"/>
        <v>12528.4</v>
      </c>
      <c r="G229" s="2"/>
    </row>
    <row r="230" spans="1:7" ht="25.5" outlineLevel="4" x14ac:dyDescent="0.25">
      <c r="A230" s="22" t="s">
        <v>615</v>
      </c>
      <c r="B230" s="21">
        <v>200</v>
      </c>
      <c r="C230" s="23" t="s">
        <v>338</v>
      </c>
      <c r="D230" s="11">
        <f>'№ 8 ведомственная'!F156</f>
        <v>11543.6</v>
      </c>
      <c r="E230" s="11">
        <f>'№ 8 ведомственная'!G156</f>
        <v>12459.2</v>
      </c>
      <c r="F230" s="11">
        <f>'№ 8 ведомственная'!H156</f>
        <v>12528.4</v>
      </c>
      <c r="G230" s="2"/>
    </row>
    <row r="231" spans="1:7" outlineLevel="1" x14ac:dyDescent="0.25">
      <c r="A231" s="22" t="s">
        <v>101</v>
      </c>
      <c r="B231" s="22"/>
      <c r="C231" s="23" t="s">
        <v>414</v>
      </c>
      <c r="D231" s="11">
        <f>D232</f>
        <v>3160.4</v>
      </c>
      <c r="E231" s="11">
        <f t="shared" ref="E231:F231" si="107">E232</f>
        <v>3160.4</v>
      </c>
      <c r="F231" s="11">
        <f t="shared" si="107"/>
        <v>3155.5</v>
      </c>
      <c r="G231" s="2"/>
    </row>
    <row r="232" spans="1:7" ht="38.25" outlineLevel="2" x14ac:dyDescent="0.25">
      <c r="A232" s="22" t="s">
        <v>102</v>
      </c>
      <c r="B232" s="22"/>
      <c r="C232" s="23" t="s">
        <v>705</v>
      </c>
      <c r="D232" s="11">
        <f>D235+D233</f>
        <v>3160.4</v>
      </c>
      <c r="E232" s="11">
        <f t="shared" ref="E232:F232" si="108">E235+E233</f>
        <v>3160.4</v>
      </c>
      <c r="F232" s="11">
        <f t="shared" si="108"/>
        <v>3155.5</v>
      </c>
      <c r="G232" s="2"/>
    </row>
    <row r="233" spans="1:7" ht="38.25" outlineLevel="2" x14ac:dyDescent="0.25">
      <c r="A233" s="22" t="s">
        <v>619</v>
      </c>
      <c r="B233" s="21"/>
      <c r="C233" s="23" t="s">
        <v>620</v>
      </c>
      <c r="D233" s="11">
        <f>D234</f>
        <v>2528.3000000000002</v>
      </c>
      <c r="E233" s="11">
        <f t="shared" ref="E233:F233" si="109">E234</f>
        <v>2528.3000000000002</v>
      </c>
      <c r="F233" s="11">
        <f t="shared" si="109"/>
        <v>2524.4</v>
      </c>
      <c r="G233" s="2"/>
    </row>
    <row r="234" spans="1:7" ht="25.5" outlineLevel="2" x14ac:dyDescent="0.25">
      <c r="A234" s="22" t="s">
        <v>619</v>
      </c>
      <c r="B234" s="21" t="s">
        <v>7</v>
      </c>
      <c r="C234" s="23" t="s">
        <v>338</v>
      </c>
      <c r="D234" s="11">
        <f>'№ 8 ведомственная'!F182</f>
        <v>2528.3000000000002</v>
      </c>
      <c r="E234" s="11">
        <f>'№ 8 ведомственная'!G182</f>
        <v>2528.3000000000002</v>
      </c>
      <c r="F234" s="11">
        <f>'№ 8 ведомственная'!H182</f>
        <v>2524.4</v>
      </c>
      <c r="G234" s="2"/>
    </row>
    <row r="235" spans="1:7" ht="38.25" outlineLevel="3" x14ac:dyDescent="0.25">
      <c r="A235" s="22" t="s">
        <v>103</v>
      </c>
      <c r="B235" s="22"/>
      <c r="C235" s="23" t="s">
        <v>417</v>
      </c>
      <c r="D235" s="11">
        <f>D236</f>
        <v>632.1</v>
      </c>
      <c r="E235" s="11">
        <f t="shared" ref="E235:F235" si="110">E236</f>
        <v>632.1</v>
      </c>
      <c r="F235" s="11">
        <f t="shared" si="110"/>
        <v>631.1</v>
      </c>
      <c r="G235" s="2"/>
    </row>
    <row r="236" spans="1:7" ht="25.5" outlineLevel="4" x14ac:dyDescent="0.25">
      <c r="A236" s="22" t="s">
        <v>103</v>
      </c>
      <c r="B236" s="22" t="s">
        <v>7</v>
      </c>
      <c r="C236" s="23" t="s">
        <v>338</v>
      </c>
      <c r="D236" s="11">
        <f>'№ 8 ведомственная'!F184</f>
        <v>632.1</v>
      </c>
      <c r="E236" s="11">
        <f>'№ 8 ведомственная'!G184</f>
        <v>632.1</v>
      </c>
      <c r="F236" s="11">
        <f>'№ 8 ведомственная'!H184</f>
        <v>631.1</v>
      </c>
      <c r="G236" s="2"/>
    </row>
    <row r="237" spans="1:7" ht="25.5" outlineLevel="1" x14ac:dyDescent="0.25">
      <c r="A237" s="22" t="s">
        <v>85</v>
      </c>
      <c r="B237" s="22"/>
      <c r="C237" s="23" t="s">
        <v>400</v>
      </c>
      <c r="D237" s="11">
        <f>D238+D245+D258</f>
        <v>20500</v>
      </c>
      <c r="E237" s="11">
        <f>E238+E245+E258</f>
        <v>15400</v>
      </c>
      <c r="F237" s="11">
        <f>F238+F245+F258</f>
        <v>15400</v>
      </c>
      <c r="G237" s="2"/>
    </row>
    <row r="238" spans="1:7" outlineLevel="2" x14ac:dyDescent="0.25">
      <c r="A238" s="22" t="s">
        <v>128</v>
      </c>
      <c r="B238" s="22"/>
      <c r="C238" s="23" t="s">
        <v>440</v>
      </c>
      <c r="D238" s="11">
        <f>D239+D241+D243</f>
        <v>11500</v>
      </c>
      <c r="E238" s="11">
        <f t="shared" ref="E238:F238" si="111">E239+E241+E243</f>
        <v>7500</v>
      </c>
      <c r="F238" s="11">
        <f t="shared" si="111"/>
        <v>7500</v>
      </c>
      <c r="G238" s="2"/>
    </row>
    <row r="239" spans="1:7" ht="25.5" outlineLevel="3" x14ac:dyDescent="0.25">
      <c r="A239" s="22" t="s">
        <v>129</v>
      </c>
      <c r="B239" s="22"/>
      <c r="C239" s="23" t="s">
        <v>441</v>
      </c>
      <c r="D239" s="11">
        <f>D240</f>
        <v>8500</v>
      </c>
      <c r="E239" s="11">
        <f t="shared" ref="E239:F239" si="112">E240</f>
        <v>4500</v>
      </c>
      <c r="F239" s="11">
        <f t="shared" si="112"/>
        <v>4500</v>
      </c>
      <c r="G239" s="2"/>
    </row>
    <row r="240" spans="1:7" ht="25.5" outlineLevel="4" x14ac:dyDescent="0.25">
      <c r="A240" s="22" t="s">
        <v>129</v>
      </c>
      <c r="B240" s="22" t="s">
        <v>7</v>
      </c>
      <c r="C240" s="23" t="s">
        <v>338</v>
      </c>
      <c r="D240" s="11">
        <f>'№ 8 ведомственная'!F238</f>
        <v>8500</v>
      </c>
      <c r="E240" s="11">
        <f>'№ 8 ведомственная'!G238</f>
        <v>4500</v>
      </c>
      <c r="F240" s="11">
        <f>'№ 8 ведомственная'!H238</f>
        <v>4500</v>
      </c>
      <c r="G240" s="2"/>
    </row>
    <row r="241" spans="1:7" outlineLevel="3" x14ac:dyDescent="0.25">
      <c r="A241" s="22" t="s">
        <v>130</v>
      </c>
      <c r="B241" s="22"/>
      <c r="C241" s="23" t="s">
        <v>442</v>
      </c>
      <c r="D241" s="11">
        <f>D242</f>
        <v>1500</v>
      </c>
      <c r="E241" s="11">
        <f t="shared" ref="E241:F241" si="113">E242</f>
        <v>1500</v>
      </c>
      <c r="F241" s="11">
        <f t="shared" si="113"/>
        <v>1500</v>
      </c>
      <c r="G241" s="2"/>
    </row>
    <row r="242" spans="1:7" ht="25.5" outlineLevel="4" x14ac:dyDescent="0.25">
      <c r="A242" s="22" t="s">
        <v>130</v>
      </c>
      <c r="B242" s="22" t="s">
        <v>39</v>
      </c>
      <c r="C242" s="23" t="s">
        <v>364</v>
      </c>
      <c r="D242" s="11">
        <f>'№ 8 ведомственная'!F240</f>
        <v>1500</v>
      </c>
      <c r="E242" s="11">
        <f>'№ 8 ведомственная'!G240</f>
        <v>1500</v>
      </c>
      <c r="F242" s="11">
        <f>'№ 8 ведомственная'!H240</f>
        <v>1500</v>
      </c>
      <c r="G242" s="2"/>
    </row>
    <row r="243" spans="1:7" ht="38.25" outlineLevel="3" x14ac:dyDescent="0.25">
      <c r="A243" s="22" t="s">
        <v>131</v>
      </c>
      <c r="B243" s="22"/>
      <c r="C243" s="23" t="s">
        <v>443</v>
      </c>
      <c r="D243" s="11">
        <f>D244</f>
        <v>1500</v>
      </c>
      <c r="E243" s="11">
        <f t="shared" ref="E243:F243" si="114">E244</f>
        <v>1500</v>
      </c>
      <c r="F243" s="11">
        <f t="shared" si="114"/>
        <v>1500</v>
      </c>
      <c r="G243" s="2"/>
    </row>
    <row r="244" spans="1:7" ht="25.5" outlineLevel="4" x14ac:dyDescent="0.25">
      <c r="A244" s="22" t="s">
        <v>131</v>
      </c>
      <c r="B244" s="22" t="s">
        <v>7</v>
      </c>
      <c r="C244" s="23" t="s">
        <v>338</v>
      </c>
      <c r="D244" s="11">
        <f>'№ 8 ведомственная'!F242</f>
        <v>1500</v>
      </c>
      <c r="E244" s="11">
        <f>'№ 8 ведомственная'!G242</f>
        <v>1500</v>
      </c>
      <c r="F244" s="11">
        <f>'№ 8 ведомственная'!H242</f>
        <v>1500</v>
      </c>
      <c r="G244" s="2"/>
    </row>
    <row r="245" spans="1:7" outlineLevel="2" x14ac:dyDescent="0.25">
      <c r="A245" s="22" t="s">
        <v>86</v>
      </c>
      <c r="B245" s="22"/>
      <c r="C245" s="23" t="s">
        <v>401</v>
      </c>
      <c r="D245" s="11">
        <f>D246+D248+D250+D252+D254+D256</f>
        <v>7100</v>
      </c>
      <c r="E245" s="11">
        <f t="shared" ref="E245:F245" si="115">E246+E248+E250+E252+E254+E256</f>
        <v>6400</v>
      </c>
      <c r="F245" s="11">
        <f t="shared" si="115"/>
        <v>6400</v>
      </c>
      <c r="G245" s="2"/>
    </row>
    <row r="246" spans="1:7" outlineLevel="3" x14ac:dyDescent="0.25">
      <c r="A246" s="22" t="s">
        <v>132</v>
      </c>
      <c r="B246" s="22"/>
      <c r="C246" s="23" t="s">
        <v>445</v>
      </c>
      <c r="D246" s="11">
        <f>D247</f>
        <v>5000</v>
      </c>
      <c r="E246" s="11">
        <f t="shared" ref="E246:F246" si="116">E247</f>
        <v>5000</v>
      </c>
      <c r="F246" s="11">
        <f t="shared" si="116"/>
        <v>5000</v>
      </c>
      <c r="G246" s="2"/>
    </row>
    <row r="247" spans="1:7" ht="25.5" outlineLevel="4" x14ac:dyDescent="0.25">
      <c r="A247" s="22" t="s">
        <v>132</v>
      </c>
      <c r="B247" s="22" t="s">
        <v>39</v>
      </c>
      <c r="C247" s="23" t="s">
        <v>364</v>
      </c>
      <c r="D247" s="11">
        <f>'№ 8 ведомственная'!F245</f>
        <v>5000</v>
      </c>
      <c r="E247" s="11">
        <f>'№ 8 ведомственная'!G245</f>
        <v>5000</v>
      </c>
      <c r="F247" s="11">
        <f>'№ 8 ведомственная'!H245</f>
        <v>5000</v>
      </c>
      <c r="G247" s="2"/>
    </row>
    <row r="248" spans="1:7" outlineLevel="3" x14ac:dyDescent="0.25">
      <c r="A248" s="22" t="s">
        <v>133</v>
      </c>
      <c r="B248" s="22"/>
      <c r="C248" s="23" t="s">
        <v>446</v>
      </c>
      <c r="D248" s="11">
        <f>D249</f>
        <v>300</v>
      </c>
      <c r="E248" s="11">
        <f t="shared" ref="E248:F248" si="117">E249</f>
        <v>300</v>
      </c>
      <c r="F248" s="11">
        <f t="shared" si="117"/>
        <v>300</v>
      </c>
      <c r="G248" s="2"/>
    </row>
    <row r="249" spans="1:7" ht="25.5" outlineLevel="4" x14ac:dyDescent="0.25">
      <c r="A249" s="22" t="s">
        <v>133</v>
      </c>
      <c r="B249" s="22" t="s">
        <v>7</v>
      </c>
      <c r="C249" s="23" t="s">
        <v>338</v>
      </c>
      <c r="D249" s="11">
        <f>'№ 8 ведомственная'!F247</f>
        <v>300</v>
      </c>
      <c r="E249" s="11">
        <f>'№ 8 ведомственная'!G247</f>
        <v>300</v>
      </c>
      <c r="F249" s="11">
        <f>'№ 8 ведомственная'!H247</f>
        <v>300</v>
      </c>
      <c r="G249" s="2"/>
    </row>
    <row r="250" spans="1:7" ht="38.25" outlineLevel="3" x14ac:dyDescent="0.25">
      <c r="A250" s="22" t="s">
        <v>134</v>
      </c>
      <c r="B250" s="22"/>
      <c r="C250" s="23" t="s">
        <v>447</v>
      </c>
      <c r="D250" s="11">
        <f>D251</f>
        <v>250</v>
      </c>
      <c r="E250" s="11">
        <f t="shared" ref="E250:F250" si="118">E251</f>
        <v>250</v>
      </c>
      <c r="F250" s="11">
        <f t="shared" si="118"/>
        <v>250</v>
      </c>
      <c r="G250" s="2"/>
    </row>
    <row r="251" spans="1:7" outlineLevel="4" x14ac:dyDescent="0.25">
      <c r="A251" s="22" t="s">
        <v>134</v>
      </c>
      <c r="B251" s="22" t="s">
        <v>8</v>
      </c>
      <c r="C251" s="23" t="s">
        <v>339</v>
      </c>
      <c r="D251" s="11">
        <f>'№ 8 ведомственная'!F249</f>
        <v>250</v>
      </c>
      <c r="E251" s="11">
        <f>'№ 8 ведомственная'!G249</f>
        <v>250</v>
      </c>
      <c r="F251" s="11">
        <f>'№ 8 ведомственная'!H249</f>
        <v>250</v>
      </c>
      <c r="G251" s="2"/>
    </row>
    <row r="252" spans="1:7" outlineLevel="3" x14ac:dyDescent="0.25">
      <c r="A252" s="22" t="s">
        <v>135</v>
      </c>
      <c r="B252" s="22"/>
      <c r="C252" s="23" t="s">
        <v>448</v>
      </c>
      <c r="D252" s="11">
        <f>D253</f>
        <v>250</v>
      </c>
      <c r="E252" s="11">
        <f t="shared" ref="E252:F252" si="119">E253</f>
        <v>250</v>
      </c>
      <c r="F252" s="11">
        <f t="shared" si="119"/>
        <v>250</v>
      </c>
      <c r="G252" s="2"/>
    </row>
    <row r="253" spans="1:7" ht="25.5" outlineLevel="4" x14ac:dyDescent="0.25">
      <c r="A253" s="22" t="s">
        <v>135</v>
      </c>
      <c r="B253" s="22" t="s">
        <v>7</v>
      </c>
      <c r="C253" s="23" t="s">
        <v>338</v>
      </c>
      <c r="D253" s="11">
        <f>'№ 8 ведомственная'!F251</f>
        <v>250</v>
      </c>
      <c r="E253" s="11">
        <f>'№ 8 ведомственная'!G251</f>
        <v>250</v>
      </c>
      <c r="F253" s="11">
        <f>'№ 8 ведомственная'!H251</f>
        <v>250</v>
      </c>
      <c r="G253" s="2"/>
    </row>
    <row r="254" spans="1:7" ht="38.25" outlineLevel="3" x14ac:dyDescent="0.25">
      <c r="A254" s="22" t="s">
        <v>136</v>
      </c>
      <c r="B254" s="22"/>
      <c r="C254" s="23" t="s">
        <v>449</v>
      </c>
      <c r="D254" s="11">
        <f>D255</f>
        <v>1000</v>
      </c>
      <c r="E254" s="11">
        <f t="shared" ref="E254:F254" si="120">E255</f>
        <v>500</v>
      </c>
      <c r="F254" s="11">
        <f t="shared" si="120"/>
        <v>500</v>
      </c>
      <c r="G254" s="2"/>
    </row>
    <row r="255" spans="1:7" ht="25.5" outlineLevel="4" x14ac:dyDescent="0.25">
      <c r="A255" s="22" t="s">
        <v>136</v>
      </c>
      <c r="B255" s="22" t="s">
        <v>7</v>
      </c>
      <c r="C255" s="23" t="s">
        <v>338</v>
      </c>
      <c r="D255" s="11">
        <f>'№ 8 ведомственная'!F253</f>
        <v>1000</v>
      </c>
      <c r="E255" s="11">
        <f>'№ 8 ведомственная'!G253</f>
        <v>500</v>
      </c>
      <c r="F255" s="11">
        <f>'№ 8 ведомственная'!H253</f>
        <v>500</v>
      </c>
      <c r="G255" s="2"/>
    </row>
    <row r="256" spans="1:7" outlineLevel="3" x14ac:dyDescent="0.25">
      <c r="A256" s="22" t="s">
        <v>137</v>
      </c>
      <c r="B256" s="22"/>
      <c r="C256" s="23" t="s">
        <v>450</v>
      </c>
      <c r="D256" s="11">
        <f>D257</f>
        <v>300</v>
      </c>
      <c r="E256" s="11">
        <f t="shared" ref="E256:F256" si="121">E257</f>
        <v>100</v>
      </c>
      <c r="F256" s="11">
        <f t="shared" si="121"/>
        <v>100</v>
      </c>
      <c r="G256" s="2"/>
    </row>
    <row r="257" spans="1:7" ht="25.5" outlineLevel="4" x14ac:dyDescent="0.25">
      <c r="A257" s="22" t="s">
        <v>137</v>
      </c>
      <c r="B257" s="22" t="s">
        <v>7</v>
      </c>
      <c r="C257" s="23" t="s">
        <v>338</v>
      </c>
      <c r="D257" s="11">
        <f>'№ 8 ведомственная'!F255</f>
        <v>300</v>
      </c>
      <c r="E257" s="11">
        <f>'№ 8 ведомственная'!G255</f>
        <v>100</v>
      </c>
      <c r="F257" s="11">
        <f>'№ 8 ведомственная'!H255</f>
        <v>100</v>
      </c>
      <c r="G257" s="2"/>
    </row>
    <row r="258" spans="1:7" ht="25.5" outlineLevel="2" x14ac:dyDescent="0.25">
      <c r="A258" s="22" t="s">
        <v>104</v>
      </c>
      <c r="B258" s="22"/>
      <c r="C258" s="23" t="s">
        <v>419</v>
      </c>
      <c r="D258" s="11">
        <f>D259</f>
        <v>1900</v>
      </c>
      <c r="E258" s="11">
        <f t="shared" ref="E258:F258" si="122">E259</f>
        <v>1500</v>
      </c>
      <c r="F258" s="11">
        <f t="shared" si="122"/>
        <v>1500</v>
      </c>
      <c r="G258" s="2"/>
    </row>
    <row r="259" spans="1:7" ht="25.5" outlineLevel="3" x14ac:dyDescent="0.25">
      <c r="A259" s="22" t="s">
        <v>599</v>
      </c>
      <c r="B259" s="22"/>
      <c r="C259" s="23" t="s">
        <v>594</v>
      </c>
      <c r="D259" s="11">
        <f>D260</f>
        <v>1900</v>
      </c>
      <c r="E259" s="11">
        <f t="shared" ref="E259:F259" si="123">E260</f>
        <v>1500</v>
      </c>
      <c r="F259" s="11">
        <f t="shared" si="123"/>
        <v>1500</v>
      </c>
      <c r="G259" s="2"/>
    </row>
    <row r="260" spans="1:7" ht="25.5" outlineLevel="4" x14ac:dyDescent="0.25">
      <c r="A260" s="22" t="s">
        <v>599</v>
      </c>
      <c r="B260" s="22" t="s">
        <v>7</v>
      </c>
      <c r="C260" s="23" t="s">
        <v>338</v>
      </c>
      <c r="D260" s="11">
        <f>'№ 8 ведомственная'!F258</f>
        <v>1900</v>
      </c>
      <c r="E260" s="11">
        <f>'№ 8 ведомственная'!G258</f>
        <v>1500</v>
      </c>
      <c r="F260" s="11">
        <f>'№ 8 ведомственная'!H258</f>
        <v>1500</v>
      </c>
      <c r="G260" s="2"/>
    </row>
    <row r="261" spans="1:7" s="36" customFormat="1" ht="38.25" x14ac:dyDescent="0.25">
      <c r="A261" s="22" t="s">
        <v>29</v>
      </c>
      <c r="B261" s="22"/>
      <c r="C261" s="23" t="s">
        <v>650</v>
      </c>
      <c r="D261" s="11">
        <f>D262+D270</f>
        <v>2569</v>
      </c>
      <c r="E261" s="11">
        <f t="shared" ref="E261:F261" si="124">E262+E270</f>
        <v>1569</v>
      </c>
      <c r="F261" s="11">
        <f t="shared" si="124"/>
        <v>1569</v>
      </c>
      <c r="G261" s="4"/>
    </row>
    <row r="262" spans="1:7" ht="25.5" outlineLevel="1" x14ac:dyDescent="0.25">
      <c r="A262" s="22" t="s">
        <v>30</v>
      </c>
      <c r="B262" s="22"/>
      <c r="C262" s="23" t="s">
        <v>353</v>
      </c>
      <c r="D262" s="11">
        <f>D263</f>
        <v>2469</v>
      </c>
      <c r="E262" s="11">
        <f t="shared" ref="E262:F262" si="125">E263</f>
        <v>1469</v>
      </c>
      <c r="F262" s="11">
        <f t="shared" si="125"/>
        <v>1469</v>
      </c>
      <c r="G262" s="2"/>
    </row>
    <row r="263" spans="1:7" ht="38.25" outlineLevel="2" x14ac:dyDescent="0.25">
      <c r="A263" s="22" t="s">
        <v>31</v>
      </c>
      <c r="B263" s="22"/>
      <c r="C263" s="23" t="s">
        <v>355</v>
      </c>
      <c r="D263" s="11">
        <f>D264+D266+D268</f>
        <v>2469</v>
      </c>
      <c r="E263" s="11">
        <f t="shared" ref="E263:F263" si="126">E264+E266+E268</f>
        <v>1469</v>
      </c>
      <c r="F263" s="11">
        <f t="shared" si="126"/>
        <v>1469</v>
      </c>
      <c r="G263" s="2"/>
    </row>
    <row r="264" spans="1:7" ht="38.25" customHeight="1" outlineLevel="3" x14ac:dyDescent="0.25">
      <c r="A264" s="22" t="s">
        <v>32</v>
      </c>
      <c r="B264" s="22"/>
      <c r="C264" s="23" t="s">
        <v>356</v>
      </c>
      <c r="D264" s="11">
        <f>D265</f>
        <v>160</v>
      </c>
      <c r="E264" s="11">
        <f t="shared" ref="E264:F264" si="127">E265</f>
        <v>160</v>
      </c>
      <c r="F264" s="11">
        <f t="shared" si="127"/>
        <v>160</v>
      </c>
      <c r="G264" s="2"/>
    </row>
    <row r="265" spans="1:7" ht="25.5" customHeight="1" outlineLevel="4" x14ac:dyDescent="0.25">
      <c r="A265" s="22" t="s">
        <v>32</v>
      </c>
      <c r="B265" s="22" t="s">
        <v>7</v>
      </c>
      <c r="C265" s="23" t="s">
        <v>338</v>
      </c>
      <c r="D265" s="11">
        <f>'№ 8 ведомственная'!F61</f>
        <v>160</v>
      </c>
      <c r="E265" s="11">
        <f>'№ 8 ведомственная'!G61</f>
        <v>160</v>
      </c>
      <c r="F265" s="11">
        <f>'№ 8 ведомственная'!H61</f>
        <v>160</v>
      </c>
      <c r="G265" s="2"/>
    </row>
    <row r="266" spans="1:7" ht="51" customHeight="1" outlineLevel="3" x14ac:dyDescent="0.25">
      <c r="A266" s="22" t="s">
        <v>33</v>
      </c>
      <c r="B266" s="22"/>
      <c r="C266" s="23" t="s">
        <v>357</v>
      </c>
      <c r="D266" s="11">
        <f>D267</f>
        <v>209</v>
      </c>
      <c r="E266" s="11">
        <f t="shared" ref="E266:F266" si="128">E267</f>
        <v>209</v>
      </c>
      <c r="F266" s="11">
        <f t="shared" si="128"/>
        <v>209</v>
      </c>
      <c r="G266" s="2"/>
    </row>
    <row r="267" spans="1:7" ht="25.5" customHeight="1" outlineLevel="4" x14ac:dyDescent="0.25">
      <c r="A267" s="22" t="s">
        <v>33</v>
      </c>
      <c r="B267" s="22" t="s">
        <v>7</v>
      </c>
      <c r="C267" s="23" t="s">
        <v>338</v>
      </c>
      <c r="D267" s="11">
        <f>'№ 8 ведомственная'!F63</f>
        <v>209</v>
      </c>
      <c r="E267" s="11">
        <f>'№ 8 ведомственная'!G63</f>
        <v>209</v>
      </c>
      <c r="F267" s="11">
        <f>'№ 8 ведомственная'!H63</f>
        <v>209</v>
      </c>
      <c r="G267" s="2"/>
    </row>
    <row r="268" spans="1:7" ht="25.5" customHeight="1" outlineLevel="3" x14ac:dyDescent="0.25">
      <c r="A268" s="22" t="s">
        <v>34</v>
      </c>
      <c r="B268" s="22"/>
      <c r="C268" s="23" t="s">
        <v>358</v>
      </c>
      <c r="D268" s="11">
        <f>D269</f>
        <v>2100</v>
      </c>
      <c r="E268" s="11">
        <f t="shared" ref="E268:F268" si="129">E269</f>
        <v>1100</v>
      </c>
      <c r="F268" s="11">
        <f t="shared" si="129"/>
        <v>1100</v>
      </c>
      <c r="G268" s="2"/>
    </row>
    <row r="269" spans="1:7" ht="25.5" customHeight="1" outlineLevel="4" x14ac:dyDescent="0.25">
      <c r="A269" s="22" t="s">
        <v>34</v>
      </c>
      <c r="B269" s="22" t="s">
        <v>7</v>
      </c>
      <c r="C269" s="23" t="s">
        <v>338</v>
      </c>
      <c r="D269" s="11">
        <f>'№ 8 ведомственная'!F65</f>
        <v>2100</v>
      </c>
      <c r="E269" s="11">
        <f>'№ 8 ведомственная'!G65</f>
        <v>1100</v>
      </c>
      <c r="F269" s="11">
        <f>'№ 8 ведомственная'!H65</f>
        <v>1100</v>
      </c>
      <c r="G269" s="2"/>
    </row>
    <row r="270" spans="1:7" ht="25.5" customHeight="1" outlineLevel="4" x14ac:dyDescent="0.25">
      <c r="A270" s="22" t="s">
        <v>35</v>
      </c>
      <c r="B270" s="21"/>
      <c r="C270" s="23" t="s">
        <v>359</v>
      </c>
      <c r="D270" s="11">
        <f>D271</f>
        <v>100</v>
      </c>
      <c r="E270" s="11">
        <f t="shared" ref="E270:F270" si="130">E271</f>
        <v>100</v>
      </c>
      <c r="F270" s="11">
        <f t="shared" si="130"/>
        <v>100</v>
      </c>
      <c r="G270" s="2"/>
    </row>
    <row r="271" spans="1:7" ht="25.5" customHeight="1" outlineLevel="4" x14ac:dyDescent="0.25">
      <c r="A271" s="22" t="s">
        <v>36</v>
      </c>
      <c r="B271" s="21"/>
      <c r="C271" s="23" t="s">
        <v>360</v>
      </c>
      <c r="D271" s="11">
        <f>D272</f>
        <v>100</v>
      </c>
      <c r="E271" s="11">
        <f t="shared" ref="E271:F271" si="131">E272</f>
        <v>100</v>
      </c>
      <c r="F271" s="11">
        <f t="shared" si="131"/>
        <v>100</v>
      </c>
      <c r="G271" s="2"/>
    </row>
    <row r="272" spans="1:7" ht="15" customHeight="1" outlineLevel="3" x14ac:dyDescent="0.25">
      <c r="A272" s="22" t="s">
        <v>106</v>
      </c>
      <c r="B272" s="22"/>
      <c r="C272" s="23" t="s">
        <v>421</v>
      </c>
      <c r="D272" s="11">
        <f>D273</f>
        <v>100</v>
      </c>
      <c r="E272" s="11">
        <f t="shared" ref="E272:F272" si="132">E273</f>
        <v>100</v>
      </c>
      <c r="F272" s="11">
        <f t="shared" si="132"/>
        <v>100</v>
      </c>
      <c r="G272" s="2"/>
    </row>
    <row r="273" spans="1:7" ht="25.5" customHeight="1" outlineLevel="4" x14ac:dyDescent="0.25">
      <c r="A273" s="22" t="s">
        <v>106</v>
      </c>
      <c r="B273" s="22" t="s">
        <v>7</v>
      </c>
      <c r="C273" s="23" t="s">
        <v>338</v>
      </c>
      <c r="D273" s="11">
        <f>'№ 8 ведомственная'!F190</f>
        <v>100</v>
      </c>
      <c r="E273" s="11">
        <f>'№ 8 ведомственная'!G190</f>
        <v>100</v>
      </c>
      <c r="F273" s="11">
        <f>'№ 8 ведомственная'!H190</f>
        <v>100</v>
      </c>
      <c r="G273" s="2"/>
    </row>
    <row r="274" spans="1:7" s="36" customFormat="1" ht="38.25" x14ac:dyDescent="0.25">
      <c r="A274" s="22" t="s">
        <v>167</v>
      </c>
      <c r="B274" s="22"/>
      <c r="C274" s="23" t="s">
        <v>319</v>
      </c>
      <c r="D274" s="11">
        <f>D275+D282</f>
        <v>5747.7</v>
      </c>
      <c r="E274" s="11">
        <f t="shared" ref="E274:F274" si="133">E275+E282</f>
        <v>3482.9</v>
      </c>
      <c r="F274" s="11">
        <f t="shared" si="133"/>
        <v>4613.8</v>
      </c>
      <c r="G274" s="4"/>
    </row>
    <row r="275" spans="1:7" ht="25.5" outlineLevel="1" x14ac:dyDescent="0.25">
      <c r="A275" s="22" t="s">
        <v>178</v>
      </c>
      <c r="B275" s="22"/>
      <c r="C275" s="23" t="s">
        <v>475</v>
      </c>
      <c r="D275" s="11">
        <f>D276+D279</f>
        <v>90</v>
      </c>
      <c r="E275" s="11">
        <f t="shared" ref="E275:F275" si="134">E276+E279</f>
        <v>90</v>
      </c>
      <c r="F275" s="11">
        <f t="shared" si="134"/>
        <v>90</v>
      </c>
      <c r="G275" s="2"/>
    </row>
    <row r="276" spans="1:7" ht="38.25" outlineLevel="2" x14ac:dyDescent="0.25">
      <c r="A276" s="22" t="s">
        <v>229</v>
      </c>
      <c r="B276" s="22"/>
      <c r="C276" s="23" t="s">
        <v>515</v>
      </c>
      <c r="D276" s="11">
        <f>D277</f>
        <v>50</v>
      </c>
      <c r="E276" s="11">
        <f t="shared" ref="E276:F277" si="135">E277</f>
        <v>50</v>
      </c>
      <c r="F276" s="11">
        <f t="shared" si="135"/>
        <v>50</v>
      </c>
      <c r="G276" s="2"/>
    </row>
    <row r="277" spans="1:7" ht="25.5" customHeight="1" outlineLevel="3" x14ac:dyDescent="0.25">
      <c r="A277" s="22" t="s">
        <v>230</v>
      </c>
      <c r="B277" s="22"/>
      <c r="C277" s="23" t="s">
        <v>516</v>
      </c>
      <c r="D277" s="11">
        <f>D278</f>
        <v>50</v>
      </c>
      <c r="E277" s="11">
        <f t="shared" si="135"/>
        <v>50</v>
      </c>
      <c r="F277" s="11">
        <f t="shared" si="135"/>
        <v>50</v>
      </c>
      <c r="G277" s="2"/>
    </row>
    <row r="278" spans="1:7" ht="54" customHeight="1" outlineLevel="4" x14ac:dyDescent="0.25">
      <c r="A278" s="22" t="s">
        <v>230</v>
      </c>
      <c r="B278" s="22">
        <v>100</v>
      </c>
      <c r="C278" s="23" t="s">
        <v>337</v>
      </c>
      <c r="D278" s="11">
        <f>'№ 8 ведомственная'!F464</f>
        <v>50</v>
      </c>
      <c r="E278" s="11">
        <f>'№ 8 ведомственная'!G464</f>
        <v>50</v>
      </c>
      <c r="F278" s="11">
        <f>'№ 8 ведомственная'!H464</f>
        <v>50</v>
      </c>
      <c r="G278" s="2"/>
    </row>
    <row r="279" spans="1:7" ht="38.25" customHeight="1" outlineLevel="2" x14ac:dyDescent="0.25">
      <c r="A279" s="22" t="s">
        <v>179</v>
      </c>
      <c r="B279" s="22"/>
      <c r="C279" s="23" t="s">
        <v>476</v>
      </c>
      <c r="D279" s="11">
        <f>D280</f>
        <v>40</v>
      </c>
      <c r="E279" s="11">
        <f t="shared" ref="E279:F280" si="136">E280</f>
        <v>40</v>
      </c>
      <c r="F279" s="11">
        <f t="shared" si="136"/>
        <v>40</v>
      </c>
      <c r="G279" s="2"/>
    </row>
    <row r="280" spans="1:7" ht="25.5" customHeight="1" outlineLevel="3" x14ac:dyDescent="0.25">
      <c r="A280" s="22" t="s">
        <v>180</v>
      </c>
      <c r="B280" s="22"/>
      <c r="C280" s="23" t="s">
        <v>477</v>
      </c>
      <c r="D280" s="11">
        <f>D281</f>
        <v>40</v>
      </c>
      <c r="E280" s="11">
        <f t="shared" si="136"/>
        <v>40</v>
      </c>
      <c r="F280" s="11">
        <f t="shared" si="136"/>
        <v>40</v>
      </c>
      <c r="G280" s="2"/>
    </row>
    <row r="281" spans="1:7" ht="25.5" customHeight="1" outlineLevel="4" x14ac:dyDescent="0.25">
      <c r="A281" s="22" t="s">
        <v>180</v>
      </c>
      <c r="B281" s="22" t="s">
        <v>39</v>
      </c>
      <c r="C281" s="23" t="s">
        <v>364</v>
      </c>
      <c r="D281" s="11">
        <f>'№ 8 ведомственная'!F337</f>
        <v>40</v>
      </c>
      <c r="E281" s="11">
        <f>'№ 8 ведомственная'!G337</f>
        <v>40</v>
      </c>
      <c r="F281" s="11">
        <f>'№ 8 ведомственная'!H337</f>
        <v>40</v>
      </c>
      <c r="G281" s="2"/>
    </row>
    <row r="282" spans="1:7" outlineLevel="1" x14ac:dyDescent="0.25">
      <c r="A282" s="22" t="s">
        <v>168</v>
      </c>
      <c r="B282" s="22"/>
      <c r="C282" s="23" t="s">
        <v>636</v>
      </c>
      <c r="D282" s="11">
        <f>D283+D288</f>
        <v>5657.7</v>
      </c>
      <c r="E282" s="11">
        <f t="shared" ref="E282:F282" si="137">E283+E288</f>
        <v>3392.9</v>
      </c>
      <c r="F282" s="11">
        <f t="shared" si="137"/>
        <v>4523.8</v>
      </c>
      <c r="G282" s="2"/>
    </row>
    <row r="283" spans="1:7" ht="76.5" customHeight="1" outlineLevel="2" x14ac:dyDescent="0.25">
      <c r="A283" s="22" t="s">
        <v>169</v>
      </c>
      <c r="B283" s="22"/>
      <c r="C283" s="23" t="s">
        <v>471</v>
      </c>
      <c r="D283" s="11">
        <f>D284+D286</f>
        <v>4794.8</v>
      </c>
      <c r="E283" s="11">
        <f t="shared" ref="E283:F283" si="138">E284+E286</f>
        <v>3392.9</v>
      </c>
      <c r="F283" s="11">
        <f t="shared" si="138"/>
        <v>4523.8</v>
      </c>
      <c r="G283" s="2"/>
    </row>
    <row r="284" spans="1:7" ht="38.25" outlineLevel="3" x14ac:dyDescent="0.25">
      <c r="A284" s="22" t="s">
        <v>170</v>
      </c>
      <c r="B284" s="22"/>
      <c r="C284" s="23" t="s">
        <v>472</v>
      </c>
      <c r="D284" s="11">
        <f>D285</f>
        <v>4794.8</v>
      </c>
      <c r="E284" s="11">
        <f t="shared" ref="E284:F284" si="139">E285</f>
        <v>1131</v>
      </c>
      <c r="F284" s="11">
        <f t="shared" si="139"/>
        <v>2261.9</v>
      </c>
      <c r="G284" s="2"/>
    </row>
    <row r="285" spans="1:7" ht="25.5" outlineLevel="4" x14ac:dyDescent="0.25">
      <c r="A285" s="22" t="s">
        <v>170</v>
      </c>
      <c r="B285" s="22" t="s">
        <v>117</v>
      </c>
      <c r="C285" s="23" t="s">
        <v>430</v>
      </c>
      <c r="D285" s="11">
        <f>'№ 8 ведомственная'!F310</f>
        <v>4794.8</v>
      </c>
      <c r="E285" s="11">
        <f>'№ 8 ведомственная'!G310</f>
        <v>1131</v>
      </c>
      <c r="F285" s="11">
        <f>'№ 8 ведомственная'!H310</f>
        <v>2261.9</v>
      </c>
      <c r="G285" s="2"/>
    </row>
    <row r="286" spans="1:7" ht="38.25" outlineLevel="4" x14ac:dyDescent="0.25">
      <c r="A286" s="22" t="s">
        <v>647</v>
      </c>
      <c r="B286" s="22"/>
      <c r="C286" s="23" t="s">
        <v>472</v>
      </c>
      <c r="D286" s="11">
        <f>D287</f>
        <v>0</v>
      </c>
      <c r="E286" s="11">
        <f t="shared" ref="E286:F286" si="140">E287</f>
        <v>2261.9</v>
      </c>
      <c r="F286" s="11">
        <f t="shared" si="140"/>
        <v>2261.9</v>
      </c>
      <c r="G286" s="2"/>
    </row>
    <row r="287" spans="1:7" ht="25.5" outlineLevel="4" x14ac:dyDescent="0.25">
      <c r="A287" s="22" t="s">
        <v>647</v>
      </c>
      <c r="B287" s="22" t="s">
        <v>117</v>
      </c>
      <c r="C287" s="23" t="s">
        <v>430</v>
      </c>
      <c r="D287" s="11">
        <f>'№ 8 ведомственная'!F312</f>
        <v>0</v>
      </c>
      <c r="E287" s="11">
        <f>'№ 8 ведомственная'!G312</f>
        <v>2261.9</v>
      </c>
      <c r="F287" s="11">
        <f>'№ 8 ведомственная'!H312</f>
        <v>2261.9</v>
      </c>
      <c r="G287" s="2"/>
    </row>
    <row r="288" spans="1:7" ht="25.5" outlineLevel="4" x14ac:dyDescent="0.25">
      <c r="A288" s="22" t="s">
        <v>600</v>
      </c>
      <c r="B288" s="21"/>
      <c r="C288" s="23" t="s">
        <v>601</v>
      </c>
      <c r="D288" s="11">
        <f>D289</f>
        <v>862.9</v>
      </c>
      <c r="E288" s="11">
        <f t="shared" ref="E288:F288" si="141">E289</f>
        <v>0</v>
      </c>
      <c r="F288" s="11">
        <f t="shared" si="141"/>
        <v>0</v>
      </c>
      <c r="G288" s="2"/>
    </row>
    <row r="289" spans="1:7" ht="25.5" outlineLevel="4" x14ac:dyDescent="0.25">
      <c r="A289" s="22" t="s">
        <v>602</v>
      </c>
      <c r="B289" s="21"/>
      <c r="C289" s="23" t="s">
        <v>678</v>
      </c>
      <c r="D289" s="11">
        <f>D290</f>
        <v>862.9</v>
      </c>
      <c r="E289" s="11">
        <f t="shared" ref="E289:F289" si="142">E290</f>
        <v>0</v>
      </c>
      <c r="F289" s="11">
        <f t="shared" si="142"/>
        <v>0</v>
      </c>
      <c r="G289" s="2"/>
    </row>
    <row r="290" spans="1:7" ht="25.5" outlineLevel="4" x14ac:dyDescent="0.25">
      <c r="A290" s="22" t="s">
        <v>602</v>
      </c>
      <c r="B290" s="22" t="s">
        <v>117</v>
      </c>
      <c r="C290" s="23" t="s">
        <v>430</v>
      </c>
      <c r="D290" s="11">
        <f>'№ 8 ведомственная'!F315</f>
        <v>862.9</v>
      </c>
      <c r="E290" s="11">
        <f>'№ 8 ведомственная'!G315</f>
        <v>0</v>
      </c>
      <c r="F290" s="11">
        <f>'№ 8 ведомственная'!H315</f>
        <v>0</v>
      </c>
      <c r="G290" s="2"/>
    </row>
    <row r="291" spans="1:7" s="36" customFormat="1" ht="38.25" x14ac:dyDescent="0.25">
      <c r="A291" s="22" t="s">
        <v>13</v>
      </c>
      <c r="B291" s="22"/>
      <c r="C291" s="23" t="s">
        <v>294</v>
      </c>
      <c r="D291" s="11">
        <f>D292+D311+D324+D330</f>
        <v>45548.800000000003</v>
      </c>
      <c r="E291" s="11">
        <f>E292+E311+E324+E330</f>
        <v>43626.9</v>
      </c>
      <c r="F291" s="11">
        <f>F292+F311+F324+F330</f>
        <v>43471.1</v>
      </c>
      <c r="G291" s="4"/>
    </row>
    <row r="292" spans="1:7" ht="51" outlineLevel="1" x14ac:dyDescent="0.25">
      <c r="A292" s="22" t="s">
        <v>18</v>
      </c>
      <c r="B292" s="22"/>
      <c r="C292" s="23" t="s">
        <v>346</v>
      </c>
      <c r="D292" s="11">
        <f>D293</f>
        <v>2786.7</v>
      </c>
      <c r="E292" s="11">
        <f t="shared" ref="E292:F292" si="143">E293</f>
        <v>2524.8000000000002</v>
      </c>
      <c r="F292" s="11">
        <f t="shared" si="143"/>
        <v>2369</v>
      </c>
      <c r="G292" s="2"/>
    </row>
    <row r="293" spans="1:7" ht="51" outlineLevel="2" x14ac:dyDescent="0.25">
      <c r="A293" s="22" t="s">
        <v>19</v>
      </c>
      <c r="B293" s="22"/>
      <c r="C293" s="23" t="s">
        <v>347</v>
      </c>
      <c r="D293" s="11">
        <f>D294+D297+D300+D302+D305+D309+D307</f>
        <v>2786.7</v>
      </c>
      <c r="E293" s="11">
        <f t="shared" ref="E293:F293" si="144">E294+E297+E300+E302+E305+E309+E307</f>
        <v>2524.8000000000002</v>
      </c>
      <c r="F293" s="11">
        <f t="shared" si="144"/>
        <v>2369</v>
      </c>
      <c r="G293" s="2"/>
    </row>
    <row r="294" spans="1:7" ht="38.25" outlineLevel="3" x14ac:dyDescent="0.25">
      <c r="A294" s="22" t="s">
        <v>20</v>
      </c>
      <c r="B294" s="22"/>
      <c r="C294" s="23" t="s">
        <v>348</v>
      </c>
      <c r="D294" s="11">
        <f>D295+D296</f>
        <v>338.20000000000005</v>
      </c>
      <c r="E294" s="11">
        <f t="shared" ref="E294:F294" si="145">E295+E296</f>
        <v>341.40000000000003</v>
      </c>
      <c r="F294" s="11">
        <f t="shared" si="145"/>
        <v>344.70000000000005</v>
      </c>
      <c r="G294" s="2"/>
    </row>
    <row r="295" spans="1:7" ht="51" outlineLevel="4" x14ac:dyDescent="0.25">
      <c r="A295" s="22" t="s">
        <v>20</v>
      </c>
      <c r="B295" s="22" t="s">
        <v>6</v>
      </c>
      <c r="C295" s="23" t="s">
        <v>337</v>
      </c>
      <c r="D295" s="11">
        <f>'№ 8 ведомственная'!F36</f>
        <v>284.60000000000002</v>
      </c>
      <c r="E295" s="11">
        <f>'№ 8 ведомственная'!G36</f>
        <v>284.60000000000002</v>
      </c>
      <c r="F295" s="11">
        <f>'№ 8 ведомственная'!H36</f>
        <v>284.60000000000002</v>
      </c>
      <c r="G295" s="2"/>
    </row>
    <row r="296" spans="1:7" ht="25.5" outlineLevel="4" x14ac:dyDescent="0.25">
      <c r="A296" s="22" t="s">
        <v>20</v>
      </c>
      <c r="B296" s="22" t="s">
        <v>7</v>
      </c>
      <c r="C296" s="23" t="s">
        <v>338</v>
      </c>
      <c r="D296" s="11">
        <f>'№ 8 ведомственная'!F37</f>
        <v>53.6</v>
      </c>
      <c r="E296" s="11">
        <f>'№ 8 ведомственная'!G37</f>
        <v>56.8</v>
      </c>
      <c r="F296" s="11">
        <f>'№ 8 ведомственная'!H37</f>
        <v>60.1</v>
      </c>
      <c r="G296" s="2"/>
    </row>
    <row r="297" spans="1:7" ht="51" outlineLevel="3" x14ac:dyDescent="0.25">
      <c r="A297" s="22" t="s">
        <v>37</v>
      </c>
      <c r="B297" s="22"/>
      <c r="C297" s="23" t="s">
        <v>362</v>
      </c>
      <c r="D297" s="11">
        <f>D298+D299</f>
        <v>199.8</v>
      </c>
      <c r="E297" s="11">
        <f t="shared" ref="E297:F297" si="146">E298+E299</f>
        <v>201.7</v>
      </c>
      <c r="F297" s="11">
        <f t="shared" si="146"/>
        <v>203.60000000000002</v>
      </c>
      <c r="G297" s="2"/>
    </row>
    <row r="298" spans="1:7" ht="51" outlineLevel="4" x14ac:dyDescent="0.25">
      <c r="A298" s="22" t="s">
        <v>37</v>
      </c>
      <c r="B298" s="22" t="s">
        <v>6</v>
      </c>
      <c r="C298" s="23" t="s">
        <v>337</v>
      </c>
      <c r="D298" s="11">
        <f>'№ 8 ведомственная'!F70</f>
        <v>167.9</v>
      </c>
      <c r="E298" s="11">
        <f>'№ 8 ведомственная'!G70</f>
        <v>167.9</v>
      </c>
      <c r="F298" s="11">
        <f>'№ 8 ведомственная'!H70</f>
        <v>167.9</v>
      </c>
      <c r="G298" s="2"/>
    </row>
    <row r="299" spans="1:7" ht="25.5" outlineLevel="4" x14ac:dyDescent="0.25">
      <c r="A299" s="22" t="s">
        <v>37</v>
      </c>
      <c r="B299" s="22" t="s">
        <v>7</v>
      </c>
      <c r="C299" s="23" t="s">
        <v>338</v>
      </c>
      <c r="D299" s="11">
        <f>'№ 8 ведомственная'!F71</f>
        <v>31.9</v>
      </c>
      <c r="E299" s="11">
        <f>'№ 8 ведомственная'!G71</f>
        <v>33.799999999999997</v>
      </c>
      <c r="F299" s="11">
        <f>'№ 8 ведомственная'!H71</f>
        <v>35.700000000000003</v>
      </c>
      <c r="G299" s="2"/>
    </row>
    <row r="300" spans="1:7" outlineLevel="3" x14ac:dyDescent="0.25">
      <c r="A300" s="22" t="s">
        <v>38</v>
      </c>
      <c r="B300" s="22"/>
      <c r="C300" s="23" t="s">
        <v>363</v>
      </c>
      <c r="D300" s="11">
        <f>D301</f>
        <v>220</v>
      </c>
      <c r="E300" s="11">
        <f t="shared" ref="E300:F300" si="147">E301</f>
        <v>220</v>
      </c>
      <c r="F300" s="11">
        <f t="shared" si="147"/>
        <v>220</v>
      </c>
      <c r="G300" s="2"/>
    </row>
    <row r="301" spans="1:7" ht="25.5" outlineLevel="4" x14ac:dyDescent="0.25">
      <c r="A301" s="22" t="s">
        <v>38</v>
      </c>
      <c r="B301" s="22" t="s">
        <v>39</v>
      </c>
      <c r="C301" s="23" t="s">
        <v>364</v>
      </c>
      <c r="D301" s="11">
        <f>'№ 8 ведомственная'!F73</f>
        <v>220</v>
      </c>
      <c r="E301" s="11">
        <f>'№ 8 ведомственная'!G73</f>
        <v>220</v>
      </c>
      <c r="F301" s="11">
        <f>'№ 8 ведомственная'!H73</f>
        <v>220</v>
      </c>
      <c r="G301" s="2"/>
    </row>
    <row r="302" spans="1:7" ht="25.5" outlineLevel="3" x14ac:dyDescent="0.25">
      <c r="A302" s="22" t="s">
        <v>40</v>
      </c>
      <c r="B302" s="22"/>
      <c r="C302" s="23" t="s">
        <v>365</v>
      </c>
      <c r="D302" s="11">
        <f>D303+D304</f>
        <v>800</v>
      </c>
      <c r="E302" s="11">
        <f t="shared" ref="E302:F302" si="148">E303+E304</f>
        <v>790</v>
      </c>
      <c r="F302" s="11">
        <f t="shared" si="148"/>
        <v>790</v>
      </c>
      <c r="G302" s="2"/>
    </row>
    <row r="303" spans="1:7" ht="51" outlineLevel="4" x14ac:dyDescent="0.25">
      <c r="A303" s="22" t="s">
        <v>40</v>
      </c>
      <c r="B303" s="22" t="s">
        <v>6</v>
      </c>
      <c r="C303" s="23" t="s">
        <v>337</v>
      </c>
      <c r="D303" s="11">
        <f>'№ 8 ведомственная'!F75</f>
        <v>329.9</v>
      </c>
      <c r="E303" s="11">
        <f>'№ 8 ведомственная'!G75</f>
        <v>329.9</v>
      </c>
      <c r="F303" s="11">
        <f>'№ 8 ведомственная'!H75</f>
        <v>329.9</v>
      </c>
      <c r="G303" s="2"/>
    </row>
    <row r="304" spans="1:7" ht="25.5" outlineLevel="4" x14ac:dyDescent="0.25">
      <c r="A304" s="22" t="s">
        <v>40</v>
      </c>
      <c r="B304" s="22" t="s">
        <v>7</v>
      </c>
      <c r="C304" s="23" t="s">
        <v>338</v>
      </c>
      <c r="D304" s="11">
        <f>'№ 8 ведомственная'!F76</f>
        <v>470.1</v>
      </c>
      <c r="E304" s="11">
        <f>'№ 8 ведомственная'!G76</f>
        <v>460.1</v>
      </c>
      <c r="F304" s="11">
        <f>'№ 8 ведомственная'!H76</f>
        <v>460.1</v>
      </c>
      <c r="G304" s="2"/>
    </row>
    <row r="305" spans="1:7" ht="38.25" outlineLevel="3" x14ac:dyDescent="0.25">
      <c r="A305" s="22" t="s">
        <v>24</v>
      </c>
      <c r="B305" s="22"/>
      <c r="C305" s="23" t="s">
        <v>679</v>
      </c>
      <c r="D305" s="11">
        <f>D306</f>
        <v>23.2</v>
      </c>
      <c r="E305" s="11">
        <f t="shared" ref="E305:F305" si="149">E306</f>
        <v>140.19999999999999</v>
      </c>
      <c r="F305" s="11">
        <f t="shared" si="149"/>
        <v>11.2</v>
      </c>
      <c r="G305" s="2"/>
    </row>
    <row r="306" spans="1:7" ht="25.5" outlineLevel="4" x14ac:dyDescent="0.25">
      <c r="A306" s="22" t="s">
        <v>24</v>
      </c>
      <c r="B306" s="22" t="s">
        <v>7</v>
      </c>
      <c r="C306" s="23" t="s">
        <v>338</v>
      </c>
      <c r="D306" s="11">
        <f>'№ 8 ведомственная'!F50</f>
        <v>23.2</v>
      </c>
      <c r="E306" s="11">
        <f>'№ 8 ведомственная'!G50</f>
        <v>140.19999999999999</v>
      </c>
      <c r="F306" s="11">
        <f>'№ 8 ведомственная'!H50</f>
        <v>11.2</v>
      </c>
      <c r="G306" s="2"/>
    </row>
    <row r="307" spans="1:7" ht="38.25" outlineLevel="4" x14ac:dyDescent="0.25">
      <c r="A307" s="90" t="s">
        <v>711</v>
      </c>
      <c r="B307" s="89"/>
      <c r="C307" s="91" t="s">
        <v>712</v>
      </c>
      <c r="D307" s="11">
        <f>D308</f>
        <v>369.5</v>
      </c>
      <c r="E307" s="11">
        <f t="shared" ref="E307:F307" si="150">E308</f>
        <v>0</v>
      </c>
      <c r="F307" s="11">
        <f t="shared" si="150"/>
        <v>0</v>
      </c>
      <c r="G307" s="2"/>
    </row>
    <row r="308" spans="1:7" ht="25.5" outlineLevel="4" x14ac:dyDescent="0.25">
      <c r="A308" s="90" t="s">
        <v>711</v>
      </c>
      <c r="B308" s="89">
        <v>200</v>
      </c>
      <c r="C308" s="91" t="s">
        <v>338</v>
      </c>
      <c r="D308" s="11">
        <f>'№ 8 ведомственная'!F78</f>
        <v>369.5</v>
      </c>
      <c r="E308" s="11">
        <f>'№ 8 ведомственная'!G78</f>
        <v>0</v>
      </c>
      <c r="F308" s="11">
        <f>'№ 8 ведомственная'!H78</f>
        <v>0</v>
      </c>
      <c r="G308" s="2"/>
    </row>
    <row r="309" spans="1:7" ht="25.5" outlineLevel="3" x14ac:dyDescent="0.25">
      <c r="A309" s="22" t="s">
        <v>645</v>
      </c>
      <c r="B309" s="22"/>
      <c r="C309" s="23" t="s">
        <v>384</v>
      </c>
      <c r="D309" s="11">
        <f>D310</f>
        <v>836</v>
      </c>
      <c r="E309" s="11">
        <f>E310</f>
        <v>831.5</v>
      </c>
      <c r="F309" s="11">
        <f>F310</f>
        <v>799.5</v>
      </c>
      <c r="G309" s="2"/>
    </row>
    <row r="310" spans="1:7" ht="51" outlineLevel="4" x14ac:dyDescent="0.25">
      <c r="A310" s="22" t="s">
        <v>645</v>
      </c>
      <c r="B310" s="22" t="s">
        <v>6</v>
      </c>
      <c r="C310" s="23" t="s">
        <v>337</v>
      </c>
      <c r="D310" s="11">
        <f>'№ 8 ведомственная'!F115</f>
        <v>836</v>
      </c>
      <c r="E310" s="11">
        <f>'№ 8 ведомственная'!G115</f>
        <v>831.5</v>
      </c>
      <c r="F310" s="11">
        <f>'№ 8 ведомственная'!H115</f>
        <v>799.5</v>
      </c>
      <c r="G310" s="2"/>
    </row>
    <row r="311" spans="1:7" ht="25.5" outlineLevel="1" x14ac:dyDescent="0.25">
      <c r="A311" s="22" t="s">
        <v>41</v>
      </c>
      <c r="B311" s="22"/>
      <c r="C311" s="23" t="s">
        <v>366</v>
      </c>
      <c r="D311" s="11">
        <f>D312+D317</f>
        <v>2393</v>
      </c>
      <c r="E311" s="11">
        <f t="shared" ref="E311:F311" si="151">E312+E317</f>
        <v>2393</v>
      </c>
      <c r="F311" s="11">
        <f t="shared" si="151"/>
        <v>2393</v>
      </c>
      <c r="G311" s="2"/>
    </row>
    <row r="312" spans="1:7" ht="25.5" outlineLevel="2" x14ac:dyDescent="0.25">
      <c r="A312" s="22" t="s">
        <v>42</v>
      </c>
      <c r="B312" s="22"/>
      <c r="C312" s="23" t="s">
        <v>367</v>
      </c>
      <c r="D312" s="11">
        <f>D313+D315</f>
        <v>400</v>
      </c>
      <c r="E312" s="11">
        <f t="shared" ref="E312:F312" si="152">E313+E315</f>
        <v>400</v>
      </c>
      <c r="F312" s="11">
        <f t="shared" si="152"/>
        <v>400</v>
      </c>
      <c r="G312" s="2"/>
    </row>
    <row r="313" spans="1:7" ht="25.5" outlineLevel="3" x14ac:dyDescent="0.25">
      <c r="A313" s="22" t="s">
        <v>43</v>
      </c>
      <c r="B313" s="22"/>
      <c r="C313" s="23" t="s">
        <v>368</v>
      </c>
      <c r="D313" s="11">
        <f>D314</f>
        <v>200</v>
      </c>
      <c r="E313" s="11">
        <f t="shared" ref="E313:F313" si="153">E314</f>
        <v>200</v>
      </c>
      <c r="F313" s="11">
        <f t="shared" si="153"/>
        <v>200</v>
      </c>
      <c r="G313" s="2"/>
    </row>
    <row r="314" spans="1:7" ht="25.5" outlineLevel="4" x14ac:dyDescent="0.25">
      <c r="A314" s="22" t="s">
        <v>43</v>
      </c>
      <c r="B314" s="22" t="s">
        <v>7</v>
      </c>
      <c r="C314" s="23" t="s">
        <v>338</v>
      </c>
      <c r="D314" s="11">
        <f>'№ 8 ведомственная'!F82</f>
        <v>200</v>
      </c>
      <c r="E314" s="11">
        <f>'№ 8 ведомственная'!G82</f>
        <v>200</v>
      </c>
      <c r="F314" s="11">
        <f>'№ 8 ведомственная'!H82</f>
        <v>200</v>
      </c>
      <c r="G314" s="2"/>
    </row>
    <row r="315" spans="1:7" ht="38.25" outlineLevel="3" x14ac:dyDescent="0.25">
      <c r="A315" s="22" t="s">
        <v>44</v>
      </c>
      <c r="B315" s="22"/>
      <c r="C315" s="23" t="s">
        <v>369</v>
      </c>
      <c r="D315" s="11">
        <f>D316</f>
        <v>200</v>
      </c>
      <c r="E315" s="11">
        <f t="shared" ref="E315:F315" si="154">E316</f>
        <v>200</v>
      </c>
      <c r="F315" s="11">
        <f t="shared" si="154"/>
        <v>200</v>
      </c>
      <c r="G315" s="2"/>
    </row>
    <row r="316" spans="1:7" ht="25.5" outlineLevel="4" x14ac:dyDescent="0.25">
      <c r="A316" s="22" t="s">
        <v>44</v>
      </c>
      <c r="B316" s="22" t="s">
        <v>7</v>
      </c>
      <c r="C316" s="23" t="s">
        <v>338</v>
      </c>
      <c r="D316" s="11">
        <f>'№ 8 ведомственная'!F84</f>
        <v>200</v>
      </c>
      <c r="E316" s="11">
        <f>'№ 8 ведомственная'!G84</f>
        <v>200</v>
      </c>
      <c r="F316" s="11">
        <f>'№ 8 ведомственная'!H84</f>
        <v>200</v>
      </c>
      <c r="G316" s="2"/>
    </row>
    <row r="317" spans="1:7" ht="38.25" outlineLevel="2" x14ac:dyDescent="0.25">
      <c r="A317" s="22" t="s">
        <v>150</v>
      </c>
      <c r="B317" s="22"/>
      <c r="C317" s="23" t="s">
        <v>458</v>
      </c>
      <c r="D317" s="11">
        <f>D318+D320+D322</f>
        <v>1993</v>
      </c>
      <c r="E317" s="11">
        <f t="shared" ref="E317:F317" si="155">E318+E320+E322</f>
        <v>1993</v>
      </c>
      <c r="F317" s="11">
        <f t="shared" si="155"/>
        <v>1993</v>
      </c>
      <c r="G317" s="2"/>
    </row>
    <row r="318" spans="1:7" ht="25.5" outlineLevel="3" x14ac:dyDescent="0.25">
      <c r="A318" s="22" t="s">
        <v>157</v>
      </c>
      <c r="B318" s="22"/>
      <c r="C318" s="23" t="s">
        <v>463</v>
      </c>
      <c r="D318" s="11">
        <f>D319</f>
        <v>205</v>
      </c>
      <c r="E318" s="11">
        <f t="shared" ref="E318:F318" si="156">E319</f>
        <v>205</v>
      </c>
      <c r="F318" s="11">
        <f t="shared" si="156"/>
        <v>205</v>
      </c>
      <c r="G318" s="2"/>
    </row>
    <row r="319" spans="1:7" outlineLevel="4" x14ac:dyDescent="0.25">
      <c r="A319" s="22" t="s">
        <v>157</v>
      </c>
      <c r="B319" s="22" t="s">
        <v>21</v>
      </c>
      <c r="C319" s="23" t="s">
        <v>349</v>
      </c>
      <c r="D319" s="11">
        <f>'№ 8 ведомственная'!F297</f>
        <v>205</v>
      </c>
      <c r="E319" s="11">
        <f>'№ 8 ведомственная'!G297</f>
        <v>205</v>
      </c>
      <c r="F319" s="11">
        <f>'№ 8 ведомственная'!H297</f>
        <v>205</v>
      </c>
      <c r="G319" s="2"/>
    </row>
    <row r="320" spans="1:7" ht="25.5" outlineLevel="3" x14ac:dyDescent="0.25">
      <c r="A320" s="22" t="s">
        <v>158</v>
      </c>
      <c r="B320" s="22"/>
      <c r="C320" s="23" t="s">
        <v>570</v>
      </c>
      <c r="D320" s="11">
        <f>D321</f>
        <v>488</v>
      </c>
      <c r="E320" s="11">
        <f t="shared" ref="E320:F320" si="157">E321</f>
        <v>488</v>
      </c>
      <c r="F320" s="11">
        <f t="shared" si="157"/>
        <v>488</v>
      </c>
      <c r="G320" s="2"/>
    </row>
    <row r="321" spans="1:7" outlineLevel="4" x14ac:dyDescent="0.25">
      <c r="A321" s="22" t="s">
        <v>158</v>
      </c>
      <c r="B321" s="22" t="s">
        <v>21</v>
      </c>
      <c r="C321" s="23" t="s">
        <v>349</v>
      </c>
      <c r="D321" s="11">
        <f>'№ 8 ведомственная'!F299</f>
        <v>488</v>
      </c>
      <c r="E321" s="11">
        <f>'№ 8 ведомственная'!G299</f>
        <v>488</v>
      </c>
      <c r="F321" s="11">
        <f>'№ 8 ведомственная'!H299</f>
        <v>488</v>
      </c>
      <c r="G321" s="2"/>
    </row>
    <row r="322" spans="1:7" ht="25.5" outlineLevel="3" x14ac:dyDescent="0.25">
      <c r="A322" s="22" t="s">
        <v>151</v>
      </c>
      <c r="B322" s="22"/>
      <c r="C322" s="23" t="s">
        <v>459</v>
      </c>
      <c r="D322" s="11">
        <f>D323</f>
        <v>1300</v>
      </c>
      <c r="E322" s="11">
        <f t="shared" ref="E322:F322" si="158">E323</f>
        <v>1300</v>
      </c>
      <c r="F322" s="11">
        <f t="shared" si="158"/>
        <v>1300</v>
      </c>
      <c r="G322" s="2"/>
    </row>
    <row r="323" spans="1:7" outlineLevel="4" x14ac:dyDescent="0.25">
      <c r="A323" s="22" t="s">
        <v>151</v>
      </c>
      <c r="B323" s="22" t="s">
        <v>21</v>
      </c>
      <c r="C323" s="23" t="s">
        <v>349</v>
      </c>
      <c r="D323" s="11">
        <f>'№ 8 ведомственная'!F286</f>
        <v>1300</v>
      </c>
      <c r="E323" s="11">
        <f>'№ 8 ведомственная'!G286</f>
        <v>1300</v>
      </c>
      <c r="F323" s="11">
        <f>'№ 8 ведомственная'!H286</f>
        <v>1300</v>
      </c>
      <c r="G323" s="2"/>
    </row>
    <row r="324" spans="1:7" ht="25.5" outlineLevel="1" x14ac:dyDescent="0.25">
      <c r="A324" s="22" t="s">
        <v>173</v>
      </c>
      <c r="B324" s="22"/>
      <c r="C324" s="23" t="s">
        <v>473</v>
      </c>
      <c r="D324" s="11">
        <f>D325</f>
        <v>2191.6</v>
      </c>
      <c r="E324" s="11">
        <f t="shared" ref="E324:F324" si="159">E325</f>
        <v>2191.6</v>
      </c>
      <c r="F324" s="11">
        <f t="shared" si="159"/>
        <v>2191.6</v>
      </c>
      <c r="G324" s="2"/>
    </row>
    <row r="325" spans="1:7" outlineLevel="2" x14ac:dyDescent="0.25">
      <c r="A325" s="22" t="s">
        <v>174</v>
      </c>
      <c r="B325" s="22"/>
      <c r="C325" s="23" t="s">
        <v>571</v>
      </c>
      <c r="D325" s="11">
        <f>D328+D326</f>
        <v>2191.6</v>
      </c>
      <c r="E325" s="11">
        <f t="shared" ref="E325:F325" si="160">E328+E326</f>
        <v>2191.6</v>
      </c>
      <c r="F325" s="11">
        <f t="shared" si="160"/>
        <v>2191.6</v>
      </c>
      <c r="G325" s="2"/>
    </row>
    <row r="326" spans="1:7" ht="25.5" outlineLevel="2" x14ac:dyDescent="0.25">
      <c r="A326" s="22" t="s">
        <v>621</v>
      </c>
      <c r="B326" s="21"/>
      <c r="C326" s="23" t="s">
        <v>622</v>
      </c>
      <c r="D326" s="11">
        <f>D327</f>
        <v>956</v>
      </c>
      <c r="E326" s="11">
        <f t="shared" ref="E326:F326" si="161">E327</f>
        <v>956</v>
      </c>
      <c r="F326" s="11">
        <f t="shared" si="161"/>
        <v>956</v>
      </c>
      <c r="G326" s="2"/>
    </row>
    <row r="327" spans="1:7" ht="25.5" outlineLevel="2" x14ac:dyDescent="0.25">
      <c r="A327" s="22" t="s">
        <v>621</v>
      </c>
      <c r="B327" s="21" t="s">
        <v>39</v>
      </c>
      <c r="C327" s="23" t="s">
        <v>364</v>
      </c>
      <c r="D327" s="11">
        <f>'№ 8 ведомственная'!F327</f>
        <v>956</v>
      </c>
      <c r="E327" s="11">
        <f>'№ 8 ведомственная'!G327</f>
        <v>956</v>
      </c>
      <c r="F327" s="11">
        <f>'№ 8 ведомственная'!H327</f>
        <v>956</v>
      </c>
      <c r="G327" s="2"/>
    </row>
    <row r="328" spans="1:7" outlineLevel="3" x14ac:dyDescent="0.25">
      <c r="A328" s="22" t="s">
        <v>175</v>
      </c>
      <c r="B328" s="22"/>
      <c r="C328" s="23" t="s">
        <v>474</v>
      </c>
      <c r="D328" s="11">
        <f>D329</f>
        <v>1235.5999999999999</v>
      </c>
      <c r="E328" s="11">
        <f t="shared" ref="E328:F328" si="162">E329</f>
        <v>1235.5999999999999</v>
      </c>
      <c r="F328" s="11">
        <f t="shared" si="162"/>
        <v>1235.5999999999999</v>
      </c>
      <c r="G328" s="2"/>
    </row>
    <row r="329" spans="1:7" ht="25.5" outlineLevel="4" x14ac:dyDescent="0.25">
      <c r="A329" s="22" t="s">
        <v>175</v>
      </c>
      <c r="B329" s="22" t="s">
        <v>39</v>
      </c>
      <c r="C329" s="23" t="s">
        <v>364</v>
      </c>
      <c r="D329" s="11">
        <f>'№ 8 ведомственная'!F329</f>
        <v>1235.5999999999999</v>
      </c>
      <c r="E329" s="11">
        <f>'№ 8 ведомственная'!G329</f>
        <v>1235.5999999999999</v>
      </c>
      <c r="F329" s="11">
        <f>'№ 8 ведомственная'!H329</f>
        <v>1235.5999999999999</v>
      </c>
      <c r="G329" s="2"/>
    </row>
    <row r="330" spans="1:7" ht="25.5" outlineLevel="1" x14ac:dyDescent="0.25">
      <c r="A330" s="22" t="s">
        <v>14</v>
      </c>
      <c r="B330" s="22"/>
      <c r="C330" s="23" t="s">
        <v>343</v>
      </c>
      <c r="D330" s="11">
        <f>D331</f>
        <v>38177.5</v>
      </c>
      <c r="E330" s="11">
        <f t="shared" ref="E330:F330" si="163">E331</f>
        <v>36517.5</v>
      </c>
      <c r="F330" s="11">
        <f t="shared" si="163"/>
        <v>36517.5</v>
      </c>
      <c r="G330" s="2"/>
    </row>
    <row r="331" spans="1:7" outlineLevel="2" x14ac:dyDescent="0.25">
      <c r="A331" s="22" t="s">
        <v>15</v>
      </c>
      <c r="B331" s="22"/>
      <c r="C331" s="23" t="s">
        <v>344</v>
      </c>
      <c r="D331" s="11">
        <f>D332+D334</f>
        <v>38177.5</v>
      </c>
      <c r="E331" s="11">
        <f t="shared" ref="E331:F331" si="164">E332+E334</f>
        <v>36517.5</v>
      </c>
      <c r="F331" s="11">
        <f t="shared" si="164"/>
        <v>36517.5</v>
      </c>
      <c r="G331" s="2"/>
    </row>
    <row r="332" spans="1:7" outlineLevel="3" x14ac:dyDescent="0.25">
      <c r="A332" s="22" t="s">
        <v>16</v>
      </c>
      <c r="B332" s="22"/>
      <c r="C332" s="23" t="s">
        <v>345</v>
      </c>
      <c r="D332" s="11">
        <f>D333</f>
        <v>1701.5</v>
      </c>
      <c r="E332" s="11">
        <f t="shared" ref="E332:F332" si="165">E333</f>
        <v>1701.5</v>
      </c>
      <c r="F332" s="11">
        <f t="shared" si="165"/>
        <v>1701.5</v>
      </c>
      <c r="G332" s="2"/>
    </row>
    <row r="333" spans="1:7" ht="51" outlineLevel="4" x14ac:dyDescent="0.25">
      <c r="A333" s="22" t="s">
        <v>16</v>
      </c>
      <c r="B333" s="22" t="s">
        <v>6</v>
      </c>
      <c r="C333" s="23" t="s">
        <v>337</v>
      </c>
      <c r="D333" s="11">
        <f>'№ 8 ведомственная'!F30</f>
        <v>1701.5</v>
      </c>
      <c r="E333" s="11">
        <f>'№ 8 ведомственная'!G30</f>
        <v>1701.5</v>
      </c>
      <c r="F333" s="11">
        <f>'№ 8 ведомственная'!H30</f>
        <v>1701.5</v>
      </c>
      <c r="G333" s="2"/>
    </row>
    <row r="334" spans="1:7" ht="51" outlineLevel="3" x14ac:dyDescent="0.25">
      <c r="A334" s="22" t="s">
        <v>22</v>
      </c>
      <c r="B334" s="22"/>
      <c r="C334" s="23" t="s">
        <v>350</v>
      </c>
      <c r="D334" s="11">
        <f>D335+D336+D337+D338</f>
        <v>36476</v>
      </c>
      <c r="E334" s="11">
        <f t="shared" ref="E334:F334" si="166">E335+E336+E337+E338</f>
        <v>34816</v>
      </c>
      <c r="F334" s="11">
        <f t="shared" si="166"/>
        <v>34816</v>
      </c>
      <c r="G334" s="2"/>
    </row>
    <row r="335" spans="1:7" ht="51" outlineLevel="4" x14ac:dyDescent="0.25">
      <c r="A335" s="22" t="s">
        <v>22</v>
      </c>
      <c r="B335" s="22" t="s">
        <v>6</v>
      </c>
      <c r="C335" s="23" t="s">
        <v>337</v>
      </c>
      <c r="D335" s="11">
        <f>'№ 8 ведомственная'!F41</f>
        <v>27032</v>
      </c>
      <c r="E335" s="11">
        <f>'№ 8 ведомственная'!G41</f>
        <v>27032</v>
      </c>
      <c r="F335" s="11">
        <f>'№ 8 ведомственная'!H41</f>
        <v>27032</v>
      </c>
      <c r="G335" s="2"/>
    </row>
    <row r="336" spans="1:7" ht="25.5" outlineLevel="4" x14ac:dyDescent="0.25">
      <c r="A336" s="22" t="s">
        <v>22</v>
      </c>
      <c r="B336" s="22" t="s">
        <v>7</v>
      </c>
      <c r="C336" s="23" t="s">
        <v>338</v>
      </c>
      <c r="D336" s="11">
        <f>'№ 8 ведомственная'!F42</f>
        <v>9239</v>
      </c>
      <c r="E336" s="11">
        <f>'№ 8 ведомственная'!G42</f>
        <v>7579</v>
      </c>
      <c r="F336" s="11">
        <f>'№ 8 ведомственная'!H42</f>
        <v>7579</v>
      </c>
      <c r="G336" s="2"/>
    </row>
    <row r="337" spans="1:7" outlineLevel="4" x14ac:dyDescent="0.25">
      <c r="A337" s="22" t="s">
        <v>22</v>
      </c>
      <c r="B337" s="22" t="s">
        <v>21</v>
      </c>
      <c r="C337" s="23" t="s">
        <v>349</v>
      </c>
      <c r="D337" s="11">
        <f>'№ 8 ведомственная'!F43</f>
        <v>130</v>
      </c>
      <c r="E337" s="11">
        <f>'№ 8 ведомственная'!G43</f>
        <v>130</v>
      </c>
      <c r="F337" s="11">
        <f>'№ 8 ведомственная'!H43</f>
        <v>130</v>
      </c>
      <c r="G337" s="2"/>
    </row>
    <row r="338" spans="1:7" outlineLevel="4" x14ac:dyDescent="0.25">
      <c r="A338" s="22" t="s">
        <v>22</v>
      </c>
      <c r="B338" s="22" t="s">
        <v>8</v>
      </c>
      <c r="C338" s="23" t="s">
        <v>339</v>
      </c>
      <c r="D338" s="11">
        <f>'№ 8 ведомственная'!F44</f>
        <v>75</v>
      </c>
      <c r="E338" s="11">
        <f>'№ 8 ведомственная'!G44</f>
        <v>75</v>
      </c>
      <c r="F338" s="11">
        <f>'№ 8 ведомственная'!H44</f>
        <v>75</v>
      </c>
      <c r="G338" s="2"/>
    </row>
    <row r="339" spans="1:7" s="36" customFormat="1" ht="38.25" x14ac:dyDescent="0.25">
      <c r="A339" s="22" t="s">
        <v>159</v>
      </c>
      <c r="B339" s="22"/>
      <c r="C339" s="23" t="s">
        <v>317</v>
      </c>
      <c r="D339" s="11">
        <f>D340+D364+D368</f>
        <v>1302.8</v>
      </c>
      <c r="E339" s="11">
        <f>E340+E364+E368</f>
        <v>1062.8</v>
      </c>
      <c r="F339" s="11">
        <f>F340+F364+F368</f>
        <v>1062.8</v>
      </c>
      <c r="G339" s="4"/>
    </row>
    <row r="340" spans="1:7" ht="25.5" outlineLevel="1" x14ac:dyDescent="0.25">
      <c r="A340" s="22" t="s">
        <v>236</v>
      </c>
      <c r="B340" s="22"/>
      <c r="C340" s="23" t="s">
        <v>521</v>
      </c>
      <c r="D340" s="11">
        <f>D341+D344+D349+D352+D355+D358+D361</f>
        <v>398</v>
      </c>
      <c r="E340" s="11">
        <f t="shared" ref="E340:F340" si="167">E341+E344+E349+E352+E355+E358+E361</f>
        <v>158</v>
      </c>
      <c r="F340" s="11">
        <f t="shared" si="167"/>
        <v>158</v>
      </c>
      <c r="G340" s="2"/>
    </row>
    <row r="341" spans="1:7" outlineLevel="2" x14ac:dyDescent="0.25">
      <c r="A341" s="22" t="s">
        <v>241</v>
      </c>
      <c r="B341" s="22"/>
      <c r="C341" s="23" t="s">
        <v>525</v>
      </c>
      <c r="D341" s="11">
        <f>D342</f>
        <v>32</v>
      </c>
      <c r="E341" s="11">
        <f t="shared" ref="E341:F342" si="168">E342</f>
        <v>32</v>
      </c>
      <c r="F341" s="11">
        <f t="shared" si="168"/>
        <v>32</v>
      </c>
      <c r="G341" s="2"/>
    </row>
    <row r="342" spans="1:7" ht="38.25" outlineLevel="3" x14ac:dyDescent="0.25">
      <c r="A342" s="22" t="s">
        <v>242</v>
      </c>
      <c r="B342" s="22"/>
      <c r="C342" s="23" t="s">
        <v>526</v>
      </c>
      <c r="D342" s="11">
        <f>D343</f>
        <v>32</v>
      </c>
      <c r="E342" s="11">
        <f t="shared" si="168"/>
        <v>32</v>
      </c>
      <c r="F342" s="11">
        <f t="shared" si="168"/>
        <v>32</v>
      </c>
      <c r="G342" s="2"/>
    </row>
    <row r="343" spans="1:7" ht="25.5" outlineLevel="4" x14ac:dyDescent="0.25">
      <c r="A343" s="22" t="s">
        <v>242</v>
      </c>
      <c r="B343" s="22" t="s">
        <v>7</v>
      </c>
      <c r="C343" s="23" t="s">
        <v>338</v>
      </c>
      <c r="D343" s="11">
        <f>'№ 8 ведомственная'!F501</f>
        <v>32</v>
      </c>
      <c r="E343" s="11">
        <f>'№ 8 ведомственная'!G501</f>
        <v>32</v>
      </c>
      <c r="F343" s="11">
        <f>'№ 8 ведомственная'!H501</f>
        <v>32</v>
      </c>
      <c r="G343" s="2"/>
    </row>
    <row r="344" spans="1:7" ht="25.5" outlineLevel="2" x14ac:dyDescent="0.25">
      <c r="A344" s="22" t="s">
        <v>243</v>
      </c>
      <c r="B344" s="22"/>
      <c r="C344" s="23" t="s">
        <v>527</v>
      </c>
      <c r="D344" s="11">
        <f>D345+D347</f>
        <v>26</v>
      </c>
      <c r="E344" s="11">
        <f t="shared" ref="E344:F344" si="169">E345+E347</f>
        <v>26</v>
      </c>
      <c r="F344" s="11">
        <f t="shared" si="169"/>
        <v>26</v>
      </c>
      <c r="G344" s="2"/>
    </row>
    <row r="345" spans="1:7" ht="38.25" outlineLevel="3" x14ac:dyDescent="0.25">
      <c r="A345" s="22" t="s">
        <v>244</v>
      </c>
      <c r="B345" s="22"/>
      <c r="C345" s="23" t="s">
        <v>528</v>
      </c>
      <c r="D345" s="11">
        <f>D346</f>
        <v>22</v>
      </c>
      <c r="E345" s="11">
        <f t="shared" ref="E345:F345" si="170">E346</f>
        <v>22</v>
      </c>
      <c r="F345" s="11">
        <f t="shared" si="170"/>
        <v>22</v>
      </c>
      <c r="G345" s="2"/>
    </row>
    <row r="346" spans="1:7" ht="25.5" outlineLevel="4" x14ac:dyDescent="0.25">
      <c r="A346" s="22" t="s">
        <v>244</v>
      </c>
      <c r="B346" s="22" t="s">
        <v>7</v>
      </c>
      <c r="C346" s="23" t="s">
        <v>338</v>
      </c>
      <c r="D346" s="11">
        <f>'№ 8 ведомственная'!F504</f>
        <v>22</v>
      </c>
      <c r="E346" s="11">
        <f>'№ 8 ведомственная'!G504</f>
        <v>22</v>
      </c>
      <c r="F346" s="11">
        <f>'№ 8 ведомственная'!H504</f>
        <v>22</v>
      </c>
      <c r="G346" s="2"/>
    </row>
    <row r="347" spans="1:7" ht="25.5" outlineLevel="3" x14ac:dyDescent="0.25">
      <c r="A347" s="22" t="s">
        <v>245</v>
      </c>
      <c r="B347" s="22"/>
      <c r="C347" s="23" t="s">
        <v>529</v>
      </c>
      <c r="D347" s="11">
        <f>D348</f>
        <v>4</v>
      </c>
      <c r="E347" s="11">
        <f t="shared" ref="E347:F347" si="171">E348</f>
        <v>4</v>
      </c>
      <c r="F347" s="11">
        <f t="shared" si="171"/>
        <v>4</v>
      </c>
      <c r="G347" s="2"/>
    </row>
    <row r="348" spans="1:7" ht="25.5" outlineLevel="4" x14ac:dyDescent="0.25">
      <c r="A348" s="22" t="s">
        <v>245</v>
      </c>
      <c r="B348" s="22" t="s">
        <v>7</v>
      </c>
      <c r="C348" s="23" t="s">
        <v>338</v>
      </c>
      <c r="D348" s="11">
        <f>'№ 8 ведомственная'!F506</f>
        <v>4</v>
      </c>
      <c r="E348" s="11">
        <f>'№ 8 ведомственная'!G506</f>
        <v>4</v>
      </c>
      <c r="F348" s="11">
        <f>'№ 8 ведомственная'!H506</f>
        <v>4</v>
      </c>
      <c r="G348" s="2"/>
    </row>
    <row r="349" spans="1:7" outlineLevel="2" x14ac:dyDescent="0.25">
      <c r="A349" s="22" t="s">
        <v>246</v>
      </c>
      <c r="B349" s="22"/>
      <c r="C349" s="23" t="s">
        <v>530</v>
      </c>
      <c r="D349" s="11">
        <f>D350</f>
        <v>40</v>
      </c>
      <c r="E349" s="11">
        <f t="shared" ref="E349:F350" si="172">E350</f>
        <v>40</v>
      </c>
      <c r="F349" s="11">
        <f t="shared" si="172"/>
        <v>40</v>
      </c>
      <c r="G349" s="2"/>
    </row>
    <row r="350" spans="1:7" ht="25.5" outlineLevel="3" x14ac:dyDescent="0.25">
      <c r="A350" s="22" t="s">
        <v>247</v>
      </c>
      <c r="B350" s="22"/>
      <c r="C350" s="23" t="s">
        <v>531</v>
      </c>
      <c r="D350" s="11">
        <f>D351</f>
        <v>40</v>
      </c>
      <c r="E350" s="11">
        <f t="shared" si="172"/>
        <v>40</v>
      </c>
      <c r="F350" s="11">
        <f t="shared" si="172"/>
        <v>40</v>
      </c>
      <c r="G350" s="2"/>
    </row>
    <row r="351" spans="1:7" ht="25.5" outlineLevel="4" x14ac:dyDescent="0.25">
      <c r="A351" s="22" t="s">
        <v>247</v>
      </c>
      <c r="B351" s="22" t="s">
        <v>7</v>
      </c>
      <c r="C351" s="23" t="s">
        <v>338</v>
      </c>
      <c r="D351" s="11">
        <f>'№ 8 ведомственная'!F509</f>
        <v>40</v>
      </c>
      <c r="E351" s="11">
        <f>'№ 8 ведомственная'!G509</f>
        <v>40</v>
      </c>
      <c r="F351" s="11">
        <f>'№ 8 ведомственная'!H509</f>
        <v>40</v>
      </c>
      <c r="G351" s="2"/>
    </row>
    <row r="352" spans="1:7" ht="25.5" outlineLevel="2" x14ac:dyDescent="0.25">
      <c r="A352" s="22" t="s">
        <v>248</v>
      </c>
      <c r="B352" s="22"/>
      <c r="C352" s="23" t="s">
        <v>532</v>
      </c>
      <c r="D352" s="11">
        <f>D353</f>
        <v>30</v>
      </c>
      <c r="E352" s="11">
        <f t="shared" ref="E352:F353" si="173">E353</f>
        <v>30</v>
      </c>
      <c r="F352" s="11">
        <f t="shared" si="173"/>
        <v>30</v>
      </c>
      <c r="G352" s="2"/>
    </row>
    <row r="353" spans="1:7" ht="25.5" outlineLevel="3" x14ac:dyDescent="0.25">
      <c r="A353" s="22" t="s">
        <v>249</v>
      </c>
      <c r="B353" s="22"/>
      <c r="C353" s="23" t="s">
        <v>533</v>
      </c>
      <c r="D353" s="11">
        <f>D354</f>
        <v>30</v>
      </c>
      <c r="E353" s="11">
        <f t="shared" si="173"/>
        <v>30</v>
      </c>
      <c r="F353" s="11">
        <f t="shared" si="173"/>
        <v>30</v>
      </c>
      <c r="G353" s="2"/>
    </row>
    <row r="354" spans="1:7" ht="25.5" outlineLevel="4" x14ac:dyDescent="0.25">
      <c r="A354" s="22" t="s">
        <v>249</v>
      </c>
      <c r="B354" s="22" t="s">
        <v>7</v>
      </c>
      <c r="C354" s="23" t="s">
        <v>338</v>
      </c>
      <c r="D354" s="11">
        <f>'№ 8 ведомственная'!F512</f>
        <v>30</v>
      </c>
      <c r="E354" s="11">
        <f>'№ 8 ведомственная'!G512</f>
        <v>30</v>
      </c>
      <c r="F354" s="11">
        <f>'№ 8 ведомственная'!H512</f>
        <v>30</v>
      </c>
      <c r="G354" s="2"/>
    </row>
    <row r="355" spans="1:7" ht="25.5" outlineLevel="2" x14ac:dyDescent="0.25">
      <c r="A355" s="22" t="s">
        <v>250</v>
      </c>
      <c r="B355" s="22"/>
      <c r="C355" s="23" t="s">
        <v>534</v>
      </c>
      <c r="D355" s="11">
        <f>D356</f>
        <v>29</v>
      </c>
      <c r="E355" s="11">
        <f t="shared" ref="E355:F356" si="174">E356</f>
        <v>29</v>
      </c>
      <c r="F355" s="11">
        <f t="shared" si="174"/>
        <v>29</v>
      </c>
      <c r="G355" s="2"/>
    </row>
    <row r="356" spans="1:7" outlineLevel="3" x14ac:dyDescent="0.25">
      <c r="A356" s="22" t="s">
        <v>251</v>
      </c>
      <c r="B356" s="22"/>
      <c r="C356" s="23" t="s">
        <v>535</v>
      </c>
      <c r="D356" s="11">
        <f>D357</f>
        <v>29</v>
      </c>
      <c r="E356" s="11">
        <f t="shared" si="174"/>
        <v>29</v>
      </c>
      <c r="F356" s="11">
        <f t="shared" si="174"/>
        <v>29</v>
      </c>
      <c r="G356" s="2"/>
    </row>
    <row r="357" spans="1:7" ht="25.5" outlineLevel="4" x14ac:dyDescent="0.25">
      <c r="A357" s="22" t="s">
        <v>251</v>
      </c>
      <c r="B357" s="22" t="s">
        <v>7</v>
      </c>
      <c r="C357" s="23" t="s">
        <v>338</v>
      </c>
      <c r="D357" s="11">
        <f>'№ 8 ведомственная'!F515</f>
        <v>29</v>
      </c>
      <c r="E357" s="11">
        <f>'№ 8 ведомственная'!G515</f>
        <v>29</v>
      </c>
      <c r="F357" s="11">
        <f>'№ 8 ведомственная'!H515</f>
        <v>29</v>
      </c>
      <c r="G357" s="2"/>
    </row>
    <row r="358" spans="1:7" ht="25.5" outlineLevel="2" x14ac:dyDescent="0.25">
      <c r="A358" s="22" t="s">
        <v>252</v>
      </c>
      <c r="B358" s="22"/>
      <c r="C358" s="23" t="s">
        <v>536</v>
      </c>
      <c r="D358" s="11">
        <f>D359</f>
        <v>1</v>
      </c>
      <c r="E358" s="11">
        <f t="shared" ref="E358:F359" si="175">E359</f>
        <v>1</v>
      </c>
      <c r="F358" s="11">
        <f t="shared" si="175"/>
        <v>1</v>
      </c>
      <c r="G358" s="2"/>
    </row>
    <row r="359" spans="1:7" ht="25.5" outlineLevel="3" x14ac:dyDescent="0.25">
      <c r="A359" s="22" t="s">
        <v>253</v>
      </c>
      <c r="B359" s="22"/>
      <c r="C359" s="23" t="s">
        <v>537</v>
      </c>
      <c r="D359" s="11">
        <f>D360</f>
        <v>1</v>
      </c>
      <c r="E359" s="11">
        <f t="shared" si="175"/>
        <v>1</v>
      </c>
      <c r="F359" s="11">
        <f t="shared" si="175"/>
        <v>1</v>
      </c>
      <c r="G359" s="2"/>
    </row>
    <row r="360" spans="1:7" ht="25.5" outlineLevel="4" x14ac:dyDescent="0.25">
      <c r="A360" s="22" t="s">
        <v>253</v>
      </c>
      <c r="B360" s="22" t="s">
        <v>7</v>
      </c>
      <c r="C360" s="23" t="s">
        <v>338</v>
      </c>
      <c r="D360" s="11">
        <f>'№ 8 ведомственная'!F518</f>
        <v>1</v>
      </c>
      <c r="E360" s="11">
        <f>'№ 8 ведомственная'!G518</f>
        <v>1</v>
      </c>
      <c r="F360" s="11">
        <f>'№ 8 ведомственная'!H518</f>
        <v>1</v>
      </c>
      <c r="G360" s="2"/>
    </row>
    <row r="361" spans="1:7" ht="25.5" outlineLevel="4" x14ac:dyDescent="0.25">
      <c r="A361" s="22" t="s">
        <v>603</v>
      </c>
      <c r="B361" s="21"/>
      <c r="C361" s="84" t="s">
        <v>606</v>
      </c>
      <c r="D361" s="11">
        <f>D362</f>
        <v>240</v>
      </c>
      <c r="E361" s="11">
        <f t="shared" ref="E361:F361" si="176">E362</f>
        <v>0</v>
      </c>
      <c r="F361" s="11">
        <f t="shared" si="176"/>
        <v>0</v>
      </c>
      <c r="G361" s="2"/>
    </row>
    <row r="362" spans="1:7" ht="38.25" outlineLevel="4" x14ac:dyDescent="0.25">
      <c r="A362" s="22" t="s">
        <v>688</v>
      </c>
      <c r="B362" s="21"/>
      <c r="C362" s="84" t="s">
        <v>699</v>
      </c>
      <c r="D362" s="11">
        <f>D363</f>
        <v>240</v>
      </c>
      <c r="E362" s="11">
        <f t="shared" ref="E362:F362" si="177">E363</f>
        <v>0</v>
      </c>
      <c r="F362" s="11">
        <f t="shared" si="177"/>
        <v>0</v>
      </c>
      <c r="G362" s="2"/>
    </row>
    <row r="363" spans="1:7" ht="25.5" outlineLevel="4" x14ac:dyDescent="0.25">
      <c r="A363" s="22" t="s">
        <v>688</v>
      </c>
      <c r="B363" s="21">
        <v>200</v>
      </c>
      <c r="C363" s="84" t="s">
        <v>607</v>
      </c>
      <c r="D363" s="11">
        <f>'№ 8 ведомственная'!F479</f>
        <v>240</v>
      </c>
      <c r="E363" s="11">
        <f>'№ 8 ведомственная'!G479</f>
        <v>0</v>
      </c>
      <c r="F363" s="11">
        <f>'№ 8 ведомственная'!H479</f>
        <v>0</v>
      </c>
      <c r="G363" s="2"/>
    </row>
    <row r="364" spans="1:7" ht="25.5" outlineLevel="1" x14ac:dyDescent="0.25">
      <c r="A364" s="22" t="s">
        <v>160</v>
      </c>
      <c r="B364" s="22"/>
      <c r="C364" s="23" t="s">
        <v>464</v>
      </c>
      <c r="D364" s="11">
        <f>D365</f>
        <v>300</v>
      </c>
      <c r="E364" s="11">
        <f t="shared" ref="E364:F366" si="178">E365</f>
        <v>300</v>
      </c>
      <c r="F364" s="11">
        <f t="shared" si="178"/>
        <v>300</v>
      </c>
      <c r="G364" s="2"/>
    </row>
    <row r="365" spans="1:7" ht="25.5" outlineLevel="2" x14ac:dyDescent="0.25">
      <c r="A365" s="22" t="s">
        <v>161</v>
      </c>
      <c r="B365" s="22"/>
      <c r="C365" s="23" t="s">
        <v>465</v>
      </c>
      <c r="D365" s="11">
        <f>D366</f>
        <v>300</v>
      </c>
      <c r="E365" s="11">
        <f t="shared" si="178"/>
        <v>300</v>
      </c>
      <c r="F365" s="11">
        <f t="shared" si="178"/>
        <v>300</v>
      </c>
      <c r="G365" s="2"/>
    </row>
    <row r="366" spans="1:7" ht="38.25" outlineLevel="3" x14ac:dyDescent="0.25">
      <c r="A366" s="22" t="s">
        <v>162</v>
      </c>
      <c r="B366" s="22"/>
      <c r="C366" s="23" t="s">
        <v>466</v>
      </c>
      <c r="D366" s="11">
        <f>D367</f>
        <v>300</v>
      </c>
      <c r="E366" s="11">
        <f t="shared" si="178"/>
        <v>300</v>
      </c>
      <c r="F366" s="11">
        <f t="shared" si="178"/>
        <v>300</v>
      </c>
      <c r="G366" s="2"/>
    </row>
    <row r="367" spans="1:7" outlineLevel="4" x14ac:dyDescent="0.25">
      <c r="A367" s="22" t="s">
        <v>162</v>
      </c>
      <c r="B367" s="22" t="s">
        <v>21</v>
      </c>
      <c r="C367" s="23" t="s">
        <v>349</v>
      </c>
      <c r="D367" s="11">
        <f>'№ 8 ведомственная'!F304</f>
        <v>300</v>
      </c>
      <c r="E367" s="11">
        <f>'№ 8 ведомственная'!G304</f>
        <v>300</v>
      </c>
      <c r="F367" s="11">
        <f>'№ 8 ведомственная'!H304</f>
        <v>300</v>
      </c>
      <c r="G367" s="2"/>
    </row>
    <row r="368" spans="1:7" outlineLevel="1" x14ac:dyDescent="0.25">
      <c r="A368" s="22" t="s">
        <v>163</v>
      </c>
      <c r="B368" s="22"/>
      <c r="C368" s="23" t="s">
        <v>467</v>
      </c>
      <c r="D368" s="11">
        <f>D369</f>
        <v>604.79999999999995</v>
      </c>
      <c r="E368" s="11">
        <f t="shared" ref="E368:F370" si="179">E369</f>
        <v>604.79999999999995</v>
      </c>
      <c r="F368" s="11">
        <f t="shared" si="179"/>
        <v>604.79999999999995</v>
      </c>
      <c r="G368" s="2"/>
    </row>
    <row r="369" spans="1:7" outlineLevel="2" x14ac:dyDescent="0.25">
      <c r="A369" s="22" t="s">
        <v>164</v>
      </c>
      <c r="B369" s="22"/>
      <c r="C369" s="23" t="s">
        <v>468</v>
      </c>
      <c r="D369" s="11">
        <f>D370</f>
        <v>604.79999999999995</v>
      </c>
      <c r="E369" s="11">
        <f t="shared" si="179"/>
        <v>604.79999999999995</v>
      </c>
      <c r="F369" s="11">
        <f t="shared" si="179"/>
        <v>604.79999999999995</v>
      </c>
      <c r="G369" s="2"/>
    </row>
    <row r="370" spans="1:7" ht="38.25" outlineLevel="3" x14ac:dyDescent="0.25">
      <c r="A370" s="22" t="s">
        <v>165</v>
      </c>
      <c r="B370" s="22"/>
      <c r="C370" s="23" t="s">
        <v>469</v>
      </c>
      <c r="D370" s="11">
        <f>D371</f>
        <v>604.79999999999995</v>
      </c>
      <c r="E370" s="11">
        <f t="shared" si="179"/>
        <v>604.79999999999995</v>
      </c>
      <c r="F370" s="11">
        <f t="shared" si="179"/>
        <v>604.79999999999995</v>
      </c>
      <c r="G370" s="2"/>
    </row>
    <row r="371" spans="1:7" outlineLevel="4" x14ac:dyDescent="0.25">
      <c r="A371" s="22" t="s">
        <v>165</v>
      </c>
      <c r="B371" s="22" t="s">
        <v>21</v>
      </c>
      <c r="C371" s="23" t="s">
        <v>349</v>
      </c>
      <c r="D371" s="11">
        <f>'№ 8 ведомственная'!F320</f>
        <v>604.79999999999995</v>
      </c>
      <c r="E371" s="11">
        <f>'№ 8 ведомственная'!G320</f>
        <v>604.79999999999995</v>
      </c>
      <c r="F371" s="11">
        <f>'№ 8 ведомственная'!H320</f>
        <v>604.79999999999995</v>
      </c>
      <c r="G371" s="2"/>
    </row>
    <row r="372" spans="1:7" s="36" customFormat="1" ht="63.75" x14ac:dyDescent="0.25">
      <c r="A372" s="22" t="s">
        <v>65</v>
      </c>
      <c r="B372" s="22"/>
      <c r="C372" s="23" t="s">
        <v>302</v>
      </c>
      <c r="D372" s="11">
        <f>D373+D382+D378</f>
        <v>2070.5</v>
      </c>
      <c r="E372" s="11">
        <f t="shared" ref="E372:F372" si="180">E373+E382+E378</f>
        <v>2070.5</v>
      </c>
      <c r="F372" s="11">
        <f t="shared" si="180"/>
        <v>2070.5</v>
      </c>
      <c r="G372" s="4"/>
    </row>
    <row r="373" spans="1:7" ht="51" outlineLevel="1" x14ac:dyDescent="0.25">
      <c r="A373" s="22" t="s">
        <v>66</v>
      </c>
      <c r="B373" s="22"/>
      <c r="C373" s="23" t="s">
        <v>385</v>
      </c>
      <c r="D373" s="11">
        <f>D374</f>
        <v>1920.5</v>
      </c>
      <c r="E373" s="11">
        <f t="shared" ref="E373:F373" si="181">E374</f>
        <v>1920.5</v>
      </c>
      <c r="F373" s="11">
        <f t="shared" si="181"/>
        <v>1920.5</v>
      </c>
      <c r="G373" s="2"/>
    </row>
    <row r="374" spans="1:7" ht="25.5" outlineLevel="2" x14ac:dyDescent="0.25">
      <c r="A374" s="22" t="s">
        <v>67</v>
      </c>
      <c r="B374" s="22"/>
      <c r="C374" s="23" t="s">
        <v>386</v>
      </c>
      <c r="D374" s="11">
        <f>D375</f>
        <v>1920.5</v>
      </c>
      <c r="E374" s="11">
        <f t="shared" ref="E374:F374" si="182">E375</f>
        <v>1920.5</v>
      </c>
      <c r="F374" s="11">
        <f t="shared" si="182"/>
        <v>1920.5</v>
      </c>
      <c r="G374" s="2"/>
    </row>
    <row r="375" spans="1:7" ht="25.5" outlineLevel="3" x14ac:dyDescent="0.25">
      <c r="A375" s="22" t="s">
        <v>68</v>
      </c>
      <c r="B375" s="22"/>
      <c r="C375" s="23" t="s">
        <v>387</v>
      </c>
      <c r="D375" s="11">
        <f>D376+D377</f>
        <v>1920.5</v>
      </c>
      <c r="E375" s="11">
        <f t="shared" ref="E375:F375" si="183">E376+E377</f>
        <v>1920.5</v>
      </c>
      <c r="F375" s="11">
        <f t="shared" si="183"/>
        <v>1920.5</v>
      </c>
      <c r="G375" s="2"/>
    </row>
    <row r="376" spans="1:7" ht="51" outlineLevel="4" x14ac:dyDescent="0.25">
      <c r="A376" s="22" t="s">
        <v>68</v>
      </c>
      <c r="B376" s="22" t="s">
        <v>6</v>
      </c>
      <c r="C376" s="23" t="s">
        <v>337</v>
      </c>
      <c r="D376" s="11">
        <f>'№ 8 ведомственная'!F121</f>
        <v>1874</v>
      </c>
      <c r="E376" s="11">
        <f>'№ 8 ведомственная'!G121</f>
        <v>1874</v>
      </c>
      <c r="F376" s="11">
        <f>'№ 8 ведомственная'!H121</f>
        <v>1874</v>
      </c>
      <c r="G376" s="2"/>
    </row>
    <row r="377" spans="1:7" ht="25.5" outlineLevel="4" x14ac:dyDescent="0.25">
      <c r="A377" s="22" t="s">
        <v>68</v>
      </c>
      <c r="B377" s="22" t="s">
        <v>7</v>
      </c>
      <c r="C377" s="23" t="s">
        <v>338</v>
      </c>
      <c r="D377" s="11">
        <f>'№ 8 ведомственная'!F122</f>
        <v>46.5</v>
      </c>
      <c r="E377" s="11">
        <f>'№ 8 ведомственная'!G122</f>
        <v>46.5</v>
      </c>
      <c r="F377" s="11">
        <f>'№ 8 ведомственная'!H122</f>
        <v>46.5</v>
      </c>
      <c r="G377" s="2"/>
    </row>
    <row r="378" spans="1:7" ht="38.25" outlineLevel="4" x14ac:dyDescent="0.25">
      <c r="A378" s="22" t="s">
        <v>70</v>
      </c>
      <c r="B378" s="21"/>
      <c r="C378" s="23" t="s">
        <v>388</v>
      </c>
      <c r="D378" s="11">
        <f>D379</f>
        <v>50</v>
      </c>
      <c r="E378" s="11">
        <f t="shared" ref="E378:F380" si="184">E379</f>
        <v>50</v>
      </c>
      <c r="F378" s="11">
        <f t="shared" si="184"/>
        <v>50</v>
      </c>
      <c r="G378" s="2"/>
    </row>
    <row r="379" spans="1:7" ht="38.25" outlineLevel="4" x14ac:dyDescent="0.25">
      <c r="A379" s="22" t="s">
        <v>71</v>
      </c>
      <c r="B379" s="21"/>
      <c r="C379" s="23" t="s">
        <v>389</v>
      </c>
      <c r="D379" s="11">
        <f>D380</f>
        <v>50</v>
      </c>
      <c r="E379" s="11">
        <f t="shared" si="184"/>
        <v>50</v>
      </c>
      <c r="F379" s="11">
        <f t="shared" si="184"/>
        <v>50</v>
      </c>
      <c r="G379" s="2"/>
    </row>
    <row r="380" spans="1:7" outlineLevel="4" x14ac:dyDescent="0.25">
      <c r="A380" s="22" t="s">
        <v>72</v>
      </c>
      <c r="B380" s="21"/>
      <c r="C380" s="23" t="s">
        <v>390</v>
      </c>
      <c r="D380" s="11">
        <f>D381</f>
        <v>50</v>
      </c>
      <c r="E380" s="11">
        <f t="shared" si="184"/>
        <v>50</v>
      </c>
      <c r="F380" s="11">
        <f t="shared" si="184"/>
        <v>50</v>
      </c>
      <c r="G380" s="2"/>
    </row>
    <row r="381" spans="1:7" ht="25.5" outlineLevel="4" x14ac:dyDescent="0.25">
      <c r="A381" s="22" t="s">
        <v>72</v>
      </c>
      <c r="B381" s="21" t="s">
        <v>7</v>
      </c>
      <c r="C381" s="23" t="s">
        <v>338</v>
      </c>
      <c r="D381" s="11">
        <f>'№ 8 ведомственная'!F126</f>
        <v>50</v>
      </c>
      <c r="E381" s="11">
        <f>'№ 8 ведомственная'!G126</f>
        <v>50</v>
      </c>
      <c r="F381" s="11">
        <f>'№ 8 ведомственная'!H126</f>
        <v>50</v>
      </c>
      <c r="G381" s="2"/>
    </row>
    <row r="382" spans="1:7" ht="25.5" outlineLevel="1" x14ac:dyDescent="0.25">
      <c r="A382" s="22" t="s">
        <v>73</v>
      </c>
      <c r="B382" s="22"/>
      <c r="C382" s="23" t="s">
        <v>391</v>
      </c>
      <c r="D382" s="11">
        <f>D383+D394</f>
        <v>100</v>
      </c>
      <c r="E382" s="11">
        <f t="shared" ref="E382:F382" si="185">E383+E394</f>
        <v>100</v>
      </c>
      <c r="F382" s="11">
        <f t="shared" si="185"/>
        <v>100</v>
      </c>
      <c r="G382" s="2"/>
    </row>
    <row r="383" spans="1:7" ht="25.5" outlineLevel="2" x14ac:dyDescent="0.25">
      <c r="A383" s="22" t="s">
        <v>74</v>
      </c>
      <c r="B383" s="22"/>
      <c r="C383" s="23" t="s">
        <v>392</v>
      </c>
      <c r="D383" s="11">
        <f>D384+D386+D388+D390+D392</f>
        <v>80</v>
      </c>
      <c r="E383" s="11">
        <f t="shared" ref="E383:F383" si="186">E384+E386+E388+E390+E392</f>
        <v>80</v>
      </c>
      <c r="F383" s="11">
        <f t="shared" si="186"/>
        <v>80</v>
      </c>
      <c r="G383" s="2"/>
    </row>
    <row r="384" spans="1:7" outlineLevel="3" x14ac:dyDescent="0.25">
      <c r="A384" s="22" t="s">
        <v>75</v>
      </c>
      <c r="B384" s="22"/>
      <c r="C384" s="23" t="s">
        <v>393</v>
      </c>
      <c r="D384" s="11">
        <f>D385</f>
        <v>10</v>
      </c>
      <c r="E384" s="11">
        <f t="shared" ref="E384:F384" si="187">E385</f>
        <v>10</v>
      </c>
      <c r="F384" s="11">
        <f t="shared" si="187"/>
        <v>10</v>
      </c>
      <c r="G384" s="2"/>
    </row>
    <row r="385" spans="1:7" ht="25.5" outlineLevel="4" x14ac:dyDescent="0.25">
      <c r="A385" s="22" t="s">
        <v>75</v>
      </c>
      <c r="B385" s="22" t="s">
        <v>7</v>
      </c>
      <c r="C385" s="23" t="s">
        <v>338</v>
      </c>
      <c r="D385" s="11">
        <f>'№ 8 ведомственная'!F130</f>
        <v>10</v>
      </c>
      <c r="E385" s="11">
        <f>'№ 8 ведомственная'!G130</f>
        <v>10</v>
      </c>
      <c r="F385" s="11">
        <f>'№ 8 ведомственная'!H130</f>
        <v>10</v>
      </c>
      <c r="G385" s="2"/>
    </row>
    <row r="386" spans="1:7" outlineLevel="3" x14ac:dyDescent="0.25">
      <c r="A386" s="22" t="s">
        <v>76</v>
      </c>
      <c r="B386" s="22"/>
      <c r="C386" s="23" t="s">
        <v>394</v>
      </c>
      <c r="D386" s="11">
        <f>D387</f>
        <v>24</v>
      </c>
      <c r="E386" s="11">
        <f t="shared" ref="E386:F386" si="188">E387</f>
        <v>24</v>
      </c>
      <c r="F386" s="11">
        <f t="shared" si="188"/>
        <v>24</v>
      </c>
      <c r="G386" s="2"/>
    </row>
    <row r="387" spans="1:7" ht="25.5" outlineLevel="4" x14ac:dyDescent="0.25">
      <c r="A387" s="22" t="s">
        <v>76</v>
      </c>
      <c r="B387" s="22" t="s">
        <v>7</v>
      </c>
      <c r="C387" s="23" t="s">
        <v>338</v>
      </c>
      <c r="D387" s="11">
        <f>'№ 8 ведомственная'!F132</f>
        <v>24</v>
      </c>
      <c r="E387" s="11">
        <f>'№ 8 ведомственная'!G132</f>
        <v>24</v>
      </c>
      <c r="F387" s="11">
        <f>'№ 8 ведомственная'!H132</f>
        <v>24</v>
      </c>
      <c r="G387" s="2"/>
    </row>
    <row r="388" spans="1:7" outlineLevel="3" x14ac:dyDescent="0.25">
      <c r="A388" s="22" t="s">
        <v>77</v>
      </c>
      <c r="B388" s="22"/>
      <c r="C388" s="23" t="s">
        <v>395</v>
      </c>
      <c r="D388" s="11">
        <f>D389</f>
        <v>40</v>
      </c>
      <c r="E388" s="11">
        <f t="shared" ref="E388:F388" si="189">E389</f>
        <v>40</v>
      </c>
      <c r="F388" s="11">
        <f t="shared" si="189"/>
        <v>40</v>
      </c>
      <c r="G388" s="2"/>
    </row>
    <row r="389" spans="1:7" ht="25.5" outlineLevel="4" x14ac:dyDescent="0.25">
      <c r="A389" s="22" t="s">
        <v>77</v>
      </c>
      <c r="B389" s="22" t="s">
        <v>7</v>
      </c>
      <c r="C389" s="23" t="s">
        <v>338</v>
      </c>
      <c r="D389" s="11">
        <f>'№ 8 ведомственная'!F134</f>
        <v>40</v>
      </c>
      <c r="E389" s="11">
        <f>'№ 8 ведомственная'!G134</f>
        <v>40</v>
      </c>
      <c r="F389" s="11">
        <f>'№ 8 ведомственная'!H134</f>
        <v>40</v>
      </c>
      <c r="G389" s="2"/>
    </row>
    <row r="390" spans="1:7" outlineLevel="3" x14ac:dyDescent="0.25">
      <c r="A390" s="22" t="s">
        <v>78</v>
      </c>
      <c r="B390" s="22"/>
      <c r="C390" s="23" t="s">
        <v>396</v>
      </c>
      <c r="D390" s="11">
        <f>D391</f>
        <v>3</v>
      </c>
      <c r="E390" s="11">
        <f t="shared" ref="E390:F390" si="190">E391</f>
        <v>3</v>
      </c>
      <c r="F390" s="11">
        <f t="shared" si="190"/>
        <v>3</v>
      </c>
      <c r="G390" s="2"/>
    </row>
    <row r="391" spans="1:7" ht="25.5" outlineLevel="4" x14ac:dyDescent="0.25">
      <c r="A391" s="22" t="s">
        <v>78</v>
      </c>
      <c r="B391" s="22" t="s">
        <v>7</v>
      </c>
      <c r="C391" s="23" t="s">
        <v>338</v>
      </c>
      <c r="D391" s="11">
        <f>'№ 8 ведомственная'!F136</f>
        <v>3</v>
      </c>
      <c r="E391" s="11">
        <f>'№ 8 ведомственная'!G136</f>
        <v>3</v>
      </c>
      <c r="F391" s="11">
        <f>'№ 8 ведомственная'!H136</f>
        <v>3</v>
      </c>
      <c r="G391" s="2"/>
    </row>
    <row r="392" spans="1:7" outlineLevel="3" x14ac:dyDescent="0.25">
      <c r="A392" s="22" t="s">
        <v>79</v>
      </c>
      <c r="B392" s="22"/>
      <c r="C392" s="23" t="s">
        <v>397</v>
      </c>
      <c r="D392" s="11">
        <f>D393</f>
        <v>3</v>
      </c>
      <c r="E392" s="11">
        <f t="shared" ref="E392:F392" si="191">E393</f>
        <v>3</v>
      </c>
      <c r="F392" s="11">
        <f t="shared" si="191"/>
        <v>3</v>
      </c>
      <c r="G392" s="2"/>
    </row>
    <row r="393" spans="1:7" ht="25.5" outlineLevel="4" x14ac:dyDescent="0.25">
      <c r="A393" s="22" t="s">
        <v>79</v>
      </c>
      <c r="B393" s="22" t="s">
        <v>7</v>
      </c>
      <c r="C393" s="23" t="s">
        <v>338</v>
      </c>
      <c r="D393" s="11">
        <f>'№ 8 ведомственная'!F138</f>
        <v>3</v>
      </c>
      <c r="E393" s="11">
        <f>'№ 8 ведомственная'!G138</f>
        <v>3</v>
      </c>
      <c r="F393" s="11">
        <f>'№ 8 ведомственная'!H138</f>
        <v>3</v>
      </c>
      <c r="G393" s="2"/>
    </row>
    <row r="394" spans="1:7" ht="38.25" outlineLevel="2" x14ac:dyDescent="0.25">
      <c r="A394" s="22" t="s">
        <v>80</v>
      </c>
      <c r="B394" s="22"/>
      <c r="C394" s="23" t="s">
        <v>398</v>
      </c>
      <c r="D394" s="11">
        <f>D395</f>
        <v>20</v>
      </c>
      <c r="E394" s="11">
        <f t="shared" ref="E394:F395" si="192">E395</f>
        <v>20</v>
      </c>
      <c r="F394" s="11">
        <f t="shared" si="192"/>
        <v>20</v>
      </c>
      <c r="G394" s="2"/>
    </row>
    <row r="395" spans="1:7" ht="25.5" outlineLevel="3" x14ac:dyDescent="0.25">
      <c r="A395" s="22" t="s">
        <v>81</v>
      </c>
      <c r="B395" s="22"/>
      <c r="C395" s="23" t="s">
        <v>399</v>
      </c>
      <c r="D395" s="11">
        <f>D396</f>
        <v>20</v>
      </c>
      <c r="E395" s="11">
        <f t="shared" si="192"/>
        <v>20</v>
      </c>
      <c r="F395" s="11">
        <f t="shared" si="192"/>
        <v>20</v>
      </c>
      <c r="G395" s="2"/>
    </row>
    <row r="396" spans="1:7" ht="25.5" outlineLevel="4" x14ac:dyDescent="0.25">
      <c r="A396" s="22" t="s">
        <v>81</v>
      </c>
      <c r="B396" s="22" t="s">
        <v>7</v>
      </c>
      <c r="C396" s="23" t="s">
        <v>338</v>
      </c>
      <c r="D396" s="11">
        <f>'№ 8 ведомственная'!F141</f>
        <v>20</v>
      </c>
      <c r="E396" s="11">
        <f>'№ 8 ведомственная'!G141</f>
        <v>20</v>
      </c>
      <c r="F396" s="11">
        <f>'№ 8 ведомственная'!H141</f>
        <v>20</v>
      </c>
      <c r="G396" s="2"/>
    </row>
    <row r="397" spans="1:7" s="36" customFormat="1" ht="38.25" x14ac:dyDescent="0.25">
      <c r="A397" s="22" t="s">
        <v>45</v>
      </c>
      <c r="B397" s="22"/>
      <c r="C397" s="23" t="s">
        <v>300</v>
      </c>
      <c r="D397" s="11">
        <f>D398+D402+D406</f>
        <v>245</v>
      </c>
      <c r="E397" s="11">
        <f t="shared" ref="E397:F397" si="193">E398+E402+E406</f>
        <v>245</v>
      </c>
      <c r="F397" s="11">
        <f t="shared" si="193"/>
        <v>245</v>
      </c>
      <c r="G397" s="4"/>
    </row>
    <row r="398" spans="1:7" ht="25.5" outlineLevel="1" x14ac:dyDescent="0.25">
      <c r="A398" s="22" t="s">
        <v>199</v>
      </c>
      <c r="B398" s="22"/>
      <c r="C398" s="23" t="s">
        <v>493</v>
      </c>
      <c r="D398" s="11">
        <f>D399</f>
        <v>150</v>
      </c>
      <c r="E398" s="11">
        <f t="shared" ref="E398:F400" si="194">E399</f>
        <v>150</v>
      </c>
      <c r="F398" s="11">
        <f t="shared" si="194"/>
        <v>150</v>
      </c>
      <c r="G398" s="2"/>
    </row>
    <row r="399" spans="1:7" ht="51" outlineLevel="2" x14ac:dyDescent="0.25">
      <c r="A399" s="22" t="s">
        <v>200</v>
      </c>
      <c r="B399" s="22"/>
      <c r="C399" s="23" t="s">
        <v>494</v>
      </c>
      <c r="D399" s="11">
        <f>D400</f>
        <v>150</v>
      </c>
      <c r="E399" s="11">
        <f t="shared" si="194"/>
        <v>150</v>
      </c>
      <c r="F399" s="11">
        <f t="shared" si="194"/>
        <v>150</v>
      </c>
      <c r="G399" s="2"/>
    </row>
    <row r="400" spans="1:7" outlineLevel="3" x14ac:dyDescent="0.25">
      <c r="A400" s="22" t="s">
        <v>201</v>
      </c>
      <c r="B400" s="22"/>
      <c r="C400" s="23" t="s">
        <v>495</v>
      </c>
      <c r="D400" s="11">
        <f>D401</f>
        <v>150</v>
      </c>
      <c r="E400" s="11">
        <f t="shared" si="194"/>
        <v>150</v>
      </c>
      <c r="F400" s="11">
        <f t="shared" si="194"/>
        <v>150</v>
      </c>
      <c r="G400" s="2"/>
    </row>
    <row r="401" spans="1:7" ht="25.5" outlineLevel="4" x14ac:dyDescent="0.25">
      <c r="A401" s="22" t="s">
        <v>201</v>
      </c>
      <c r="B401" s="22" t="s">
        <v>39</v>
      </c>
      <c r="C401" s="23" t="s">
        <v>364</v>
      </c>
      <c r="D401" s="11">
        <f>'№ 8 ведомственная'!F380</f>
        <v>150</v>
      </c>
      <c r="E401" s="11">
        <f>'№ 8 ведомственная'!G380</f>
        <v>150</v>
      </c>
      <c r="F401" s="11">
        <f>'№ 8 ведомственная'!H380</f>
        <v>150</v>
      </c>
      <c r="G401" s="2"/>
    </row>
    <row r="402" spans="1:7" ht="51" outlineLevel="1" x14ac:dyDescent="0.25">
      <c r="A402" s="22" t="s">
        <v>202</v>
      </c>
      <c r="B402" s="22"/>
      <c r="C402" s="23" t="s">
        <v>496</v>
      </c>
      <c r="D402" s="11">
        <f>D403</f>
        <v>50</v>
      </c>
      <c r="E402" s="11">
        <f t="shared" ref="E402:F404" si="195">E403</f>
        <v>50</v>
      </c>
      <c r="F402" s="11">
        <f t="shared" si="195"/>
        <v>50</v>
      </c>
      <c r="G402" s="2"/>
    </row>
    <row r="403" spans="1:7" ht="25.5" outlineLevel="2" x14ac:dyDescent="0.25">
      <c r="A403" s="22" t="s">
        <v>203</v>
      </c>
      <c r="B403" s="22"/>
      <c r="C403" s="23" t="s">
        <v>497</v>
      </c>
      <c r="D403" s="11">
        <f>D404</f>
        <v>50</v>
      </c>
      <c r="E403" s="11">
        <f t="shared" si="195"/>
        <v>50</v>
      </c>
      <c r="F403" s="11">
        <f t="shared" si="195"/>
        <v>50</v>
      </c>
      <c r="G403" s="2"/>
    </row>
    <row r="404" spans="1:7" ht="25.5" outlineLevel="3" x14ac:dyDescent="0.25">
      <c r="A404" s="22" t="s">
        <v>204</v>
      </c>
      <c r="B404" s="22"/>
      <c r="C404" s="23" t="s">
        <v>498</v>
      </c>
      <c r="D404" s="11">
        <f>D405</f>
        <v>50</v>
      </c>
      <c r="E404" s="11">
        <f t="shared" si="195"/>
        <v>50</v>
      </c>
      <c r="F404" s="11">
        <f t="shared" si="195"/>
        <v>50</v>
      </c>
      <c r="G404" s="2"/>
    </row>
    <row r="405" spans="1:7" ht="25.5" outlineLevel="4" x14ac:dyDescent="0.25">
      <c r="A405" s="22" t="s">
        <v>204</v>
      </c>
      <c r="B405" s="22" t="s">
        <v>39</v>
      </c>
      <c r="C405" s="23" t="s">
        <v>364</v>
      </c>
      <c r="D405" s="11">
        <f>'№ 8 ведомственная'!F384</f>
        <v>50</v>
      </c>
      <c r="E405" s="11">
        <f>'№ 8 ведомственная'!G384</f>
        <v>50</v>
      </c>
      <c r="F405" s="11">
        <f>'№ 8 ведомственная'!H384</f>
        <v>50</v>
      </c>
      <c r="G405" s="2"/>
    </row>
    <row r="406" spans="1:7" ht="25.5" outlineLevel="1" x14ac:dyDescent="0.25">
      <c r="A406" s="22" t="s">
        <v>46</v>
      </c>
      <c r="B406" s="22"/>
      <c r="C406" s="23" t="s">
        <v>370</v>
      </c>
      <c r="D406" s="11">
        <f>D407+D410</f>
        <v>45</v>
      </c>
      <c r="E406" s="11">
        <f t="shared" ref="E406:F406" si="196">E407+E410</f>
        <v>45</v>
      </c>
      <c r="F406" s="11">
        <f t="shared" si="196"/>
        <v>45</v>
      </c>
      <c r="G406" s="2"/>
    </row>
    <row r="407" spans="1:7" ht="25.5" outlineLevel="2" x14ac:dyDescent="0.25">
      <c r="A407" s="22" t="s">
        <v>47</v>
      </c>
      <c r="B407" s="22"/>
      <c r="C407" s="23" t="s">
        <v>371</v>
      </c>
      <c r="D407" s="11">
        <f>D408</f>
        <v>2</v>
      </c>
      <c r="E407" s="11">
        <f t="shared" ref="E407:F408" si="197">E408</f>
        <v>2</v>
      </c>
      <c r="F407" s="11">
        <f t="shared" si="197"/>
        <v>2</v>
      </c>
      <c r="G407" s="2"/>
    </row>
    <row r="408" spans="1:7" ht="25.5" outlineLevel="3" x14ac:dyDescent="0.25">
      <c r="A408" s="22" t="s">
        <v>48</v>
      </c>
      <c r="B408" s="22"/>
      <c r="C408" s="23" t="s">
        <v>372</v>
      </c>
      <c r="D408" s="11">
        <f>D409</f>
        <v>2</v>
      </c>
      <c r="E408" s="11">
        <f t="shared" si="197"/>
        <v>2</v>
      </c>
      <c r="F408" s="11">
        <f t="shared" si="197"/>
        <v>2</v>
      </c>
      <c r="G408" s="2"/>
    </row>
    <row r="409" spans="1:7" ht="25.5" outlineLevel="4" x14ac:dyDescent="0.25">
      <c r="A409" s="22" t="s">
        <v>48</v>
      </c>
      <c r="B409" s="22" t="s">
        <v>7</v>
      </c>
      <c r="C409" s="23" t="s">
        <v>338</v>
      </c>
      <c r="D409" s="11">
        <f>'№ 8 ведомственная'!F89</f>
        <v>2</v>
      </c>
      <c r="E409" s="11">
        <f>'№ 8 ведомственная'!G89</f>
        <v>2</v>
      </c>
      <c r="F409" s="11">
        <f>'№ 8 ведомственная'!H89</f>
        <v>2</v>
      </c>
      <c r="G409" s="2"/>
    </row>
    <row r="410" spans="1:7" outlineLevel="2" x14ac:dyDescent="0.25">
      <c r="A410" s="22" t="s">
        <v>49</v>
      </c>
      <c r="B410" s="22"/>
      <c r="C410" s="23" t="s">
        <v>373</v>
      </c>
      <c r="D410" s="11">
        <f>D411</f>
        <v>43</v>
      </c>
      <c r="E410" s="11">
        <f t="shared" ref="E410:F411" si="198">E411</f>
        <v>43</v>
      </c>
      <c r="F410" s="11">
        <f t="shared" si="198"/>
        <v>43</v>
      </c>
      <c r="G410" s="2"/>
    </row>
    <row r="411" spans="1:7" ht="25.5" outlineLevel="3" x14ac:dyDescent="0.25">
      <c r="A411" s="22" t="s">
        <v>50</v>
      </c>
      <c r="B411" s="22"/>
      <c r="C411" s="23" t="s">
        <v>374</v>
      </c>
      <c r="D411" s="11">
        <f>D412</f>
        <v>43</v>
      </c>
      <c r="E411" s="11">
        <f t="shared" si="198"/>
        <v>43</v>
      </c>
      <c r="F411" s="11">
        <f t="shared" si="198"/>
        <v>43</v>
      </c>
      <c r="G411" s="2"/>
    </row>
    <row r="412" spans="1:7" ht="51" outlineLevel="4" x14ac:dyDescent="0.25">
      <c r="A412" s="22" t="s">
        <v>50</v>
      </c>
      <c r="B412" s="22" t="s">
        <v>6</v>
      </c>
      <c r="C412" s="23" t="s">
        <v>337</v>
      </c>
      <c r="D412" s="11">
        <f>'№ 8 ведомственная'!F92</f>
        <v>43</v>
      </c>
      <c r="E412" s="11">
        <f>'№ 8 ведомственная'!G92</f>
        <v>43</v>
      </c>
      <c r="F412" s="11">
        <f>'№ 8 ведомственная'!H92</f>
        <v>43</v>
      </c>
      <c r="G412" s="2"/>
    </row>
    <row r="413" spans="1:7" ht="38.25" outlineLevel="4" x14ac:dyDescent="0.25">
      <c r="A413" s="22" t="s">
        <v>666</v>
      </c>
      <c r="B413" s="21"/>
      <c r="C413" s="23" t="s">
        <v>671</v>
      </c>
      <c r="D413" s="11">
        <f>D414</f>
        <v>50</v>
      </c>
      <c r="E413" s="11">
        <f t="shared" ref="E413:F413" si="199">E414</f>
        <v>50</v>
      </c>
      <c r="F413" s="11">
        <f t="shared" si="199"/>
        <v>50</v>
      </c>
      <c r="G413" s="2"/>
    </row>
    <row r="414" spans="1:7" ht="66.75" customHeight="1" outlineLevel="4" x14ac:dyDescent="0.25">
      <c r="A414" s="22" t="s">
        <v>667</v>
      </c>
      <c r="B414" s="21"/>
      <c r="C414" s="23" t="s">
        <v>677</v>
      </c>
      <c r="D414" s="11">
        <f>D415</f>
        <v>50</v>
      </c>
      <c r="E414" s="11">
        <f t="shared" ref="E414:F414" si="200">E415</f>
        <v>50</v>
      </c>
      <c r="F414" s="11">
        <f t="shared" si="200"/>
        <v>50</v>
      </c>
      <c r="G414" s="2"/>
    </row>
    <row r="415" spans="1:7" ht="25.5" outlineLevel="4" x14ac:dyDescent="0.25">
      <c r="A415" s="22" t="s">
        <v>668</v>
      </c>
      <c r="B415" s="21"/>
      <c r="C415" s="23" t="s">
        <v>672</v>
      </c>
      <c r="D415" s="11">
        <f>D416</f>
        <v>50</v>
      </c>
      <c r="E415" s="11">
        <f>E416</f>
        <v>50</v>
      </c>
      <c r="F415" s="11">
        <f>F416</f>
        <v>50</v>
      </c>
      <c r="G415" s="2"/>
    </row>
    <row r="416" spans="1:7" ht="25.5" outlineLevel="4" x14ac:dyDescent="0.25">
      <c r="A416" s="22" t="s">
        <v>669</v>
      </c>
      <c r="B416" s="21"/>
      <c r="C416" s="23" t="s">
        <v>673</v>
      </c>
      <c r="D416" s="11">
        <f>D417</f>
        <v>50</v>
      </c>
      <c r="E416" s="11">
        <f t="shared" ref="E416:F416" si="201">E417</f>
        <v>50</v>
      </c>
      <c r="F416" s="11">
        <f t="shared" si="201"/>
        <v>50</v>
      </c>
      <c r="G416" s="2"/>
    </row>
    <row r="417" spans="1:7" ht="25.5" outlineLevel="4" x14ac:dyDescent="0.25">
      <c r="A417" s="22" t="s">
        <v>669</v>
      </c>
      <c r="B417" s="21">
        <v>200</v>
      </c>
      <c r="C417" s="23" t="s">
        <v>338</v>
      </c>
      <c r="D417" s="11">
        <f>'№ 8 ведомственная'!F147</f>
        <v>50</v>
      </c>
      <c r="E417" s="11">
        <f>'№ 8 ведомственная'!G147</f>
        <v>50</v>
      </c>
      <c r="F417" s="11">
        <f>'№ 8 ведомственная'!H147</f>
        <v>50</v>
      </c>
      <c r="G417" s="2"/>
    </row>
    <row r="418" spans="1:7" s="36" customFormat="1" ht="25.5" x14ac:dyDescent="0.25">
      <c r="A418" s="22" t="s">
        <v>231</v>
      </c>
      <c r="B418" s="22"/>
      <c r="C418" s="23" t="s">
        <v>330</v>
      </c>
      <c r="D418" s="11">
        <f>D419</f>
        <v>181</v>
      </c>
      <c r="E418" s="11">
        <f t="shared" ref="E418:F419" si="202">E419</f>
        <v>181</v>
      </c>
      <c r="F418" s="11">
        <f t="shared" si="202"/>
        <v>181</v>
      </c>
      <c r="G418" s="4"/>
    </row>
    <row r="419" spans="1:7" outlineLevel="1" x14ac:dyDescent="0.25">
      <c r="A419" s="22" t="s">
        <v>232</v>
      </c>
      <c r="B419" s="22"/>
      <c r="C419" s="23" t="s">
        <v>517</v>
      </c>
      <c r="D419" s="11">
        <f>D420</f>
        <v>181</v>
      </c>
      <c r="E419" s="11">
        <f t="shared" si="202"/>
        <v>181</v>
      </c>
      <c r="F419" s="11">
        <f t="shared" si="202"/>
        <v>181</v>
      </c>
      <c r="G419" s="2"/>
    </row>
    <row r="420" spans="1:7" ht="38.25" outlineLevel="2" x14ac:dyDescent="0.25">
      <c r="A420" s="22" t="s">
        <v>233</v>
      </c>
      <c r="B420" s="22"/>
      <c r="C420" s="23" t="s">
        <v>518</v>
      </c>
      <c r="D420" s="11">
        <f>D421+D423</f>
        <v>181</v>
      </c>
      <c r="E420" s="11">
        <f>E421+E423</f>
        <v>181</v>
      </c>
      <c r="F420" s="11">
        <f>F421+F423</f>
        <v>181</v>
      </c>
      <c r="G420" s="2"/>
    </row>
    <row r="421" spans="1:7" ht="25.5" outlineLevel="3" x14ac:dyDescent="0.25">
      <c r="A421" s="22" t="s">
        <v>234</v>
      </c>
      <c r="B421" s="22"/>
      <c r="C421" s="23" t="s">
        <v>519</v>
      </c>
      <c r="D421" s="11">
        <f>D422</f>
        <v>77</v>
      </c>
      <c r="E421" s="11">
        <f t="shared" ref="E421:F421" si="203">E422</f>
        <v>77</v>
      </c>
      <c r="F421" s="11">
        <f t="shared" si="203"/>
        <v>77</v>
      </c>
      <c r="G421" s="2"/>
    </row>
    <row r="422" spans="1:7" ht="25.5" outlineLevel="4" x14ac:dyDescent="0.25">
      <c r="A422" s="22" t="s">
        <v>234</v>
      </c>
      <c r="B422" s="22" t="s">
        <v>7</v>
      </c>
      <c r="C422" s="23" t="s">
        <v>338</v>
      </c>
      <c r="D422" s="11">
        <f>'№ 8 ведомственная'!F470</f>
        <v>77</v>
      </c>
      <c r="E422" s="11">
        <f>'№ 8 ведомственная'!G470</f>
        <v>77</v>
      </c>
      <c r="F422" s="11">
        <f>'№ 8 ведомственная'!H470</f>
        <v>77</v>
      </c>
      <c r="G422" s="2"/>
    </row>
    <row r="423" spans="1:7" outlineLevel="3" x14ac:dyDescent="0.25">
      <c r="A423" s="22" t="s">
        <v>235</v>
      </c>
      <c r="B423" s="22"/>
      <c r="C423" s="23" t="s">
        <v>520</v>
      </c>
      <c r="D423" s="11">
        <f>D424</f>
        <v>104</v>
      </c>
      <c r="E423" s="11">
        <f t="shared" ref="E423:F423" si="204">E424</f>
        <v>104</v>
      </c>
      <c r="F423" s="11">
        <f t="shared" si="204"/>
        <v>104</v>
      </c>
      <c r="G423" s="2"/>
    </row>
    <row r="424" spans="1:7" ht="25.5" outlineLevel="4" x14ac:dyDescent="0.25">
      <c r="A424" s="22" t="s">
        <v>235</v>
      </c>
      <c r="B424" s="22" t="s">
        <v>7</v>
      </c>
      <c r="C424" s="72" t="s">
        <v>338</v>
      </c>
      <c r="D424" s="11">
        <f>'№ 8 ведомственная'!F472</f>
        <v>104</v>
      </c>
      <c r="E424" s="11">
        <f>'№ 8 ведомственная'!G472</f>
        <v>104</v>
      </c>
      <c r="F424" s="11">
        <f>'№ 8 ведомственная'!H472</f>
        <v>104</v>
      </c>
      <c r="G424" s="2"/>
    </row>
    <row r="425" spans="1:7" s="36" customFormat="1" ht="38.25" x14ac:dyDescent="0.25">
      <c r="A425" s="22" t="s">
        <v>51</v>
      </c>
      <c r="B425" s="22"/>
      <c r="C425" s="72" t="s">
        <v>583</v>
      </c>
      <c r="D425" s="11">
        <f>D426+D430+D434</f>
        <v>1989.8</v>
      </c>
      <c r="E425" s="11">
        <f>E426+E430+E434</f>
        <v>400</v>
      </c>
      <c r="F425" s="11">
        <f>F426+F430+F434</f>
        <v>400</v>
      </c>
      <c r="G425" s="4"/>
    </row>
    <row r="426" spans="1:7" ht="38.25" outlineLevel="1" x14ac:dyDescent="0.25">
      <c r="A426" s="22" t="s">
        <v>52</v>
      </c>
      <c r="B426" s="22"/>
      <c r="C426" s="72" t="s">
        <v>682</v>
      </c>
      <c r="D426" s="11">
        <f>D427</f>
        <v>760</v>
      </c>
      <c r="E426" s="11">
        <f t="shared" ref="E426:F426" si="205">E427</f>
        <v>0</v>
      </c>
      <c r="F426" s="11">
        <f t="shared" si="205"/>
        <v>0</v>
      </c>
      <c r="G426" s="2"/>
    </row>
    <row r="427" spans="1:7" ht="25.5" outlineLevel="2" x14ac:dyDescent="0.25">
      <c r="A427" s="22" t="s">
        <v>53</v>
      </c>
      <c r="B427" s="22"/>
      <c r="C427" s="72" t="s">
        <v>375</v>
      </c>
      <c r="D427" s="11">
        <f>D428</f>
        <v>760</v>
      </c>
      <c r="E427" s="11">
        <f t="shared" ref="E427:F428" si="206">E428</f>
        <v>0</v>
      </c>
      <c r="F427" s="11">
        <f t="shared" si="206"/>
        <v>0</v>
      </c>
      <c r="G427" s="2"/>
    </row>
    <row r="428" spans="1:7" ht="38.25" outlineLevel="3" x14ac:dyDescent="0.25">
      <c r="A428" s="22" t="s">
        <v>54</v>
      </c>
      <c r="B428" s="22"/>
      <c r="C428" s="72" t="s">
        <v>595</v>
      </c>
      <c r="D428" s="11">
        <f>D429</f>
        <v>760</v>
      </c>
      <c r="E428" s="11">
        <f t="shared" si="206"/>
        <v>0</v>
      </c>
      <c r="F428" s="11">
        <f t="shared" si="206"/>
        <v>0</v>
      </c>
      <c r="G428" s="2"/>
    </row>
    <row r="429" spans="1:7" ht="25.5" outlineLevel="4" x14ac:dyDescent="0.25">
      <c r="A429" s="22" t="s">
        <v>54</v>
      </c>
      <c r="B429" s="22" t="s">
        <v>7</v>
      </c>
      <c r="C429" s="72" t="s">
        <v>338</v>
      </c>
      <c r="D429" s="11">
        <f>'№ 8 ведомственная'!F97</f>
        <v>760</v>
      </c>
      <c r="E429" s="11">
        <f>'№ 8 ведомственная'!G97</f>
        <v>0</v>
      </c>
      <c r="F429" s="11">
        <f>'№ 8 ведомственная'!H97</f>
        <v>0</v>
      </c>
      <c r="G429" s="2"/>
    </row>
    <row r="430" spans="1:7" ht="38.25" outlineLevel="1" x14ac:dyDescent="0.25">
      <c r="A430" s="22" t="s">
        <v>55</v>
      </c>
      <c r="B430" s="22"/>
      <c r="C430" s="72" t="s">
        <v>585</v>
      </c>
      <c r="D430" s="11">
        <f>D431</f>
        <v>829.8</v>
      </c>
      <c r="E430" s="11">
        <f t="shared" ref="E430:F430" si="207">E431</f>
        <v>0</v>
      </c>
      <c r="F430" s="11">
        <f t="shared" si="207"/>
        <v>0</v>
      </c>
      <c r="G430" s="2"/>
    </row>
    <row r="431" spans="1:7" ht="63.75" outlineLevel="2" x14ac:dyDescent="0.25">
      <c r="A431" s="22" t="s">
        <v>574</v>
      </c>
      <c r="B431" s="22"/>
      <c r="C431" s="72" t="s">
        <v>596</v>
      </c>
      <c r="D431" s="11">
        <f>D432</f>
        <v>829.8</v>
      </c>
      <c r="E431" s="11">
        <f t="shared" ref="E431:F432" si="208">E432</f>
        <v>0</v>
      </c>
      <c r="F431" s="11">
        <f t="shared" si="208"/>
        <v>0</v>
      </c>
      <c r="G431" s="2"/>
    </row>
    <row r="432" spans="1:7" ht="38.25" outlineLevel="3" x14ac:dyDescent="0.25">
      <c r="A432" s="22" t="s">
        <v>576</v>
      </c>
      <c r="B432" s="22"/>
      <c r="C432" s="72" t="s">
        <v>586</v>
      </c>
      <c r="D432" s="11">
        <f>D433</f>
        <v>829.8</v>
      </c>
      <c r="E432" s="11">
        <f t="shared" si="208"/>
        <v>0</v>
      </c>
      <c r="F432" s="11">
        <f t="shared" si="208"/>
        <v>0</v>
      </c>
      <c r="G432" s="2"/>
    </row>
    <row r="433" spans="1:7" ht="25.5" outlineLevel="4" x14ac:dyDescent="0.25">
      <c r="A433" s="22" t="s">
        <v>576</v>
      </c>
      <c r="B433" s="22" t="s">
        <v>7</v>
      </c>
      <c r="C433" s="72" t="s">
        <v>338</v>
      </c>
      <c r="D433" s="11">
        <f>'№ 8 ведомственная'!F101</f>
        <v>829.8</v>
      </c>
      <c r="E433" s="11">
        <f>'№ 8 ведомственная'!G101</f>
        <v>0</v>
      </c>
      <c r="F433" s="11">
        <f>'№ 8 ведомственная'!H101</f>
        <v>0</v>
      </c>
      <c r="G433" s="2"/>
    </row>
    <row r="434" spans="1:7" ht="25.5" outlineLevel="1" x14ac:dyDescent="0.25">
      <c r="A434" s="22" t="s">
        <v>56</v>
      </c>
      <c r="B434" s="22"/>
      <c r="C434" s="72" t="s">
        <v>683</v>
      </c>
      <c r="D434" s="11">
        <f>D435+D438</f>
        <v>400</v>
      </c>
      <c r="E434" s="11">
        <f t="shared" ref="E434:F434" si="209">E435+E438</f>
        <v>400</v>
      </c>
      <c r="F434" s="11">
        <f t="shared" si="209"/>
        <v>400</v>
      </c>
      <c r="G434" s="2"/>
    </row>
    <row r="435" spans="1:7" ht="38.25" outlineLevel="2" x14ac:dyDescent="0.25">
      <c r="A435" s="22" t="s">
        <v>57</v>
      </c>
      <c r="B435" s="22"/>
      <c r="C435" s="72" t="s">
        <v>684</v>
      </c>
      <c r="D435" s="11">
        <f>D436</f>
        <v>200</v>
      </c>
      <c r="E435" s="11">
        <f t="shared" ref="E435:F436" si="210">E436</f>
        <v>200</v>
      </c>
      <c r="F435" s="11">
        <f t="shared" si="210"/>
        <v>200</v>
      </c>
      <c r="G435" s="2"/>
    </row>
    <row r="436" spans="1:7" ht="38.25" outlineLevel="3" x14ac:dyDescent="0.25">
      <c r="A436" s="22" t="s">
        <v>58</v>
      </c>
      <c r="B436" s="22"/>
      <c r="C436" s="72" t="s">
        <v>685</v>
      </c>
      <c r="D436" s="11">
        <f>D437</f>
        <v>200</v>
      </c>
      <c r="E436" s="11">
        <f t="shared" si="210"/>
        <v>200</v>
      </c>
      <c r="F436" s="11">
        <f t="shared" si="210"/>
        <v>200</v>
      </c>
      <c r="G436" s="2"/>
    </row>
    <row r="437" spans="1:7" ht="25.5" outlineLevel="4" x14ac:dyDescent="0.25">
      <c r="A437" s="22" t="s">
        <v>58</v>
      </c>
      <c r="B437" s="22" t="s">
        <v>7</v>
      </c>
      <c r="C437" s="72" t="s">
        <v>338</v>
      </c>
      <c r="D437" s="11">
        <f>'№ 8 ведомственная'!F105</f>
        <v>200</v>
      </c>
      <c r="E437" s="11">
        <f>'№ 8 ведомственная'!G105</f>
        <v>200</v>
      </c>
      <c r="F437" s="11">
        <f>'№ 8 ведомственная'!H105</f>
        <v>200</v>
      </c>
      <c r="G437" s="2"/>
    </row>
    <row r="438" spans="1:7" ht="25.5" outlineLevel="2" x14ac:dyDescent="0.25">
      <c r="A438" s="22" t="s">
        <v>59</v>
      </c>
      <c r="B438" s="22"/>
      <c r="C438" s="72" t="s">
        <v>686</v>
      </c>
      <c r="D438" s="11">
        <f>D439</f>
        <v>200</v>
      </c>
      <c r="E438" s="11">
        <f t="shared" ref="E438:F439" si="211">E439</f>
        <v>200</v>
      </c>
      <c r="F438" s="11">
        <f t="shared" si="211"/>
        <v>200</v>
      </c>
      <c r="G438" s="2"/>
    </row>
    <row r="439" spans="1:7" ht="25.5" outlineLevel="3" x14ac:dyDescent="0.25">
      <c r="A439" s="22" t="s">
        <v>60</v>
      </c>
      <c r="B439" s="22"/>
      <c r="C439" s="72" t="s">
        <v>687</v>
      </c>
      <c r="D439" s="11">
        <f>D440</f>
        <v>200</v>
      </c>
      <c r="E439" s="11">
        <f t="shared" si="211"/>
        <v>200</v>
      </c>
      <c r="F439" s="11">
        <f t="shared" si="211"/>
        <v>200</v>
      </c>
      <c r="G439" s="2"/>
    </row>
    <row r="440" spans="1:7" ht="25.5" outlineLevel="4" x14ac:dyDescent="0.25">
      <c r="A440" s="22" t="s">
        <v>60</v>
      </c>
      <c r="B440" s="22" t="s">
        <v>7</v>
      </c>
      <c r="C440" s="72" t="s">
        <v>338</v>
      </c>
      <c r="D440" s="11">
        <f>'№ 8 ведомственная'!F108</f>
        <v>200</v>
      </c>
      <c r="E440" s="11">
        <f>'№ 8 ведомственная'!G108</f>
        <v>200</v>
      </c>
      <c r="F440" s="11">
        <f>'№ 8 ведомственная'!H108</f>
        <v>200</v>
      </c>
      <c r="G440" s="2"/>
    </row>
    <row r="441" spans="1:7" s="36" customFormat="1" ht="38.25" x14ac:dyDescent="0.25">
      <c r="A441" s="22" t="s">
        <v>113</v>
      </c>
      <c r="B441" s="22"/>
      <c r="C441" s="23" t="s">
        <v>308</v>
      </c>
      <c r="D441" s="11">
        <f>D442</f>
        <v>1200</v>
      </c>
      <c r="E441" s="11">
        <f t="shared" ref="E441:F442" si="212">E442</f>
        <v>0</v>
      </c>
      <c r="F441" s="11">
        <f t="shared" si="212"/>
        <v>0</v>
      </c>
      <c r="G441" s="4"/>
    </row>
    <row r="442" spans="1:7" ht="25.5" outlineLevel="1" x14ac:dyDescent="0.25">
      <c r="A442" s="22" t="s">
        <v>114</v>
      </c>
      <c r="B442" s="22"/>
      <c r="C442" s="23" t="s">
        <v>680</v>
      </c>
      <c r="D442" s="11">
        <f>D443</f>
        <v>1200</v>
      </c>
      <c r="E442" s="11">
        <f t="shared" si="212"/>
        <v>0</v>
      </c>
      <c r="F442" s="11">
        <f t="shared" si="212"/>
        <v>0</v>
      </c>
      <c r="G442" s="2"/>
    </row>
    <row r="443" spans="1:7" ht="25.5" outlineLevel="2" x14ac:dyDescent="0.25">
      <c r="A443" s="22" t="s">
        <v>115</v>
      </c>
      <c r="B443" s="22"/>
      <c r="C443" s="23" t="s">
        <v>681</v>
      </c>
      <c r="D443" s="11">
        <f>D444</f>
        <v>1200</v>
      </c>
      <c r="E443" s="11">
        <f>E444</f>
        <v>0</v>
      </c>
      <c r="F443" s="11">
        <f>F444</f>
        <v>0</v>
      </c>
      <c r="G443" s="2"/>
    </row>
    <row r="444" spans="1:7" outlineLevel="3" x14ac:dyDescent="0.25">
      <c r="A444" s="22" t="s">
        <v>116</v>
      </c>
      <c r="B444" s="22"/>
      <c r="C444" s="23" t="s">
        <v>569</v>
      </c>
      <c r="D444" s="11">
        <f>D445</f>
        <v>1200</v>
      </c>
      <c r="E444" s="11">
        <f t="shared" ref="E444:F444" si="213">E445</f>
        <v>0</v>
      </c>
      <c r="F444" s="11">
        <f t="shared" si="213"/>
        <v>0</v>
      </c>
      <c r="G444" s="2"/>
    </row>
    <row r="445" spans="1:7" ht="25.5" outlineLevel="4" x14ac:dyDescent="0.25">
      <c r="A445" s="22" t="s">
        <v>116</v>
      </c>
      <c r="B445" s="22" t="s">
        <v>7</v>
      </c>
      <c r="C445" s="23" t="s">
        <v>338</v>
      </c>
      <c r="D445" s="11">
        <f>'№ 8 ведомственная'!F204</f>
        <v>1200</v>
      </c>
      <c r="E445" s="11">
        <f>'№ 8 ведомственная'!G204</f>
        <v>0</v>
      </c>
      <c r="F445" s="11">
        <f>'№ 8 ведомственная'!H204</f>
        <v>0</v>
      </c>
      <c r="G445" s="2"/>
    </row>
    <row r="446" spans="1:7" s="36" customFormat="1" ht="38.25" x14ac:dyDescent="0.25">
      <c r="A446" s="22" t="s">
        <v>138</v>
      </c>
      <c r="B446" s="22"/>
      <c r="C446" s="23" t="s">
        <v>311</v>
      </c>
      <c r="D446" s="11">
        <f>D447</f>
        <v>750</v>
      </c>
      <c r="E446" s="11">
        <f t="shared" ref="E446:F446" si="214">E447</f>
        <v>600</v>
      </c>
      <c r="F446" s="11">
        <f t="shared" si="214"/>
        <v>600</v>
      </c>
      <c r="G446" s="4"/>
    </row>
    <row r="447" spans="1:7" ht="25.5" outlineLevel="1" x14ac:dyDescent="0.25">
      <c r="A447" s="22" t="s">
        <v>139</v>
      </c>
      <c r="B447" s="22"/>
      <c r="C447" s="23" t="s">
        <v>453</v>
      </c>
      <c r="D447" s="11">
        <f>D448+D451</f>
        <v>750</v>
      </c>
      <c r="E447" s="11">
        <f>E448+E451</f>
        <v>600</v>
      </c>
      <c r="F447" s="11">
        <f>F448+F451</f>
        <v>600</v>
      </c>
      <c r="G447" s="2"/>
    </row>
    <row r="448" spans="1:7" ht="25.5" outlineLevel="2" x14ac:dyDescent="0.25">
      <c r="A448" s="22" t="s">
        <v>140</v>
      </c>
      <c r="B448" s="22"/>
      <c r="C448" s="23" t="s">
        <v>593</v>
      </c>
      <c r="D448" s="11">
        <f>D449</f>
        <v>500</v>
      </c>
      <c r="E448" s="11">
        <f>E449</f>
        <v>500</v>
      </c>
      <c r="F448" s="11">
        <f>F449</f>
        <v>500</v>
      </c>
      <c r="G448" s="2"/>
    </row>
    <row r="449" spans="1:7" ht="38.25" outlineLevel="3" x14ac:dyDescent="0.25">
      <c r="A449" s="22" t="s">
        <v>141</v>
      </c>
      <c r="B449" s="22"/>
      <c r="C449" s="23" t="s">
        <v>454</v>
      </c>
      <c r="D449" s="11">
        <f>D450</f>
        <v>500</v>
      </c>
      <c r="E449" s="11">
        <f t="shared" ref="E449:F449" si="215">E450</f>
        <v>500</v>
      </c>
      <c r="F449" s="11">
        <f t="shared" si="215"/>
        <v>500</v>
      </c>
      <c r="G449" s="2"/>
    </row>
    <row r="450" spans="1:7" ht="25.5" outlineLevel="4" x14ac:dyDescent="0.25">
      <c r="A450" s="22" t="s">
        <v>141</v>
      </c>
      <c r="B450" s="22" t="s">
        <v>7</v>
      </c>
      <c r="C450" s="23" t="s">
        <v>338</v>
      </c>
      <c r="D450" s="11">
        <f>'№ 8 ведомственная'!F263</f>
        <v>500</v>
      </c>
      <c r="E450" s="11">
        <f>'№ 8 ведомственная'!G263</f>
        <v>500</v>
      </c>
      <c r="F450" s="11">
        <f>'№ 8 ведомственная'!H263</f>
        <v>500</v>
      </c>
      <c r="G450" s="2"/>
    </row>
    <row r="451" spans="1:7" ht="38.25" outlineLevel="2" x14ac:dyDescent="0.25">
      <c r="A451" s="22" t="s">
        <v>142</v>
      </c>
      <c r="B451" s="22"/>
      <c r="C451" s="23" t="s">
        <v>455</v>
      </c>
      <c r="D451" s="11">
        <f>D452</f>
        <v>250</v>
      </c>
      <c r="E451" s="11">
        <f t="shared" ref="E451:F452" si="216">E452</f>
        <v>100</v>
      </c>
      <c r="F451" s="11">
        <f t="shared" si="216"/>
        <v>100</v>
      </c>
      <c r="G451" s="2"/>
    </row>
    <row r="452" spans="1:7" ht="38.25" outlineLevel="3" x14ac:dyDescent="0.25">
      <c r="A452" s="22" t="s">
        <v>143</v>
      </c>
      <c r="B452" s="22"/>
      <c r="C452" s="23" t="s">
        <v>456</v>
      </c>
      <c r="D452" s="11">
        <f>D453</f>
        <v>250</v>
      </c>
      <c r="E452" s="11">
        <f t="shared" si="216"/>
        <v>100</v>
      </c>
      <c r="F452" s="11">
        <f t="shared" si="216"/>
        <v>100</v>
      </c>
      <c r="G452" s="2"/>
    </row>
    <row r="453" spans="1:7" ht="25.5" outlineLevel="4" x14ac:dyDescent="0.25">
      <c r="A453" s="22" t="s">
        <v>143</v>
      </c>
      <c r="B453" s="22" t="s">
        <v>7</v>
      </c>
      <c r="C453" s="23" t="s">
        <v>338</v>
      </c>
      <c r="D453" s="11">
        <f>'№ 8 ведомственная'!F266</f>
        <v>250</v>
      </c>
      <c r="E453" s="11">
        <f>'№ 8 ведомственная'!G266</f>
        <v>100</v>
      </c>
      <c r="F453" s="11">
        <f>'№ 8 ведомственная'!H266</f>
        <v>100</v>
      </c>
      <c r="G453" s="2"/>
    </row>
    <row r="454" spans="1:7" s="36" customFormat="1" x14ac:dyDescent="0.25">
      <c r="A454" s="22" t="s">
        <v>3</v>
      </c>
      <c r="B454" s="22"/>
      <c r="C454" s="23" t="s">
        <v>292</v>
      </c>
      <c r="D454" s="11">
        <f>D455+D458+D464</f>
        <v>17131.599999999999</v>
      </c>
      <c r="E454" s="11">
        <f>E455+E458+E464</f>
        <v>17112.099999999999</v>
      </c>
      <c r="F454" s="11">
        <f>F455+F458+F464</f>
        <v>17112.099999999999</v>
      </c>
      <c r="G454" s="4"/>
    </row>
    <row r="455" spans="1:7" outlineLevel="1" x14ac:dyDescent="0.25">
      <c r="A455" s="22" t="s">
        <v>26</v>
      </c>
      <c r="B455" s="22"/>
      <c r="C455" s="23" t="s">
        <v>297</v>
      </c>
      <c r="D455" s="11">
        <f>D456</f>
        <v>300</v>
      </c>
      <c r="E455" s="11">
        <f t="shared" ref="E455:F456" si="217">E456</f>
        <v>300</v>
      </c>
      <c r="F455" s="11">
        <f t="shared" si="217"/>
        <v>300</v>
      </c>
      <c r="G455" s="2"/>
    </row>
    <row r="456" spans="1:7" outlineLevel="3" x14ac:dyDescent="0.25">
      <c r="A456" s="22" t="s">
        <v>27</v>
      </c>
      <c r="B456" s="22"/>
      <c r="C456" s="23" t="s">
        <v>352</v>
      </c>
      <c r="D456" s="11">
        <f>D457</f>
        <v>300</v>
      </c>
      <c r="E456" s="11">
        <f t="shared" si="217"/>
        <v>300</v>
      </c>
      <c r="F456" s="11">
        <f t="shared" si="217"/>
        <v>300</v>
      </c>
      <c r="G456" s="2"/>
    </row>
    <row r="457" spans="1:7" outlineLevel="4" x14ac:dyDescent="0.25">
      <c r="A457" s="22" t="s">
        <v>27</v>
      </c>
      <c r="B457" s="22" t="s">
        <v>8</v>
      </c>
      <c r="C457" s="23" t="s">
        <v>339</v>
      </c>
      <c r="D457" s="11">
        <v>300</v>
      </c>
      <c r="E457" s="11">
        <v>300</v>
      </c>
      <c r="F457" s="11">
        <v>300</v>
      </c>
      <c r="G457" s="2"/>
    </row>
    <row r="458" spans="1:7" ht="25.5" outlineLevel="1" x14ac:dyDescent="0.25">
      <c r="A458" s="22" t="s">
        <v>10</v>
      </c>
      <c r="B458" s="22"/>
      <c r="C458" s="23" t="s">
        <v>340</v>
      </c>
      <c r="D458" s="11">
        <f>D459</f>
        <v>7578.9</v>
      </c>
      <c r="E458" s="11">
        <f t="shared" ref="E458:F458" si="218">E459</f>
        <v>7578.9</v>
      </c>
      <c r="F458" s="11">
        <f t="shared" si="218"/>
        <v>7578.9</v>
      </c>
      <c r="G458" s="2"/>
    </row>
    <row r="459" spans="1:7" ht="25.5" outlineLevel="3" x14ac:dyDescent="0.25">
      <c r="A459" s="22" t="s">
        <v>61</v>
      </c>
      <c r="B459" s="22"/>
      <c r="C459" s="23" t="s">
        <v>383</v>
      </c>
      <c r="D459" s="11">
        <f>D460+D461+D463+D462</f>
        <v>7578.9</v>
      </c>
      <c r="E459" s="11">
        <f t="shared" ref="E459:F459" si="219">E460+E461+E463+E462</f>
        <v>7578.9</v>
      </c>
      <c r="F459" s="11">
        <f t="shared" si="219"/>
        <v>7578.9</v>
      </c>
      <c r="G459" s="2"/>
    </row>
    <row r="460" spans="1:7" ht="51" outlineLevel="4" x14ac:dyDescent="0.25">
      <c r="A460" s="22" t="s">
        <v>61</v>
      </c>
      <c r="B460" s="22" t="s">
        <v>6</v>
      </c>
      <c r="C460" s="23" t="s">
        <v>337</v>
      </c>
      <c r="D460" s="11">
        <f>'№ 8 ведомственная'!F276</f>
        <v>4725.5</v>
      </c>
      <c r="E460" s="11">
        <f>'№ 8 ведомственная'!G276</f>
        <v>4725.5</v>
      </c>
      <c r="F460" s="11">
        <f>'№ 8 ведомственная'!H276</f>
        <v>4725.5</v>
      </c>
      <c r="G460" s="2"/>
    </row>
    <row r="461" spans="1:7" ht="25.5" outlineLevel="4" x14ac:dyDescent="0.25">
      <c r="A461" s="22" t="s">
        <v>61</v>
      </c>
      <c r="B461" s="22" t="s">
        <v>7</v>
      </c>
      <c r="C461" s="23" t="s">
        <v>338</v>
      </c>
      <c r="D461" s="11">
        <f>'№ 8 ведомственная'!F277</f>
        <v>2608.5</v>
      </c>
      <c r="E461" s="11">
        <f>'№ 8 ведомственная'!G277</f>
        <v>2608.5</v>
      </c>
      <c r="F461" s="11">
        <f>'№ 8 ведомственная'!H277</f>
        <v>2608.5</v>
      </c>
      <c r="G461" s="2"/>
    </row>
    <row r="462" spans="1:7" outlineLevel="4" x14ac:dyDescent="0.25">
      <c r="A462" s="22" t="s">
        <v>61</v>
      </c>
      <c r="B462" s="22" t="s">
        <v>21</v>
      </c>
      <c r="C462" s="23" t="s">
        <v>349</v>
      </c>
      <c r="D462" s="11">
        <f>'№ 8 ведомственная'!F278</f>
        <v>123.9</v>
      </c>
      <c r="E462" s="11">
        <f>'№ 8 ведомственная'!G278</f>
        <v>123.9</v>
      </c>
      <c r="F462" s="11">
        <f>'№ 8 ведомственная'!H278</f>
        <v>123.9</v>
      </c>
      <c r="G462" s="2"/>
    </row>
    <row r="463" spans="1:7" outlineLevel="4" x14ac:dyDescent="0.25">
      <c r="A463" s="22" t="s">
        <v>61</v>
      </c>
      <c r="B463" s="22" t="s">
        <v>8</v>
      </c>
      <c r="C463" s="23" t="s">
        <v>339</v>
      </c>
      <c r="D463" s="11">
        <f>'№ 8 ведомственная'!F279</f>
        <v>121</v>
      </c>
      <c r="E463" s="11">
        <f>'№ 8 ведомственная'!G279</f>
        <v>121</v>
      </c>
      <c r="F463" s="11">
        <f>'№ 8 ведомственная'!H279</f>
        <v>121</v>
      </c>
      <c r="G463" s="2"/>
    </row>
    <row r="464" spans="1:7" ht="25.5" outlineLevel="1" x14ac:dyDescent="0.25">
      <c r="A464" s="22" t="s">
        <v>4</v>
      </c>
      <c r="B464" s="22"/>
      <c r="C464" s="23" t="s">
        <v>335</v>
      </c>
      <c r="D464" s="11">
        <f>D465+D469</f>
        <v>9252.7000000000007</v>
      </c>
      <c r="E464" s="11">
        <f t="shared" ref="E464:F464" si="220">E465+E469</f>
        <v>9233.2000000000007</v>
      </c>
      <c r="F464" s="11">
        <f t="shared" si="220"/>
        <v>9233.2000000000007</v>
      </c>
      <c r="G464" s="2"/>
    </row>
    <row r="465" spans="1:7" ht="25.5" outlineLevel="3" x14ac:dyDescent="0.25">
      <c r="A465" s="22" t="s">
        <v>5</v>
      </c>
      <c r="B465" s="22"/>
      <c r="C465" s="23" t="s">
        <v>336</v>
      </c>
      <c r="D465" s="11">
        <f>D466+D467+D468</f>
        <v>8448.5</v>
      </c>
      <c r="E465" s="11">
        <f t="shared" ref="E465:F465" si="221">E466+E467+E468</f>
        <v>8429</v>
      </c>
      <c r="F465" s="11">
        <f t="shared" si="221"/>
        <v>8429</v>
      </c>
      <c r="G465" s="2"/>
    </row>
    <row r="466" spans="1:7" ht="51" outlineLevel="4" x14ac:dyDescent="0.25">
      <c r="A466" s="22" t="s">
        <v>5</v>
      </c>
      <c r="B466" s="22" t="s">
        <v>6</v>
      </c>
      <c r="C466" s="23" t="s">
        <v>337</v>
      </c>
      <c r="D466" s="11">
        <f>'№ 8 ведомственная'!F20</f>
        <v>7582.6</v>
      </c>
      <c r="E466" s="11">
        <f>'№ 8 ведомственная'!G20</f>
        <v>7563.1</v>
      </c>
      <c r="F466" s="11">
        <f>'№ 8 ведомственная'!H20</f>
        <v>7563.1</v>
      </c>
      <c r="G466" s="2"/>
    </row>
    <row r="467" spans="1:7" ht="25.5" outlineLevel="4" x14ac:dyDescent="0.25">
      <c r="A467" s="22" t="s">
        <v>5</v>
      </c>
      <c r="B467" s="22" t="s">
        <v>7</v>
      </c>
      <c r="C467" s="23" t="s">
        <v>338</v>
      </c>
      <c r="D467" s="11">
        <f>'№ 8 ведомственная'!F21</f>
        <v>859.9</v>
      </c>
      <c r="E467" s="11">
        <f>'№ 8 ведомственная'!G21</f>
        <v>859.9</v>
      </c>
      <c r="F467" s="11">
        <f>'№ 8 ведомственная'!H21</f>
        <v>859.9</v>
      </c>
      <c r="G467" s="2"/>
    </row>
    <row r="468" spans="1:7" outlineLevel="4" x14ac:dyDescent="0.25">
      <c r="A468" s="22" t="s">
        <v>5</v>
      </c>
      <c r="B468" s="22" t="s">
        <v>8</v>
      </c>
      <c r="C468" s="23" t="s">
        <v>339</v>
      </c>
      <c r="D468" s="11">
        <f>'№ 8 ведомственная'!F22</f>
        <v>6</v>
      </c>
      <c r="E468" s="11">
        <f>'№ 8 ведомственная'!G22</f>
        <v>6</v>
      </c>
      <c r="F468" s="11">
        <f>'№ 8 ведомственная'!H22</f>
        <v>6</v>
      </c>
      <c r="G468" s="2"/>
    </row>
    <row r="469" spans="1:7" outlineLevel="3" x14ac:dyDescent="0.25">
      <c r="A469" s="22" t="s">
        <v>276</v>
      </c>
      <c r="B469" s="22"/>
      <c r="C469" s="23" t="s">
        <v>281</v>
      </c>
      <c r="D469" s="11">
        <f>D470+D471</f>
        <v>804.2</v>
      </c>
      <c r="E469" s="11">
        <f t="shared" ref="E469:F469" si="222">E470+E471</f>
        <v>804.2</v>
      </c>
      <c r="F469" s="11">
        <f t="shared" si="222"/>
        <v>804.2</v>
      </c>
      <c r="G469" s="2"/>
    </row>
    <row r="470" spans="1:7" ht="51" outlineLevel="4" x14ac:dyDescent="0.25">
      <c r="A470" s="66" t="s">
        <v>276</v>
      </c>
      <c r="B470" s="66" t="s">
        <v>6</v>
      </c>
      <c r="C470" s="39" t="s">
        <v>337</v>
      </c>
      <c r="D470" s="40">
        <f>'№ 8 ведомственная'!F590</f>
        <v>803.2</v>
      </c>
      <c r="E470" s="40">
        <f>'№ 8 ведомственная'!G590</f>
        <v>803.2</v>
      </c>
      <c r="F470" s="40">
        <f>'№ 8 ведомственная'!H590</f>
        <v>803.2</v>
      </c>
      <c r="G470" s="2"/>
    </row>
    <row r="471" spans="1:7" ht="12.75" customHeight="1" x14ac:dyDescent="0.25">
      <c r="A471" s="67" t="s">
        <v>276</v>
      </c>
      <c r="B471" s="67" t="s">
        <v>7</v>
      </c>
      <c r="C471" s="110" t="s">
        <v>338</v>
      </c>
      <c r="D471" s="106">
        <f>'№ 8 ведомственная'!F591</f>
        <v>1</v>
      </c>
      <c r="E471" s="106">
        <f>'№ 8 ведомственная'!G591</f>
        <v>1</v>
      </c>
      <c r="F471" s="106">
        <f>'№ 8 ведомственная'!H591</f>
        <v>1</v>
      </c>
      <c r="G471" s="2"/>
    </row>
    <row r="472" spans="1:7" ht="12.75" customHeight="1" x14ac:dyDescent="0.25">
      <c r="A472" s="60"/>
      <c r="B472" s="60"/>
      <c r="C472" s="5"/>
      <c r="D472" s="6"/>
      <c r="E472" s="6"/>
      <c r="F472" s="18" t="s">
        <v>674</v>
      </c>
      <c r="G472" s="2"/>
    </row>
    <row r="473" spans="1:7" ht="15.2" customHeight="1" x14ac:dyDescent="0.25">
      <c r="C473" s="139"/>
      <c r="D473" s="140"/>
      <c r="E473" s="140"/>
      <c r="F473" s="140"/>
      <c r="G473" s="2"/>
    </row>
  </sheetData>
  <mergeCells count="13">
    <mergeCell ref="D1:F1"/>
    <mergeCell ref="D2:F2"/>
    <mergeCell ref="D3:F3"/>
    <mergeCell ref="C473:F473"/>
    <mergeCell ref="A9:F9"/>
    <mergeCell ref="C11:F11"/>
    <mergeCell ref="A12:A13"/>
    <mergeCell ref="B12:B13"/>
    <mergeCell ref="C12:C13"/>
    <mergeCell ref="D12:F12"/>
    <mergeCell ref="D4:F4"/>
    <mergeCell ref="D5:F5"/>
    <mergeCell ref="D6:F6"/>
  </mergeCells>
  <pageMargins left="0.78749999999999998" right="0.59027779999999996" top="0.59027779999999996" bottom="0.59027779999999996" header="0.39374999999999999" footer="0.51180550000000002"/>
  <pageSetup paperSize="9" scale="78" fitToHeight="0"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4"/>
    <Parameter Name="ReportBaseParams" Type="System.String" Value="&lt;?xml version=&quot;1.0&quot; encoding=&quot;utf-16&quot;?&gt;&#10;&lt;ShortPrimaryServiceReportArguments xmlns:xsi=&quot;http://www.w3.org/2001/XMLSchema-instance&quot; xmlns:xsd=&quot;http://www.w3.org/2001/XMLSchema&quot;&gt;&#10;  &lt;DateInfo&gt;&#10;    &lt;string&gt;01.01.2019&lt;/string&gt;&#10;    &lt;string&gt;31.07.2019&lt;/string&gt;&#10;  &lt;/DateInfo&gt;&#10;  &lt;Code&gt;2455818_3B90MTOXQ&lt;/Code&gt;&#10;  &lt;ObjectCode&gt;SQUERY_ROSP_EXP&lt;/ObjectCode&gt;&#10;  &lt;DocName&gt;Роспись&lt;/DocName&gt;&#10;  &lt;VariantName&gt;Роспись&lt;/VariantName&gt;&#10;  &lt;VariantLink&gt;54832054&lt;/VariantLink&gt;&#10;  &lt;SvodReportLink xsi:nil=&quot;true&quot; /&gt;&#10;  &lt;ReportLink&gt;126921&lt;/ReportLink&gt;&#10;  &lt;Note&gt;01.01.2019 - 31.07.2019&#10;&lt;/Note&gt;&#10;  &lt;SilentMode&gt;false&lt;/SilentMode&gt;&#10;&lt;/ShortPrimaryServiceReportArguments&gt;"/>
  </Parameters>
</MailMerge>
</file>

<file path=customXml/itemProps1.xml><?xml version="1.0" encoding="utf-8"?>
<ds:datastoreItem xmlns:ds="http://schemas.openxmlformats.org/officeDocument/2006/customXml" ds:itemID="{9D838BA6-A10D-4BF6-A12A-C4C83E2D9142}">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4</vt:i4>
      </vt:variant>
      <vt:variant>
        <vt:lpstr>Именованные диапазоны</vt:lpstr>
      </vt:variant>
      <vt:variant>
        <vt:i4>8</vt:i4>
      </vt:variant>
    </vt:vector>
  </HeadingPairs>
  <TitlesOfParts>
    <vt:vector size="12" baseType="lpstr">
      <vt:lpstr>№ 6 РП</vt:lpstr>
      <vt:lpstr>№ 7 РПЦ</vt:lpstr>
      <vt:lpstr>№ 8 ведомственная</vt:lpstr>
      <vt:lpstr>№ 9 Программы</vt:lpstr>
      <vt:lpstr>'№ 6 РП'!Заголовки_для_печати</vt:lpstr>
      <vt:lpstr>'№ 7 РПЦ'!Заголовки_для_печати</vt:lpstr>
      <vt:lpstr>'№ 8 ведомственная'!Заголовки_для_печати</vt:lpstr>
      <vt:lpstr>'№ 9 Программы'!Заголовки_для_печати</vt:lpstr>
      <vt:lpstr>'№ 6 РП'!Область_печати</vt:lpstr>
      <vt:lpstr>'№ 7 РПЦ'!Область_печати</vt:lpstr>
      <vt:lpstr>'№ 8 ведомственная'!Область_печати</vt:lpstr>
      <vt:lpstr>'№ 9 Программы'!Область_печати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Сотрудник-ПК\Сотрудник</dc:creator>
  <cp:lastModifiedBy>User</cp:lastModifiedBy>
  <cp:lastPrinted>2020-12-02T12:14:19Z</cp:lastPrinted>
  <dcterms:created xsi:type="dcterms:W3CDTF">2019-07-11T08:02:15Z</dcterms:created>
  <dcterms:modified xsi:type="dcterms:W3CDTF">2020-12-02T12:22:03Z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Роспись</vt:lpwstr>
  </property>
  <property fmtid="{D5CDD505-2E9C-101B-9397-08002B2CF9AE}" pid="3" name="Версия клиента">
    <vt:lpwstr>19.1.24.6170</vt:lpwstr>
  </property>
  <property fmtid="{D5CDD505-2E9C-101B-9397-08002B2CF9AE}" pid="4" name="Версия базы">
    <vt:lpwstr>19.1.1766.12590777</vt:lpwstr>
  </property>
  <property fmtid="{D5CDD505-2E9C-101B-9397-08002B2CF9AE}" pid="5" name="Тип сервера">
    <vt:lpwstr>MSSQL</vt:lpwstr>
  </property>
  <property fmtid="{D5CDD505-2E9C-101B-9397-08002B2CF9AE}" pid="6" name="Сервер">
    <vt:lpwstr>kshnwins01\ksdb</vt:lpwstr>
  </property>
  <property fmtid="{D5CDD505-2E9C-101B-9397-08002B2CF9AE}" pid="7" name="База">
    <vt:lpwstr>bks_2019_mo</vt:lpwstr>
  </property>
  <property fmtid="{D5CDD505-2E9C-101B-9397-08002B2CF9AE}" pid="8" name="Пользователь">
    <vt:lpwstr>лубова</vt:lpwstr>
  </property>
  <property fmtid="{D5CDD505-2E9C-101B-9397-08002B2CF9AE}" pid="9" name="Шаблон">
    <vt:lpwstr>sqr_rosp_exp2016.xlt</vt:lpwstr>
  </property>
  <property fmtid="{D5CDD505-2E9C-101B-9397-08002B2CF9AE}" pid="10" name="Имя варианта">
    <vt:lpwstr>Роспись</vt:lpwstr>
  </property>
  <property fmtid="{D5CDD505-2E9C-101B-9397-08002B2CF9AE}" pid="11" name="Код отчета">
    <vt:lpwstr>SYS_2452562_0SD0T4SKN</vt:lpwstr>
  </property>
  <property fmtid="{D5CDD505-2E9C-101B-9397-08002B2CF9AE}" pid="12" name="Локальная база">
    <vt:lpwstr>не используется</vt:lpwstr>
  </property>
</Properties>
</file>