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бюджета'!$A$1:$U$62</definedName>
  </definedNames>
  <calcPr calcId="124519"/>
</workbook>
</file>

<file path=xl/calcChain.xml><?xml version="1.0" encoding="utf-8"?>
<calcChain xmlns="http://schemas.openxmlformats.org/spreadsheetml/2006/main">
  <c r="R50" i="2"/>
  <c r="R48" s="1"/>
  <c r="I52"/>
  <c r="J52"/>
  <c r="K52"/>
  <c r="L52"/>
  <c r="M52"/>
  <c r="N52"/>
  <c r="O52"/>
  <c r="P52"/>
  <c r="Q52"/>
  <c r="I48"/>
  <c r="J48"/>
  <c r="K48"/>
  <c r="L48"/>
  <c r="M48"/>
  <c r="N48"/>
  <c r="O48"/>
  <c r="P48"/>
  <c r="Q48"/>
  <c r="I45"/>
  <c r="J45"/>
  <c r="K45"/>
  <c r="L45"/>
  <c r="M45"/>
  <c r="N45"/>
  <c r="O45"/>
  <c r="P45"/>
  <c r="Q45"/>
  <c r="I38"/>
  <c r="J38"/>
  <c r="K38"/>
  <c r="L38"/>
  <c r="M38"/>
  <c r="N38"/>
  <c r="O38"/>
  <c r="P38"/>
  <c r="Q38"/>
  <c r="I33"/>
  <c r="J33"/>
  <c r="K33"/>
  <c r="L33"/>
  <c r="M33"/>
  <c r="N33"/>
  <c r="O33"/>
  <c r="P33"/>
  <c r="Q33"/>
  <c r="I27"/>
  <c r="J27"/>
  <c r="K27"/>
  <c r="L27"/>
  <c r="M27"/>
  <c r="N27"/>
  <c r="O27"/>
  <c r="P27"/>
  <c r="Q27"/>
  <c r="I23"/>
  <c r="J23"/>
  <c r="K23"/>
  <c r="L23"/>
  <c r="M23"/>
  <c r="N23"/>
  <c r="O23"/>
  <c r="P23"/>
  <c r="Q23"/>
  <c r="I15"/>
  <c r="J15"/>
  <c r="K15"/>
  <c r="L15"/>
  <c r="M15"/>
  <c r="N15"/>
  <c r="O15"/>
  <c r="P15"/>
  <c r="Q15"/>
  <c r="R52"/>
  <c r="R45"/>
  <c r="R38"/>
  <c r="R33"/>
  <c r="R27"/>
  <c r="R23"/>
  <c r="R15"/>
  <c r="O14" l="1"/>
  <c r="K14"/>
  <c r="P14"/>
  <c r="L14"/>
  <c r="Q14"/>
  <c r="M14"/>
  <c r="I14"/>
  <c r="N14"/>
  <c r="J14"/>
  <c r="R14"/>
</calcChain>
</file>

<file path=xl/sharedStrings.xml><?xml version="1.0" encoding="utf-8"?>
<sst xmlns="http://schemas.openxmlformats.org/spreadsheetml/2006/main" count="126" uniqueCount="109">
  <si>
    <t/>
  </si>
  <si>
    <t>0100</t>
  </si>
  <si>
    <t>0102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</si>
  <si>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</si>
  <si>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</si>
  <si>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</si>
  <si>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</si>
  <si>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</si>
  <si>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</si>
  <si>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</si>
  <si>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</si>
  <si>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</si>
  <si>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</si>
  <si>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</si>
  <si>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</si>
  <si>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</si>
  <si>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</si>
  <si>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</si>
  <si>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</si>
  <si>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</si>
  <si>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</si>
  <si>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</si>
  <si>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</si>
  <si>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</si>
  <si>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</si>
  <si>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</si>
  <si>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</si>
  <si>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</si>
  <si>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</si>
  <si>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</si>
  <si>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</si>
  <si>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</si>
  <si>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</si>
  <si>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</si>
  <si>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</si>
  <si>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</si>
  <si>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</si>
  <si>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</si>
  <si>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</si>
  <si>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</si>
  <si>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1103</t>
  </si>
  <si>
    <t>1200</t>
  </si>
  <si>
    <t>1204</t>
  </si>
  <si>
    <t>1300</t>
  </si>
  <si>
    <t>1301</t>
  </si>
  <si>
    <t>1400</t>
  </si>
  <si>
    <t>1403</t>
  </si>
  <si>
    <t>Всего расходов: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</si>
  <si>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</si>
  <si>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</si>
  <si>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</si>
  <si>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</si>
  <si>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</si>
  <si>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</si>
  <si>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</si>
  <si>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</si>
  <si>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</si>
  <si>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</si>
  <si>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бюджетной системы Российской Федерации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</si>
  <si>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</si>
  <si>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</si>
  <si>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</si>
  <si>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</si>
  <si>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</si>
  <si>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 xml:space="preserve"> Резервные фонды</t>
  </si>
  <si>
    <t xml:space="preserve"> Другие общегосударственные вопросы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</si>
  <si>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</si>
  <si>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</si>
  <si>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</si>
  <si>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Общеэкономические вопросы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</si>
  <si>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</si>
  <si>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</si>
  <si>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</si>
  <si>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</si>
  <si>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</si>
  <si>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</si>
  <si>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</si>
  <si>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</si>
  <si>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</si>
  <si>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</si>
  <si>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</si>
  <si>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</si>
  <si>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</si>
  <si>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</si>
  <si>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</si>
  <si>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</si>
  <si>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</si>
  <si>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</si>
  <si>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</si>
  <si>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</si>
  <si>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</si>
  <si>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</si>
  <si>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</si>
  <si>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</si>
  <si>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>РП</t>
  </si>
  <si>
    <t>Наименование</t>
  </si>
  <si>
    <t>Утверждено решением  о бюджете, тыс.руб.</t>
  </si>
  <si>
    <t>Кассовое исполнение, тыс.руб.</t>
  </si>
  <si>
    <t>#Н/Д</t>
  </si>
  <si>
    <t>4</t>
  </si>
  <si>
    <t>Распределение бюджетных ассигнований бюджета Кашинского района по разделам и подразделам классификации расходов бюджета за 2018 год</t>
  </si>
  <si>
    <t>Приложение № 3</t>
  </si>
  <si>
    <t>к решению Собрания депутатов</t>
  </si>
  <si>
    <t xml:space="preserve"> от 16.05.2018 № 154</t>
  </si>
  <si>
    <t xml:space="preserve">"Об утверждении отчета об исполнении </t>
  </si>
  <si>
    <t>бюджета Кашинского района  за 2017 год"</t>
  </si>
  <si>
    <t>к решению Кашинской городской думы</t>
  </si>
  <si>
    <t>бюджета Кашинского района  за 2018 год"</t>
  </si>
  <si>
    <t xml:space="preserve"> от 02.07.2019№ 142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</si>
</sst>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64" fontId="3" fillId="5" borderId="16">
      <alignment horizontal="right" vertical="top" shrinkToFit="1"/>
    </xf>
    <xf numFmtId="164" fontId="3" fillId="5" borderId="2">
      <alignment horizontal="right" vertical="top" shrinkToFit="1"/>
    </xf>
  </cellStyleXfs>
  <cellXfs count="1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16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164" fontId="3" fillId="3" borderId="2" xfId="35" applyNumberFormat="1" applyProtection="1">
      <alignment horizontal="right" vertical="top" shrinkToFit="1"/>
    </xf>
    <xf numFmtId="10" fontId="3" fillId="3" borderId="2" xfId="36" applyNumberFormat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164" fontId="3" fillId="3" borderId="5" xfId="35" applyNumberFormat="1" applyBorder="1" applyProtection="1">
      <alignment horizontal="right" vertical="top" shrinkToFit="1"/>
    </xf>
    <xf numFmtId="0" fontId="6" fillId="0" borderId="7" xfId="0" applyFont="1" applyFill="1" applyBorder="1" applyAlignment="1"/>
    <xf numFmtId="0" fontId="7" fillId="0" borderId="7" xfId="0" applyFont="1" applyFill="1" applyBorder="1" applyAlignment="1"/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7" fillId="0" borderId="1" xfId="2" applyNumberFormat="1" applyFont="1" applyFill="1" applyAlignment="1" applyProtection="1">
      <alignment horizontal="center"/>
    </xf>
    <xf numFmtId="1" fontId="9" fillId="0" borderId="2" xfId="31" applyNumberFormat="1" applyFont="1" applyProtection="1">
      <alignment horizontal="center" vertical="top" shrinkToFit="1"/>
    </xf>
    <xf numFmtId="0" fontId="9" fillId="0" borderId="2" xfId="30" applyNumberFormat="1" applyFont="1" applyProtection="1">
      <alignment vertical="top" wrapText="1"/>
    </xf>
    <xf numFmtId="164" fontId="9" fillId="2" borderId="2" xfId="32" applyNumberFormat="1" applyFont="1" applyProtection="1">
      <alignment horizontal="right" vertical="top" shrinkToFit="1"/>
    </xf>
    <xf numFmtId="164" fontId="9" fillId="0" borderId="2" xfId="32" applyNumberFormat="1" applyFont="1" applyFill="1" applyAlignment="1" applyProtection="1">
      <alignment horizontal="center" vertical="top" shrinkToFit="1"/>
    </xf>
    <xf numFmtId="1" fontId="7" fillId="0" borderId="2" xfId="31" applyNumberFormat="1" applyFont="1" applyProtection="1">
      <alignment horizontal="center" vertical="top" shrinkToFit="1"/>
    </xf>
    <xf numFmtId="0" fontId="7" fillId="0" borderId="2" xfId="30" applyNumberFormat="1" applyFont="1" applyProtection="1">
      <alignment vertical="top" wrapText="1"/>
    </xf>
    <xf numFmtId="164" fontId="7" fillId="0" borderId="2" xfId="32" applyNumberFormat="1" applyFont="1" applyFill="1" applyAlignment="1" applyProtection="1">
      <alignment horizontal="center" vertical="top" shrinkToFit="1"/>
    </xf>
    <xf numFmtId="1" fontId="7" fillId="0" borderId="4" xfId="31" applyNumberFormat="1" applyFont="1" applyBorder="1" applyProtection="1">
      <alignment horizontal="center" vertical="top" shrinkToFit="1"/>
    </xf>
    <xf numFmtId="0" fontId="7" fillId="0" borderId="4" xfId="30" applyNumberFormat="1" applyFont="1" applyBorder="1" applyProtection="1">
      <alignment vertical="top" wrapText="1"/>
    </xf>
    <xf numFmtId="164" fontId="9" fillId="2" borderId="4" xfId="32" applyNumberFormat="1" applyFont="1" applyBorder="1" applyProtection="1">
      <alignment horizontal="right" vertical="top" shrinkToFit="1"/>
    </xf>
    <xf numFmtId="164" fontId="7" fillId="0" borderId="4" xfId="32" applyNumberFormat="1" applyFont="1" applyFill="1" applyBorder="1" applyAlignment="1" applyProtection="1">
      <alignment horizontal="center" vertical="top" shrinkToFit="1"/>
    </xf>
    <xf numFmtId="0" fontId="8" fillId="0" borderId="3" xfId="0" applyFont="1" applyBorder="1" applyProtection="1">
      <protection locked="0"/>
    </xf>
    <xf numFmtId="164" fontId="9" fillId="3" borderId="3" xfId="35" applyNumberFormat="1" applyFont="1" applyBorder="1" applyProtection="1">
      <alignment horizontal="right" vertical="top" shrinkToFit="1"/>
    </xf>
    <xf numFmtId="164" fontId="7" fillId="0" borderId="3" xfId="35" applyNumberFormat="1" applyFont="1" applyFill="1" applyBorder="1" applyAlignment="1" applyProtection="1">
      <alignment horizontal="center" vertical="top" shrinkToFit="1"/>
    </xf>
    <xf numFmtId="0" fontId="7" fillId="0" borderId="1" xfId="2" applyNumberFormat="1" applyFont="1" applyBorder="1" applyProtection="1"/>
    <xf numFmtId="0" fontId="7" fillId="0" borderId="1" xfId="2" applyNumberFormat="1" applyFont="1" applyFill="1" applyBorder="1" applyAlignment="1" applyProtection="1">
      <alignment horizontal="center"/>
    </xf>
    <xf numFmtId="0" fontId="7" fillId="0" borderId="1" xfId="37" applyNumberFormat="1" applyFont="1" applyFill="1" applyAlignment="1" applyProtection="1">
      <alignment horizontal="center" wrapText="1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13" xfId="29" applyNumberFormat="1" applyFont="1" applyFill="1" applyBorder="1" applyAlignment="1" applyProtection="1">
      <alignment horizontal="center" vertical="center" wrapText="1"/>
    </xf>
    <xf numFmtId="0" fontId="1" fillId="0" borderId="5" xfId="29" applyBorder="1">
      <alignment horizontal="center" vertical="center" wrapText="1"/>
    </xf>
    <xf numFmtId="0" fontId="1" fillId="0" borderId="13" xfId="29" applyBorder="1">
      <alignment horizontal="center" vertical="center" wrapText="1"/>
    </xf>
    <xf numFmtId="164" fontId="3" fillId="2" borderId="13" xfId="32" applyNumberFormat="1" applyBorder="1" applyProtection="1">
      <alignment horizontal="right" vertical="top" shrinkToFit="1"/>
    </xf>
    <xf numFmtId="0" fontId="1" fillId="0" borderId="11" xfId="2" applyNumberFormat="1" applyBorder="1" applyProtection="1"/>
    <xf numFmtId="0" fontId="3" fillId="0" borderId="14" xfId="29" applyFont="1" applyBorder="1">
      <alignment horizontal="center" vertical="center" wrapText="1"/>
    </xf>
    <xf numFmtId="0" fontId="3" fillId="0" borderId="2" xfId="29" applyFont="1">
      <alignment horizontal="center" vertical="center" wrapText="1"/>
    </xf>
    <xf numFmtId="0" fontId="3" fillId="0" borderId="2" xfId="29" applyNumberFormat="1" applyFont="1" applyProtection="1">
      <alignment horizontal="center" vertical="center" wrapText="1"/>
    </xf>
    <xf numFmtId="0" fontId="3" fillId="0" borderId="13" xfId="29" applyFont="1" applyBorder="1">
      <alignment horizontal="center" vertical="center" wrapText="1"/>
    </xf>
    <xf numFmtId="0" fontId="3" fillId="0" borderId="11" xfId="2" applyNumberFormat="1" applyFont="1" applyBorder="1" applyProtection="1"/>
    <xf numFmtId="0" fontId="10" fillId="0" borderId="0" xfId="0" applyFont="1" applyProtection="1"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17" applyFont="1" applyBorder="1">
      <alignment horizontal="center" vertical="center" wrapText="1"/>
    </xf>
    <xf numFmtId="0" fontId="7" fillId="0" borderId="4" xfId="18" applyFont="1" applyBorder="1">
      <alignment horizontal="center" vertical="center" wrapText="1"/>
    </xf>
    <xf numFmtId="0" fontId="7" fillId="0" borderId="4" xfId="20" applyFont="1" applyFill="1" applyBorder="1" applyAlignment="1">
      <alignment horizontal="center" vertical="center" wrapText="1"/>
    </xf>
    <xf numFmtId="0" fontId="7" fillId="0" borderId="4" xfId="21" applyFont="1" applyFill="1" applyBorder="1" applyAlignment="1">
      <alignment horizontal="center" vertical="center" wrapText="1"/>
    </xf>
    <xf numFmtId="0" fontId="7" fillId="0" borderId="4" xfId="22" applyFont="1" applyFill="1" applyBorder="1" applyAlignment="1">
      <alignment horizontal="center" vertical="center" wrapText="1"/>
    </xf>
    <xf numFmtId="0" fontId="7" fillId="0" borderId="4" xfId="23" applyFont="1" applyFill="1" applyBorder="1" applyAlignment="1">
      <alignment horizontal="center" vertical="center" wrapText="1"/>
    </xf>
    <xf numFmtId="0" fontId="7" fillId="0" borderId="4" xfId="24" applyFont="1" applyFill="1" applyBorder="1" applyAlignment="1">
      <alignment horizontal="center" vertical="center" wrapText="1"/>
    </xf>
    <xf numFmtId="0" fontId="7" fillId="0" borderId="4" xfId="25" applyFont="1" applyFill="1" applyBorder="1" applyAlignment="1">
      <alignment horizontal="center" vertical="center" wrapText="1"/>
    </xf>
    <xf numFmtId="0" fontId="7" fillId="0" borderId="4" xfId="26" applyFont="1" applyFill="1" applyBorder="1" applyAlignment="1">
      <alignment horizontal="center" vertical="center" wrapText="1"/>
    </xf>
    <xf numFmtId="0" fontId="7" fillId="0" borderId="15" xfId="29" applyNumberFormat="1" applyFont="1" applyFill="1" applyBorder="1" applyAlignment="1" applyProtection="1">
      <alignment horizontal="center" vertical="center" wrapText="1"/>
    </xf>
    <xf numFmtId="0" fontId="9" fillId="0" borderId="14" xfId="8" applyFont="1" applyBorder="1">
      <alignment horizontal="center" vertical="center" wrapText="1"/>
    </xf>
    <xf numFmtId="0" fontId="9" fillId="0" borderId="14" xfId="6" applyFont="1" applyBorder="1" applyAlignment="1">
      <alignment horizontal="left" vertical="center" wrapText="1"/>
    </xf>
    <xf numFmtId="0" fontId="9" fillId="0" borderId="14" xfId="13" applyFont="1" applyBorder="1">
      <alignment horizontal="center" vertical="center" wrapText="1"/>
    </xf>
    <xf numFmtId="0" fontId="9" fillId="0" borderId="14" xfId="14" applyFont="1" applyBorder="1">
      <alignment horizontal="center" vertical="center" wrapText="1"/>
    </xf>
    <xf numFmtId="0" fontId="9" fillId="0" borderId="14" xfId="15" applyFont="1" applyBorder="1">
      <alignment horizontal="center" vertical="center" wrapText="1"/>
    </xf>
    <xf numFmtId="0" fontId="9" fillId="0" borderId="14" xfId="16" applyFont="1" applyBorder="1">
      <alignment horizontal="center" vertical="center" wrapText="1"/>
    </xf>
    <xf numFmtId="0" fontId="9" fillId="0" borderId="14" xfId="17" applyFont="1" applyBorder="1">
      <alignment horizontal="center" vertical="center" wrapText="1"/>
    </xf>
    <xf numFmtId="0" fontId="9" fillId="0" borderId="14" xfId="18" applyFont="1" applyBorder="1">
      <alignment horizontal="center" vertical="center" wrapText="1"/>
    </xf>
    <xf numFmtId="164" fontId="9" fillId="0" borderId="14" xfId="1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7" fillId="0" borderId="7" xfId="17" applyFont="1" applyBorder="1">
      <alignment horizontal="center" vertical="center" wrapText="1"/>
    </xf>
    <xf numFmtId="0" fontId="7" fillId="0" borderId="7" xfId="18" applyFont="1" applyBorder="1">
      <alignment horizontal="center" vertical="center" wrapText="1"/>
    </xf>
    <xf numFmtId="0" fontId="7" fillId="0" borderId="7" xfId="20" applyFont="1" applyFill="1" applyBorder="1" applyAlignment="1">
      <alignment horizontal="center" vertical="center" wrapText="1"/>
    </xf>
    <xf numFmtId="0" fontId="7" fillId="0" borderId="7" xfId="21" applyFont="1" applyFill="1" applyBorder="1" applyAlignment="1">
      <alignment horizontal="center" vertical="center" wrapText="1"/>
    </xf>
    <xf numFmtId="0" fontId="7" fillId="0" borderId="7" xfId="22" applyFont="1" applyFill="1" applyBorder="1" applyAlignment="1">
      <alignment horizontal="center" vertical="center" wrapText="1"/>
    </xf>
    <xf numFmtId="0" fontId="7" fillId="0" borderId="7" xfId="23" applyFont="1" applyFill="1" applyBorder="1" applyAlignment="1">
      <alignment horizontal="center" vertical="center" wrapText="1"/>
    </xf>
    <xf numFmtId="0" fontId="7" fillId="0" borderId="7" xfId="24" applyFont="1" applyFill="1" applyBorder="1" applyAlignment="1">
      <alignment horizontal="center" vertical="center" wrapText="1"/>
    </xf>
    <xf numFmtId="0" fontId="7" fillId="0" borderId="7" xfId="25" applyFont="1" applyFill="1" applyBorder="1" applyAlignment="1">
      <alignment horizontal="center" vertical="center" wrapText="1"/>
    </xf>
    <xf numFmtId="0" fontId="7" fillId="0" borderId="7" xfId="26" applyFont="1" applyFill="1" applyBorder="1" applyAlignment="1">
      <alignment horizontal="center" vertical="center" wrapText="1"/>
    </xf>
    <xf numFmtId="0" fontId="7" fillId="0" borderId="7" xfId="29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right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2" xfId="20" applyNumberFormat="1" applyFont="1" applyFill="1" applyAlignment="1" applyProtection="1">
      <alignment horizontal="center" vertical="center" wrapText="1"/>
    </xf>
    <xf numFmtId="0" fontId="7" fillId="0" borderId="2" xfId="20" applyFont="1" applyFill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7" fillId="0" borderId="2" xfId="23" applyNumberFormat="1" applyFont="1" applyFill="1" applyAlignment="1" applyProtection="1">
      <alignment horizontal="center" vertical="center" wrapText="1"/>
    </xf>
    <xf numFmtId="0" fontId="7" fillId="0" borderId="2" xfId="23" applyFont="1" applyFill="1" applyAlignment="1">
      <alignment horizontal="center" vertical="center" wrapText="1"/>
    </xf>
    <xf numFmtId="0" fontId="7" fillId="0" borderId="2" xfId="24" applyNumberFormat="1" applyFont="1" applyFill="1" applyAlignment="1" applyProtection="1">
      <alignment horizontal="center" vertical="center" wrapText="1"/>
    </xf>
    <xf numFmtId="0" fontId="7" fillId="0" borderId="2" xfId="24" applyFont="1" applyFill="1" applyAlignment="1">
      <alignment horizontal="center" vertical="center" wrapText="1"/>
    </xf>
    <xf numFmtId="0" fontId="7" fillId="0" borderId="2" xfId="25" applyNumberFormat="1" applyFont="1" applyFill="1" applyAlignment="1" applyProtection="1">
      <alignment horizontal="center" vertical="center" wrapText="1"/>
    </xf>
    <xf numFmtId="0" fontId="7" fillId="0" borderId="2" xfId="25" applyFont="1" applyFill="1" applyAlignment="1">
      <alignment horizontal="center" vertical="center" wrapText="1"/>
    </xf>
    <xf numFmtId="0" fontId="7" fillId="0" borderId="2" xfId="26" applyNumberFormat="1" applyFont="1" applyFill="1" applyAlignment="1" applyProtection="1">
      <alignment horizontal="center" vertical="center" wrapText="1"/>
    </xf>
    <xf numFmtId="0" fontId="7" fillId="0" borderId="2" xfId="26" applyFont="1" applyFill="1" applyAlignme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7" fillId="0" borderId="2" xfId="17" applyNumberFormat="1" applyFont="1" applyProtection="1">
      <alignment horizontal="center" vertical="center" wrapText="1"/>
    </xf>
    <xf numFmtId="0" fontId="7" fillId="0" borderId="2" xfId="17" applyFont="1">
      <alignment horizontal="center" vertical="center" wrapText="1"/>
    </xf>
    <xf numFmtId="0" fontId="7" fillId="0" borderId="2" xfId="18" applyNumberFormat="1" applyFont="1" applyProtection="1">
      <alignment horizontal="center" vertical="center" wrapText="1"/>
    </xf>
    <xf numFmtId="0" fontId="7" fillId="0" borderId="2" xfId="18" applyFo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" xfId="37" applyNumberFormat="1" applyFont="1" applyProtection="1">
      <alignment horizontal="left" wrapText="1"/>
    </xf>
    <xf numFmtId="0" fontId="7" fillId="0" borderId="1" xfId="37" applyFont="1">
      <alignment horizontal="left" wrapText="1"/>
    </xf>
    <xf numFmtId="0" fontId="9" fillId="0" borderId="3" xfId="34" applyNumberFormat="1" applyFont="1" applyBorder="1" applyProtection="1">
      <alignment horizontal="left"/>
    </xf>
    <xf numFmtId="0" fontId="9" fillId="0" borderId="3" xfId="34" applyFont="1" applyBorder="1">
      <alignment horizontal="left"/>
    </xf>
    <xf numFmtId="0" fontId="1" fillId="0" borderId="13" xfId="29" applyNumberFormat="1" applyBorder="1" applyProtection="1">
      <alignment horizontal="center" vertical="center" wrapText="1"/>
    </xf>
    <xf numFmtId="0" fontId="1" fillId="0" borderId="13" xfId="29" applyBorder="1">
      <alignment horizontal="center" vertical="center" wrapText="1"/>
    </xf>
    <xf numFmtId="0" fontId="1" fillId="0" borderId="5" xfId="29" applyNumberFormat="1" applyBorder="1" applyProtection="1">
      <alignment horizontal="center" vertical="center" wrapText="1"/>
    </xf>
    <xf numFmtId="0" fontId="1" fillId="0" borderId="5" xfId="29" applyBorder="1">
      <alignment horizontal="center" vertical="center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7" fillId="0" borderId="2" xfId="21" applyNumberFormat="1" applyFont="1" applyFill="1" applyAlignment="1" applyProtection="1">
      <alignment horizontal="center" vertical="center" wrapText="1"/>
    </xf>
    <xf numFmtId="0" fontId="7" fillId="0" borderId="2" xfId="21" applyFont="1" applyFill="1" applyAlignment="1">
      <alignment horizontal="center" vertical="center" wrapText="1"/>
    </xf>
    <xf numFmtId="0" fontId="7" fillId="0" borderId="2" xfId="22" applyNumberFormat="1" applyFont="1" applyFill="1" applyAlignment="1" applyProtection="1">
      <alignment horizontal="center" vertical="center" wrapText="1"/>
    </xf>
    <xf numFmtId="0" fontId="7" fillId="0" borderId="2" xfId="22" applyFont="1" applyFill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</cellXfs>
  <cellStyles count="56">
    <cellStyle name="br" xfId="40"/>
    <cellStyle name="col" xfId="39"/>
    <cellStyle name="st24" xfId="54"/>
    <cellStyle name="st26" xfId="55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3"/>
  <sheetViews>
    <sheetView showGridLines="0" tabSelected="1" zoomScaleSheetLayoutView="100" workbookViewId="0">
      <selection activeCell="X8" sqref="X8"/>
    </sheetView>
  </sheetViews>
  <sheetFormatPr defaultRowHeight="15" outlineLevelRow="1"/>
  <cols>
    <col min="1" max="1" width="11.85546875" style="16" customWidth="1"/>
    <col min="2" max="2" width="54.28515625" style="16" customWidth="1"/>
    <col min="3" max="8" width="9.140625" style="16" hidden="1"/>
    <col min="9" max="9" width="18.5703125" style="35" customWidth="1"/>
    <col min="10" max="17" width="9.140625" style="35" hidden="1"/>
    <col min="18" max="18" width="17.85546875" style="35" customWidth="1"/>
    <col min="19" max="23" width="9.140625" style="1" hidden="1"/>
    <col min="24" max="24" width="9.140625" style="1" customWidth="1"/>
    <col min="25" max="16384" width="9.140625" style="1"/>
  </cols>
  <sheetData>
    <row r="1" spans="1:24" s="80" customFormat="1">
      <c r="A1" s="81"/>
      <c r="B1" s="81"/>
      <c r="C1" s="83" t="s">
        <v>101</v>
      </c>
      <c r="D1" s="83"/>
      <c r="E1" s="83"/>
      <c r="F1" s="83"/>
      <c r="I1" s="82" t="s">
        <v>101</v>
      </c>
      <c r="J1" s="82"/>
      <c r="K1" s="82"/>
      <c r="L1" s="82"/>
      <c r="M1" s="82"/>
      <c r="N1" s="82"/>
      <c r="O1" s="82"/>
      <c r="P1" s="82"/>
      <c r="Q1" s="82"/>
      <c r="R1" s="82"/>
    </row>
    <row r="2" spans="1:24" s="80" customFormat="1">
      <c r="A2" s="81"/>
      <c r="B2" s="81"/>
      <c r="C2" s="83" t="s">
        <v>102</v>
      </c>
      <c r="D2" s="83"/>
      <c r="E2" s="83"/>
      <c r="F2" s="83"/>
      <c r="I2" s="82" t="s">
        <v>106</v>
      </c>
      <c r="J2" s="82"/>
      <c r="K2" s="82"/>
      <c r="L2" s="82"/>
      <c r="M2" s="82"/>
      <c r="N2" s="82"/>
      <c r="O2" s="82"/>
      <c r="P2" s="82"/>
      <c r="Q2" s="82"/>
      <c r="R2" s="82"/>
    </row>
    <row r="3" spans="1:24" s="80" customFormat="1">
      <c r="A3" s="81"/>
      <c r="B3" s="81"/>
      <c r="C3" s="83" t="s">
        <v>103</v>
      </c>
      <c r="D3" s="83"/>
      <c r="E3" s="83"/>
      <c r="F3" s="83"/>
      <c r="I3" s="82" t="s">
        <v>108</v>
      </c>
      <c r="J3" s="82"/>
      <c r="K3" s="82"/>
      <c r="L3" s="82"/>
      <c r="M3" s="82"/>
      <c r="N3" s="82"/>
      <c r="O3" s="82"/>
      <c r="P3" s="82"/>
      <c r="Q3" s="82"/>
      <c r="R3" s="82"/>
    </row>
    <row r="4" spans="1:24" s="80" customFormat="1">
      <c r="A4" s="81"/>
      <c r="B4" s="81"/>
      <c r="C4" s="83" t="s">
        <v>104</v>
      </c>
      <c r="D4" s="83"/>
      <c r="E4" s="83"/>
      <c r="F4" s="83"/>
      <c r="I4" s="82" t="s">
        <v>104</v>
      </c>
      <c r="J4" s="82"/>
      <c r="K4" s="82"/>
      <c r="L4" s="82"/>
      <c r="M4" s="82"/>
      <c r="N4" s="82"/>
      <c r="O4" s="82"/>
      <c r="P4" s="82"/>
      <c r="Q4" s="82"/>
      <c r="R4" s="82"/>
    </row>
    <row r="5" spans="1:24" s="80" customFormat="1">
      <c r="A5" s="81"/>
      <c r="B5" s="81"/>
      <c r="C5" s="83" t="s">
        <v>105</v>
      </c>
      <c r="D5" s="83"/>
      <c r="E5" s="83"/>
      <c r="F5" s="83"/>
      <c r="I5" s="82" t="s">
        <v>107</v>
      </c>
      <c r="J5" s="82"/>
      <c r="K5" s="82"/>
      <c r="L5" s="82"/>
      <c r="M5" s="82"/>
      <c r="N5" s="82"/>
      <c r="O5" s="82"/>
      <c r="P5" s="82"/>
      <c r="Q5" s="82"/>
      <c r="R5" s="82"/>
    </row>
    <row r="6" spans="1:24">
      <c r="B6" s="98"/>
      <c r="C6" s="99"/>
      <c r="D6" s="99"/>
      <c r="E6" s="99"/>
      <c r="F6" s="99"/>
      <c r="G6" s="99"/>
      <c r="H6" s="99"/>
      <c r="I6" s="99"/>
      <c r="J6" s="17"/>
      <c r="K6" s="17"/>
      <c r="L6" s="17"/>
      <c r="M6" s="17"/>
      <c r="N6" s="17"/>
      <c r="O6" s="17"/>
      <c r="P6" s="17"/>
      <c r="Q6" s="17"/>
      <c r="R6" s="17"/>
      <c r="S6" s="2"/>
      <c r="T6" s="2"/>
      <c r="U6" s="2"/>
      <c r="V6" s="2"/>
      <c r="W6" s="2"/>
      <c r="X6" s="2"/>
    </row>
    <row r="7" spans="1:24" ht="15.2" customHeight="1">
      <c r="B7" s="98"/>
      <c r="C7" s="99"/>
      <c r="D7" s="99"/>
      <c r="E7" s="99"/>
      <c r="F7" s="99"/>
      <c r="G7" s="99"/>
      <c r="H7" s="99"/>
      <c r="I7" s="99"/>
      <c r="J7" s="17"/>
      <c r="K7" s="17"/>
      <c r="L7" s="17"/>
      <c r="M7" s="17"/>
      <c r="N7" s="17"/>
      <c r="O7" s="17"/>
      <c r="P7" s="17"/>
      <c r="Q7" s="17"/>
      <c r="R7" s="17"/>
      <c r="S7" s="2"/>
      <c r="T7" s="2"/>
      <c r="U7" s="2"/>
      <c r="V7" s="2"/>
      <c r="W7" s="2"/>
      <c r="X7" s="2"/>
    </row>
    <row r="8" spans="1:24" s="80" customFormat="1" ht="34.5" customHeight="1">
      <c r="A8" s="102" t="s">
        <v>100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</row>
    <row r="9" spans="1:24" ht="15.95" customHeight="1">
      <c r="B9" s="100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3"/>
      <c r="W9" s="4"/>
      <c r="X9" s="2"/>
    </row>
    <row r="10" spans="1:24" ht="26.25" customHeight="1">
      <c r="A10" s="107" t="s">
        <v>94</v>
      </c>
      <c r="B10" s="107" t="s">
        <v>95</v>
      </c>
      <c r="C10" s="13"/>
      <c r="D10" s="84" t="s">
        <v>96</v>
      </c>
      <c r="E10" s="123" t="s">
        <v>97</v>
      </c>
      <c r="F10" s="124"/>
      <c r="G10" s="103" t="s">
        <v>0</v>
      </c>
      <c r="H10" s="105" t="s">
        <v>0</v>
      </c>
      <c r="I10" s="84" t="s">
        <v>96</v>
      </c>
      <c r="J10" s="86" t="s">
        <v>0</v>
      </c>
      <c r="K10" s="119" t="s">
        <v>0</v>
      </c>
      <c r="L10" s="121" t="s">
        <v>0</v>
      </c>
      <c r="M10" s="90" t="s">
        <v>0</v>
      </c>
      <c r="N10" s="92" t="s">
        <v>0</v>
      </c>
      <c r="O10" s="94" t="s">
        <v>0</v>
      </c>
      <c r="P10" s="96" t="s">
        <v>0</v>
      </c>
      <c r="Q10" s="36" t="s">
        <v>0</v>
      </c>
      <c r="R10" s="88" t="s">
        <v>97</v>
      </c>
      <c r="S10" s="88"/>
      <c r="T10" s="115" t="s">
        <v>0</v>
      </c>
      <c r="U10" s="5" t="s">
        <v>0</v>
      </c>
      <c r="V10" s="117" t="s">
        <v>0</v>
      </c>
      <c r="W10" s="113" t="s">
        <v>0</v>
      </c>
      <c r="X10" s="40"/>
    </row>
    <row r="11" spans="1:24" ht="30.75" customHeight="1">
      <c r="A11" s="108"/>
      <c r="B11" s="108"/>
      <c r="C11" s="14"/>
      <c r="D11" s="85"/>
      <c r="E11" s="125"/>
      <c r="F11" s="126"/>
      <c r="G11" s="104"/>
      <c r="H11" s="106"/>
      <c r="I11" s="85"/>
      <c r="J11" s="87"/>
      <c r="K11" s="120"/>
      <c r="L11" s="122"/>
      <c r="M11" s="91"/>
      <c r="N11" s="93"/>
      <c r="O11" s="95"/>
      <c r="P11" s="97"/>
      <c r="Q11" s="36"/>
      <c r="R11" s="88"/>
      <c r="S11" s="88"/>
      <c r="T11" s="116"/>
      <c r="U11" s="5"/>
      <c r="V11" s="118"/>
      <c r="W11" s="114"/>
      <c r="X11" s="40"/>
    </row>
    <row r="12" spans="1:24">
      <c r="A12" s="108"/>
      <c r="B12" s="108"/>
      <c r="C12" s="48" t="s">
        <v>98</v>
      </c>
      <c r="D12" s="85"/>
      <c r="E12" s="125"/>
      <c r="F12" s="126"/>
      <c r="G12" s="49"/>
      <c r="H12" s="50"/>
      <c r="I12" s="85"/>
      <c r="J12" s="51"/>
      <c r="K12" s="52"/>
      <c r="L12" s="53"/>
      <c r="M12" s="54"/>
      <c r="N12" s="55"/>
      <c r="O12" s="56"/>
      <c r="P12" s="57"/>
      <c r="Q12" s="58"/>
      <c r="R12" s="89"/>
      <c r="S12" s="88"/>
      <c r="T12" s="37"/>
      <c r="U12" s="5"/>
      <c r="V12" s="6"/>
      <c r="W12" s="38"/>
      <c r="X12" s="40"/>
    </row>
    <row r="13" spans="1:24">
      <c r="A13" s="68">
        <v>1</v>
      </c>
      <c r="B13" s="68">
        <v>2</v>
      </c>
      <c r="C13" s="15"/>
      <c r="D13" s="68"/>
      <c r="E13" s="69"/>
      <c r="F13" s="69"/>
      <c r="G13" s="70"/>
      <c r="H13" s="71"/>
      <c r="I13" s="68">
        <v>3</v>
      </c>
      <c r="J13" s="72"/>
      <c r="K13" s="73"/>
      <c r="L13" s="74"/>
      <c r="M13" s="75"/>
      <c r="N13" s="76"/>
      <c r="O13" s="77"/>
      <c r="P13" s="78"/>
      <c r="Q13" s="79"/>
      <c r="R13" s="69" t="s">
        <v>99</v>
      </c>
      <c r="S13" s="47"/>
      <c r="T13" s="37"/>
      <c r="U13" s="5"/>
      <c r="V13" s="6"/>
      <c r="W13" s="38"/>
      <c r="X13" s="40"/>
    </row>
    <row r="14" spans="1:24" s="46" customFormat="1">
      <c r="A14" s="59"/>
      <c r="B14" s="60" t="s">
        <v>47</v>
      </c>
      <c r="C14" s="61"/>
      <c r="D14" s="62"/>
      <c r="E14" s="63"/>
      <c r="F14" s="64"/>
      <c r="G14" s="65"/>
      <c r="H14" s="66"/>
      <c r="I14" s="67">
        <f t="shared" ref="I14:R14" si="0">I15+I23+I27+I33+I38+I45+I48+I52+I55+I57+I59</f>
        <v>506306.8</v>
      </c>
      <c r="J14" s="67">
        <f t="shared" si="0"/>
        <v>2872.9</v>
      </c>
      <c r="K14" s="67">
        <f t="shared" si="0"/>
        <v>2872.9</v>
      </c>
      <c r="L14" s="67">
        <f t="shared" si="0"/>
        <v>2872.9</v>
      </c>
      <c r="M14" s="67">
        <f t="shared" si="0"/>
        <v>2872.9</v>
      </c>
      <c r="N14" s="67">
        <f t="shared" si="0"/>
        <v>2872.9</v>
      </c>
      <c r="O14" s="67">
        <f t="shared" si="0"/>
        <v>2872.9</v>
      </c>
      <c r="P14" s="67">
        <f t="shared" si="0"/>
        <v>2872.9</v>
      </c>
      <c r="Q14" s="67">
        <f t="shared" si="0"/>
        <v>472839.1</v>
      </c>
      <c r="R14" s="67">
        <f t="shared" si="0"/>
        <v>470001.39999999991</v>
      </c>
      <c r="S14" s="41"/>
      <c r="T14" s="42"/>
      <c r="U14" s="43"/>
      <c r="V14" s="42"/>
      <c r="W14" s="44"/>
      <c r="X14" s="45"/>
    </row>
    <row r="15" spans="1:24">
      <c r="A15" s="18" t="s">
        <v>1</v>
      </c>
      <c r="B15" s="19" t="s">
        <v>48</v>
      </c>
      <c r="C15" s="18"/>
      <c r="D15" s="18"/>
      <c r="E15" s="18"/>
      <c r="F15" s="18"/>
      <c r="G15" s="18"/>
      <c r="H15" s="20">
        <v>0</v>
      </c>
      <c r="I15" s="21">
        <f t="shared" ref="I15:R15" si="1">I16+I17+I18+I19+I20+I21+I22</f>
        <v>47331.299999999988</v>
      </c>
      <c r="J15" s="21">
        <f t="shared" si="1"/>
        <v>0</v>
      </c>
      <c r="K15" s="21">
        <f t="shared" si="1"/>
        <v>0</v>
      </c>
      <c r="L15" s="21">
        <f t="shared" si="1"/>
        <v>0</v>
      </c>
      <c r="M15" s="21">
        <f t="shared" si="1"/>
        <v>0</v>
      </c>
      <c r="N15" s="21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45532.5</v>
      </c>
      <c r="R15" s="21">
        <f t="shared" si="1"/>
        <v>45440.6</v>
      </c>
      <c r="S15" s="7">
        <v>0</v>
      </c>
      <c r="T15" s="7">
        <v>0</v>
      </c>
      <c r="U15" s="7">
        <v>45440.800000000003</v>
      </c>
      <c r="V15" s="8">
        <v>0.96198945313490358</v>
      </c>
      <c r="W15" s="39">
        <v>0</v>
      </c>
      <c r="X15" s="40"/>
    </row>
    <row r="16" spans="1:24" ht="25.5" outlineLevel="1">
      <c r="A16" s="22" t="s">
        <v>2</v>
      </c>
      <c r="B16" s="23" t="s">
        <v>59</v>
      </c>
      <c r="C16" s="22"/>
      <c r="D16" s="22"/>
      <c r="E16" s="22"/>
      <c r="F16" s="22"/>
      <c r="G16" s="22"/>
      <c r="H16" s="20">
        <v>0</v>
      </c>
      <c r="I16" s="24">
        <v>1588.7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1552.8</v>
      </c>
      <c r="R16" s="24">
        <v>1550.5</v>
      </c>
      <c r="S16" s="7">
        <v>0</v>
      </c>
      <c r="T16" s="7">
        <v>0</v>
      </c>
      <c r="U16" s="7">
        <v>1550.5</v>
      </c>
      <c r="V16" s="8">
        <v>0.97740290803801855</v>
      </c>
      <c r="W16" s="7">
        <v>0</v>
      </c>
      <c r="X16" s="2"/>
    </row>
    <row r="17" spans="1:24" ht="38.25" outlineLevel="1">
      <c r="A17" s="22" t="s">
        <v>3</v>
      </c>
      <c r="B17" s="23" t="s">
        <v>60</v>
      </c>
      <c r="C17" s="22"/>
      <c r="D17" s="22"/>
      <c r="E17" s="22"/>
      <c r="F17" s="22"/>
      <c r="G17" s="22"/>
      <c r="H17" s="20">
        <v>0</v>
      </c>
      <c r="I17" s="24">
        <v>31566.1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30920.9</v>
      </c>
      <c r="R17" s="24">
        <v>30840.7</v>
      </c>
      <c r="S17" s="7">
        <v>0</v>
      </c>
      <c r="T17" s="7">
        <v>0</v>
      </c>
      <c r="U17" s="7">
        <v>30840.799999999999</v>
      </c>
      <c r="V17" s="8">
        <v>0.97956035113618722</v>
      </c>
      <c r="W17" s="7">
        <v>0</v>
      </c>
      <c r="X17" s="2"/>
    </row>
    <row r="18" spans="1:24" outlineLevel="1">
      <c r="A18" s="22" t="s">
        <v>4</v>
      </c>
      <c r="B18" s="23" t="s">
        <v>61</v>
      </c>
      <c r="C18" s="22"/>
      <c r="D18" s="22"/>
      <c r="E18" s="22"/>
      <c r="F18" s="22"/>
      <c r="G18" s="22"/>
      <c r="H18" s="20">
        <v>0</v>
      </c>
      <c r="I18" s="24">
        <v>103.6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55.7</v>
      </c>
      <c r="R18" s="24">
        <v>55.6</v>
      </c>
      <c r="S18" s="7">
        <v>0</v>
      </c>
      <c r="T18" s="7">
        <v>0</v>
      </c>
      <c r="U18" s="7">
        <v>55.7</v>
      </c>
      <c r="V18" s="8">
        <v>0.53764478764478763</v>
      </c>
      <c r="W18" s="7">
        <v>0</v>
      </c>
      <c r="X18" s="2"/>
    </row>
    <row r="19" spans="1:24" ht="38.25" outlineLevel="1">
      <c r="A19" s="22" t="s">
        <v>5</v>
      </c>
      <c r="B19" s="23" t="s">
        <v>62</v>
      </c>
      <c r="C19" s="22"/>
      <c r="D19" s="22"/>
      <c r="E19" s="22"/>
      <c r="F19" s="22"/>
      <c r="G19" s="22"/>
      <c r="H19" s="20">
        <v>0</v>
      </c>
      <c r="I19" s="24">
        <v>7894.1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7681.5</v>
      </c>
      <c r="R19" s="24">
        <v>7678.8</v>
      </c>
      <c r="S19" s="7">
        <v>0</v>
      </c>
      <c r="T19" s="7">
        <v>0</v>
      </c>
      <c r="U19" s="7">
        <v>7679.1</v>
      </c>
      <c r="V19" s="8">
        <v>0.97304384175924397</v>
      </c>
      <c r="W19" s="7">
        <v>0</v>
      </c>
      <c r="X19" s="2"/>
    </row>
    <row r="20" spans="1:24" outlineLevel="1">
      <c r="A20" s="22" t="s">
        <v>6</v>
      </c>
      <c r="B20" s="23" t="s">
        <v>63</v>
      </c>
      <c r="C20" s="22"/>
      <c r="D20" s="22"/>
      <c r="E20" s="22"/>
      <c r="F20" s="22"/>
      <c r="G20" s="22"/>
      <c r="H20" s="20">
        <v>0</v>
      </c>
      <c r="I20" s="24">
        <v>1302.2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1302.2</v>
      </c>
      <c r="R20" s="24">
        <v>1302.2</v>
      </c>
      <c r="S20" s="7">
        <v>0</v>
      </c>
      <c r="T20" s="7">
        <v>0</v>
      </c>
      <c r="U20" s="7">
        <v>1302.2</v>
      </c>
      <c r="V20" s="8">
        <v>1</v>
      </c>
      <c r="W20" s="7">
        <v>0</v>
      </c>
      <c r="X20" s="2"/>
    </row>
    <row r="21" spans="1:24" outlineLevel="1">
      <c r="A21" s="22" t="s">
        <v>7</v>
      </c>
      <c r="B21" s="23" t="s">
        <v>64</v>
      </c>
      <c r="C21" s="22"/>
      <c r="D21" s="22"/>
      <c r="E21" s="22"/>
      <c r="F21" s="22"/>
      <c r="G21" s="22"/>
      <c r="H21" s="20">
        <v>0</v>
      </c>
      <c r="I21" s="24">
        <v>300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7">
        <v>0</v>
      </c>
      <c r="T21" s="7">
        <v>0</v>
      </c>
      <c r="U21" s="7">
        <v>0</v>
      </c>
      <c r="V21" s="8">
        <v>0</v>
      </c>
      <c r="W21" s="7">
        <v>0</v>
      </c>
      <c r="X21" s="2"/>
    </row>
    <row r="22" spans="1:24" outlineLevel="1">
      <c r="A22" s="22" t="s">
        <v>8</v>
      </c>
      <c r="B22" s="23" t="s">
        <v>65</v>
      </c>
      <c r="C22" s="22"/>
      <c r="D22" s="22"/>
      <c r="E22" s="22"/>
      <c r="F22" s="22"/>
      <c r="G22" s="22"/>
      <c r="H22" s="20">
        <v>0</v>
      </c>
      <c r="I22" s="24">
        <v>4576.6000000000004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4019.4</v>
      </c>
      <c r="R22" s="24">
        <v>4012.8</v>
      </c>
      <c r="S22" s="7">
        <v>0</v>
      </c>
      <c r="T22" s="7">
        <v>0</v>
      </c>
      <c r="U22" s="7">
        <v>4012.5</v>
      </c>
      <c r="V22" s="8">
        <v>0.87823103983219353</v>
      </c>
      <c r="W22" s="7">
        <v>0</v>
      </c>
      <c r="X22" s="2"/>
    </row>
    <row r="23" spans="1:24" ht="25.5">
      <c r="A23" s="18" t="s">
        <v>9</v>
      </c>
      <c r="B23" s="19" t="s">
        <v>49</v>
      </c>
      <c r="C23" s="18"/>
      <c r="D23" s="18"/>
      <c r="E23" s="18"/>
      <c r="F23" s="18"/>
      <c r="G23" s="18"/>
      <c r="H23" s="20">
        <v>0</v>
      </c>
      <c r="I23" s="21">
        <f t="shared" ref="I23:R23" si="2">I24+I25+I26</f>
        <v>2324.1</v>
      </c>
      <c r="J23" s="21">
        <f t="shared" si="2"/>
        <v>989.1</v>
      </c>
      <c r="K23" s="21">
        <f t="shared" si="2"/>
        <v>989.1</v>
      </c>
      <c r="L23" s="21">
        <f t="shared" si="2"/>
        <v>989.1</v>
      </c>
      <c r="M23" s="21">
        <f t="shared" si="2"/>
        <v>989.1</v>
      </c>
      <c r="N23" s="21">
        <f t="shared" si="2"/>
        <v>989.1</v>
      </c>
      <c r="O23" s="21">
        <f t="shared" si="2"/>
        <v>989.1</v>
      </c>
      <c r="P23" s="21">
        <f t="shared" si="2"/>
        <v>989.1</v>
      </c>
      <c r="Q23" s="21">
        <f t="shared" si="2"/>
        <v>2272.6999999999998</v>
      </c>
      <c r="R23" s="21">
        <f t="shared" si="2"/>
        <v>2272</v>
      </c>
      <c r="S23" s="7">
        <v>0</v>
      </c>
      <c r="T23" s="7">
        <v>0</v>
      </c>
      <c r="U23" s="7">
        <v>2272.1999999999998</v>
      </c>
      <c r="V23" s="8">
        <v>0.9779269394604363</v>
      </c>
      <c r="W23" s="7">
        <v>0</v>
      </c>
      <c r="X23" s="2"/>
    </row>
    <row r="24" spans="1:24" outlineLevel="1">
      <c r="A24" s="22" t="s">
        <v>10</v>
      </c>
      <c r="B24" s="23" t="s">
        <v>66</v>
      </c>
      <c r="C24" s="22"/>
      <c r="D24" s="22"/>
      <c r="E24" s="22"/>
      <c r="F24" s="22"/>
      <c r="G24" s="22"/>
      <c r="H24" s="20">
        <v>0</v>
      </c>
      <c r="I24" s="24">
        <v>989.1</v>
      </c>
      <c r="J24" s="24">
        <v>989.1</v>
      </c>
      <c r="K24" s="24">
        <v>989.1</v>
      </c>
      <c r="L24" s="24">
        <v>989.1</v>
      </c>
      <c r="M24" s="24">
        <v>989.1</v>
      </c>
      <c r="N24" s="24">
        <v>989.1</v>
      </c>
      <c r="O24" s="24">
        <v>989.1</v>
      </c>
      <c r="P24" s="24">
        <v>989.1</v>
      </c>
      <c r="Q24" s="24">
        <v>989.1</v>
      </c>
      <c r="R24" s="24">
        <v>989.1</v>
      </c>
      <c r="S24" s="7">
        <v>0</v>
      </c>
      <c r="T24" s="7">
        <v>0</v>
      </c>
      <c r="U24" s="7">
        <v>989.2</v>
      </c>
      <c r="V24" s="8">
        <v>1</v>
      </c>
      <c r="W24" s="7">
        <v>0</v>
      </c>
      <c r="X24" s="2"/>
    </row>
    <row r="25" spans="1:24" ht="25.5" outlineLevel="1">
      <c r="A25" s="22" t="s">
        <v>11</v>
      </c>
      <c r="B25" s="23" t="s">
        <v>67</v>
      </c>
      <c r="C25" s="22"/>
      <c r="D25" s="22"/>
      <c r="E25" s="22"/>
      <c r="F25" s="22"/>
      <c r="G25" s="22"/>
      <c r="H25" s="20">
        <v>0</v>
      </c>
      <c r="I25" s="24">
        <v>1285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1283.5999999999999</v>
      </c>
      <c r="R25" s="24">
        <v>1282.9000000000001</v>
      </c>
      <c r="S25" s="7">
        <v>0</v>
      </c>
      <c r="T25" s="7">
        <v>0</v>
      </c>
      <c r="U25" s="7">
        <v>1283</v>
      </c>
      <c r="V25" s="8">
        <v>0.9989882481126936</v>
      </c>
      <c r="W25" s="7">
        <v>0</v>
      </c>
      <c r="X25" s="2"/>
    </row>
    <row r="26" spans="1:24" outlineLevel="1">
      <c r="A26" s="22" t="s">
        <v>12</v>
      </c>
      <c r="B26" s="23" t="s">
        <v>68</v>
      </c>
      <c r="C26" s="22"/>
      <c r="D26" s="22"/>
      <c r="E26" s="22"/>
      <c r="F26" s="22"/>
      <c r="G26" s="22"/>
      <c r="H26" s="20">
        <v>0</v>
      </c>
      <c r="I26" s="24">
        <v>50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7">
        <v>0</v>
      </c>
      <c r="T26" s="7">
        <v>0</v>
      </c>
      <c r="U26" s="7">
        <v>0</v>
      </c>
      <c r="V26" s="8">
        <v>0</v>
      </c>
      <c r="W26" s="7">
        <v>0</v>
      </c>
      <c r="X26" s="2"/>
    </row>
    <row r="27" spans="1:24">
      <c r="A27" s="18" t="s">
        <v>13</v>
      </c>
      <c r="B27" s="19" t="s">
        <v>50</v>
      </c>
      <c r="C27" s="18"/>
      <c r="D27" s="18"/>
      <c r="E27" s="18"/>
      <c r="F27" s="18"/>
      <c r="G27" s="18"/>
      <c r="H27" s="20">
        <v>0</v>
      </c>
      <c r="I27" s="21">
        <f t="shared" ref="I27:R27" si="3">I28+I29+I30+I31+I32</f>
        <v>53165.1</v>
      </c>
      <c r="J27" s="21">
        <f t="shared" si="3"/>
        <v>0</v>
      </c>
      <c r="K27" s="21">
        <f t="shared" si="3"/>
        <v>0</v>
      </c>
      <c r="L27" s="21">
        <f t="shared" si="3"/>
        <v>0</v>
      </c>
      <c r="M27" s="21">
        <f t="shared" si="3"/>
        <v>0</v>
      </c>
      <c r="N27" s="21">
        <f t="shared" si="3"/>
        <v>0</v>
      </c>
      <c r="O27" s="21">
        <f t="shared" si="3"/>
        <v>0</v>
      </c>
      <c r="P27" s="21">
        <f t="shared" si="3"/>
        <v>0</v>
      </c>
      <c r="Q27" s="21">
        <f t="shared" si="3"/>
        <v>33504.400000000001</v>
      </c>
      <c r="R27" s="21">
        <f t="shared" si="3"/>
        <v>33504.5</v>
      </c>
      <c r="S27" s="7">
        <v>0</v>
      </c>
      <c r="T27" s="7">
        <v>0</v>
      </c>
      <c r="U27" s="7">
        <v>33504.400000000001</v>
      </c>
      <c r="V27" s="8">
        <v>0.63019418717506936</v>
      </c>
      <c r="W27" s="7">
        <v>0</v>
      </c>
      <c r="X27" s="2"/>
    </row>
    <row r="28" spans="1:24" outlineLevel="1">
      <c r="A28" s="22" t="s">
        <v>14</v>
      </c>
      <c r="B28" s="23" t="s">
        <v>69</v>
      </c>
      <c r="C28" s="22"/>
      <c r="D28" s="22"/>
      <c r="E28" s="22"/>
      <c r="F28" s="22"/>
      <c r="G28" s="22"/>
      <c r="H28" s="20">
        <v>0</v>
      </c>
      <c r="I28" s="24">
        <v>69.8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69.8</v>
      </c>
      <c r="R28" s="24">
        <v>69.8</v>
      </c>
      <c r="S28" s="7">
        <v>0</v>
      </c>
      <c r="T28" s="7">
        <v>0</v>
      </c>
      <c r="U28" s="7">
        <v>69.8</v>
      </c>
      <c r="V28" s="8">
        <v>1</v>
      </c>
      <c r="W28" s="7">
        <v>0</v>
      </c>
      <c r="X28" s="2"/>
    </row>
    <row r="29" spans="1:24" outlineLevel="1">
      <c r="A29" s="22" t="s">
        <v>15</v>
      </c>
      <c r="B29" s="23" t="s">
        <v>70</v>
      </c>
      <c r="C29" s="22"/>
      <c r="D29" s="22"/>
      <c r="E29" s="22"/>
      <c r="F29" s="22"/>
      <c r="G29" s="22"/>
      <c r="H29" s="20">
        <v>0</v>
      </c>
      <c r="I29" s="24">
        <v>160.9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75.7</v>
      </c>
      <c r="R29" s="24">
        <v>75.7</v>
      </c>
      <c r="S29" s="7">
        <v>0</v>
      </c>
      <c r="T29" s="7">
        <v>0</v>
      </c>
      <c r="U29" s="7">
        <v>75.7</v>
      </c>
      <c r="V29" s="8">
        <v>0.47047855811062772</v>
      </c>
      <c r="W29" s="7">
        <v>0</v>
      </c>
      <c r="X29" s="2"/>
    </row>
    <row r="30" spans="1:24" outlineLevel="1">
      <c r="A30" s="22" t="s">
        <v>16</v>
      </c>
      <c r="B30" s="23" t="s">
        <v>71</v>
      </c>
      <c r="C30" s="22"/>
      <c r="D30" s="22"/>
      <c r="E30" s="22"/>
      <c r="F30" s="22"/>
      <c r="G30" s="22"/>
      <c r="H30" s="20">
        <v>0</v>
      </c>
      <c r="I30" s="24">
        <v>5497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5279.1</v>
      </c>
      <c r="R30" s="24">
        <v>5279.2</v>
      </c>
      <c r="S30" s="7">
        <v>0</v>
      </c>
      <c r="T30" s="7">
        <v>0</v>
      </c>
      <c r="U30" s="7">
        <v>5279.1</v>
      </c>
      <c r="V30" s="8">
        <v>0.96036019647080229</v>
      </c>
      <c r="W30" s="7">
        <v>0</v>
      </c>
      <c r="X30" s="2"/>
    </row>
    <row r="31" spans="1:24" outlineLevel="1">
      <c r="A31" s="22" t="s">
        <v>17</v>
      </c>
      <c r="B31" s="23" t="s">
        <v>72</v>
      </c>
      <c r="C31" s="22"/>
      <c r="D31" s="22"/>
      <c r="E31" s="22"/>
      <c r="F31" s="22"/>
      <c r="G31" s="22"/>
      <c r="H31" s="20">
        <v>0</v>
      </c>
      <c r="I31" s="24">
        <v>46689.4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27353.5</v>
      </c>
      <c r="R31" s="24">
        <v>27353.5</v>
      </c>
      <c r="S31" s="7">
        <v>0</v>
      </c>
      <c r="T31" s="7">
        <v>0</v>
      </c>
      <c r="U31" s="7">
        <v>27353.5</v>
      </c>
      <c r="V31" s="8">
        <v>0.58585977575257819</v>
      </c>
      <c r="W31" s="7">
        <v>0</v>
      </c>
      <c r="X31" s="2"/>
    </row>
    <row r="32" spans="1:24" outlineLevel="1">
      <c r="A32" s="22" t="s">
        <v>18</v>
      </c>
      <c r="B32" s="23" t="s">
        <v>73</v>
      </c>
      <c r="C32" s="22"/>
      <c r="D32" s="22"/>
      <c r="E32" s="22"/>
      <c r="F32" s="22"/>
      <c r="G32" s="22"/>
      <c r="H32" s="20">
        <v>0</v>
      </c>
      <c r="I32" s="24">
        <v>748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726.3</v>
      </c>
      <c r="R32" s="24">
        <v>726.3</v>
      </c>
      <c r="S32" s="7">
        <v>0</v>
      </c>
      <c r="T32" s="7">
        <v>0</v>
      </c>
      <c r="U32" s="7">
        <v>726.3</v>
      </c>
      <c r="V32" s="8">
        <v>0.97098930481283419</v>
      </c>
      <c r="W32" s="7">
        <v>0</v>
      </c>
      <c r="X32" s="2"/>
    </row>
    <row r="33" spans="1:24">
      <c r="A33" s="18" t="s">
        <v>19</v>
      </c>
      <c r="B33" s="19" t="s">
        <v>51</v>
      </c>
      <c r="C33" s="18"/>
      <c r="D33" s="18"/>
      <c r="E33" s="18"/>
      <c r="F33" s="18"/>
      <c r="G33" s="18"/>
      <c r="H33" s="20">
        <v>0</v>
      </c>
      <c r="I33" s="21">
        <f t="shared" ref="I33:R33" si="4">I34+I35+I36+I37</f>
        <v>37848.300000000003</v>
      </c>
      <c r="J33" s="21">
        <f t="shared" si="4"/>
        <v>0</v>
      </c>
      <c r="K33" s="21">
        <f t="shared" si="4"/>
        <v>0</v>
      </c>
      <c r="L33" s="21">
        <f t="shared" si="4"/>
        <v>0</v>
      </c>
      <c r="M33" s="21">
        <f t="shared" si="4"/>
        <v>0</v>
      </c>
      <c r="N33" s="21">
        <f t="shared" si="4"/>
        <v>0</v>
      </c>
      <c r="O33" s="21">
        <f t="shared" si="4"/>
        <v>0</v>
      </c>
      <c r="P33" s="21">
        <f t="shared" si="4"/>
        <v>0</v>
      </c>
      <c r="Q33" s="21">
        <f t="shared" si="4"/>
        <v>33824.699999999997</v>
      </c>
      <c r="R33" s="21">
        <f t="shared" si="4"/>
        <v>33824.700000000004</v>
      </c>
      <c r="S33" s="7">
        <v>0</v>
      </c>
      <c r="T33" s="7">
        <v>0</v>
      </c>
      <c r="U33" s="7">
        <v>33824.699999999997</v>
      </c>
      <c r="V33" s="8">
        <v>0.89368903308990599</v>
      </c>
      <c r="W33" s="7">
        <v>0</v>
      </c>
      <c r="X33" s="2"/>
    </row>
    <row r="34" spans="1:24" outlineLevel="1">
      <c r="A34" s="22" t="s">
        <v>20</v>
      </c>
      <c r="B34" s="23" t="s">
        <v>74</v>
      </c>
      <c r="C34" s="22"/>
      <c r="D34" s="22"/>
      <c r="E34" s="22"/>
      <c r="F34" s="22"/>
      <c r="G34" s="22"/>
      <c r="H34" s="20">
        <v>0</v>
      </c>
      <c r="I34" s="24">
        <v>594.70000000000005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579</v>
      </c>
      <c r="R34" s="24">
        <v>579.1</v>
      </c>
      <c r="S34" s="7">
        <v>0</v>
      </c>
      <c r="T34" s="7">
        <v>0</v>
      </c>
      <c r="U34" s="7">
        <v>579</v>
      </c>
      <c r="V34" s="8">
        <v>0.97360013452160754</v>
      </c>
      <c r="W34" s="7">
        <v>0</v>
      </c>
      <c r="X34" s="2"/>
    </row>
    <row r="35" spans="1:24" outlineLevel="1">
      <c r="A35" s="22" t="s">
        <v>21</v>
      </c>
      <c r="B35" s="23" t="s">
        <v>75</v>
      </c>
      <c r="C35" s="22"/>
      <c r="D35" s="22"/>
      <c r="E35" s="22"/>
      <c r="F35" s="22"/>
      <c r="G35" s="22"/>
      <c r="H35" s="20">
        <v>0</v>
      </c>
      <c r="I35" s="24">
        <v>8690.6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5331.3</v>
      </c>
      <c r="R35" s="24">
        <v>5331.3</v>
      </c>
      <c r="S35" s="7">
        <v>0</v>
      </c>
      <c r="T35" s="7">
        <v>0</v>
      </c>
      <c r="U35" s="7">
        <v>5331.3</v>
      </c>
      <c r="V35" s="8">
        <v>0.61346297681376216</v>
      </c>
      <c r="W35" s="7">
        <v>0</v>
      </c>
      <c r="X35" s="2"/>
    </row>
    <row r="36" spans="1:24" outlineLevel="1">
      <c r="A36" s="22" t="s">
        <v>22</v>
      </c>
      <c r="B36" s="23" t="s">
        <v>76</v>
      </c>
      <c r="C36" s="22"/>
      <c r="D36" s="22"/>
      <c r="E36" s="22"/>
      <c r="F36" s="22"/>
      <c r="G36" s="22"/>
      <c r="H36" s="20">
        <v>0</v>
      </c>
      <c r="I36" s="24">
        <v>15367.4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14718.8</v>
      </c>
      <c r="R36" s="24">
        <v>14718.7</v>
      </c>
      <c r="S36" s="7">
        <v>0</v>
      </c>
      <c r="T36" s="7">
        <v>0</v>
      </c>
      <c r="U36" s="7">
        <v>14718.8</v>
      </c>
      <c r="V36" s="8">
        <v>0.95778130612457379</v>
      </c>
      <c r="W36" s="7">
        <v>0</v>
      </c>
      <c r="X36" s="2"/>
    </row>
    <row r="37" spans="1:24" outlineLevel="1">
      <c r="A37" s="22" t="s">
        <v>23</v>
      </c>
      <c r="B37" s="23" t="s">
        <v>77</v>
      </c>
      <c r="C37" s="22"/>
      <c r="D37" s="22"/>
      <c r="E37" s="22"/>
      <c r="F37" s="22"/>
      <c r="G37" s="22"/>
      <c r="H37" s="20">
        <v>0</v>
      </c>
      <c r="I37" s="24">
        <v>13195.6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13195.6</v>
      </c>
      <c r="R37" s="24">
        <v>13195.6</v>
      </c>
      <c r="S37" s="7">
        <v>0</v>
      </c>
      <c r="T37" s="7">
        <v>0</v>
      </c>
      <c r="U37" s="7">
        <v>13195.6</v>
      </c>
      <c r="V37" s="8">
        <v>1</v>
      </c>
      <c r="W37" s="7">
        <v>0</v>
      </c>
      <c r="X37" s="2"/>
    </row>
    <row r="38" spans="1:24">
      <c r="A38" s="18" t="s">
        <v>24</v>
      </c>
      <c r="B38" s="19" t="s">
        <v>52</v>
      </c>
      <c r="C38" s="18"/>
      <c r="D38" s="18"/>
      <c r="E38" s="18"/>
      <c r="F38" s="18"/>
      <c r="G38" s="18"/>
      <c r="H38" s="20">
        <v>0</v>
      </c>
      <c r="I38" s="21">
        <f t="shared" ref="I38:R38" si="5">I39+I40+I41+I42+I43+I44</f>
        <v>300130.59999999998</v>
      </c>
      <c r="J38" s="21">
        <f t="shared" si="5"/>
        <v>0</v>
      </c>
      <c r="K38" s="21">
        <f t="shared" si="5"/>
        <v>0</v>
      </c>
      <c r="L38" s="21">
        <f t="shared" si="5"/>
        <v>0</v>
      </c>
      <c r="M38" s="21">
        <f t="shared" si="5"/>
        <v>0</v>
      </c>
      <c r="N38" s="21">
        <f t="shared" si="5"/>
        <v>0</v>
      </c>
      <c r="O38" s="21">
        <f t="shared" si="5"/>
        <v>0</v>
      </c>
      <c r="P38" s="21">
        <f t="shared" si="5"/>
        <v>0</v>
      </c>
      <c r="Q38" s="21">
        <f t="shared" si="5"/>
        <v>294700.90000000002</v>
      </c>
      <c r="R38" s="21">
        <f t="shared" si="5"/>
        <v>290601.99999999994</v>
      </c>
      <c r="S38" s="7">
        <v>0</v>
      </c>
      <c r="T38" s="7">
        <v>0</v>
      </c>
      <c r="U38" s="7">
        <v>290602</v>
      </c>
      <c r="V38" s="8">
        <v>0.97965501755029816</v>
      </c>
      <c r="W38" s="7">
        <v>0</v>
      </c>
      <c r="X38" s="2"/>
    </row>
    <row r="39" spans="1:24" outlineLevel="1">
      <c r="A39" s="22" t="s">
        <v>25</v>
      </c>
      <c r="B39" s="23" t="s">
        <v>78</v>
      </c>
      <c r="C39" s="22"/>
      <c r="D39" s="22"/>
      <c r="E39" s="22"/>
      <c r="F39" s="22"/>
      <c r="G39" s="22"/>
      <c r="H39" s="20">
        <v>0</v>
      </c>
      <c r="I39" s="24">
        <v>94855.7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91762.3</v>
      </c>
      <c r="R39" s="24">
        <v>89425.9</v>
      </c>
      <c r="S39" s="7">
        <v>0</v>
      </c>
      <c r="T39" s="7">
        <v>0</v>
      </c>
      <c r="U39" s="7">
        <v>89425.9</v>
      </c>
      <c r="V39" s="8">
        <v>0.96738835937112899</v>
      </c>
      <c r="W39" s="7">
        <v>0</v>
      </c>
      <c r="X39" s="2"/>
    </row>
    <row r="40" spans="1:24" outlineLevel="1">
      <c r="A40" s="22" t="s">
        <v>26</v>
      </c>
      <c r="B40" s="23" t="s">
        <v>79</v>
      </c>
      <c r="C40" s="22"/>
      <c r="D40" s="22"/>
      <c r="E40" s="22"/>
      <c r="F40" s="22"/>
      <c r="G40" s="22"/>
      <c r="H40" s="20">
        <v>0</v>
      </c>
      <c r="I40" s="24">
        <v>169063.4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166623.79999999999</v>
      </c>
      <c r="R40" s="24">
        <v>165014.6</v>
      </c>
      <c r="S40" s="7">
        <v>0</v>
      </c>
      <c r="T40" s="7">
        <v>0</v>
      </c>
      <c r="U40" s="7">
        <v>165014.5</v>
      </c>
      <c r="V40" s="8">
        <v>0.98557107637853769</v>
      </c>
      <c r="W40" s="7">
        <v>0</v>
      </c>
      <c r="X40" s="2"/>
    </row>
    <row r="41" spans="1:24" outlineLevel="1">
      <c r="A41" s="22" t="s">
        <v>27</v>
      </c>
      <c r="B41" s="23" t="s">
        <v>80</v>
      </c>
      <c r="C41" s="22"/>
      <c r="D41" s="22"/>
      <c r="E41" s="22"/>
      <c r="F41" s="22"/>
      <c r="G41" s="22"/>
      <c r="H41" s="20">
        <v>0</v>
      </c>
      <c r="I41" s="24">
        <v>20704.5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21168.7</v>
      </c>
      <c r="R41" s="24">
        <v>21092.3</v>
      </c>
      <c r="S41" s="7">
        <v>0</v>
      </c>
      <c r="T41" s="7">
        <v>0</v>
      </c>
      <c r="U41" s="7">
        <v>21092.400000000001</v>
      </c>
      <c r="V41" s="8">
        <v>0.98941813779790699</v>
      </c>
      <c r="W41" s="7">
        <v>0</v>
      </c>
      <c r="X41" s="2"/>
    </row>
    <row r="42" spans="1:24" ht="25.5" outlineLevel="1">
      <c r="A42" s="22" t="s">
        <v>28</v>
      </c>
      <c r="B42" s="23" t="s">
        <v>81</v>
      </c>
      <c r="C42" s="22"/>
      <c r="D42" s="22"/>
      <c r="E42" s="22"/>
      <c r="F42" s="22"/>
      <c r="G42" s="22"/>
      <c r="H42" s="20">
        <v>0</v>
      </c>
      <c r="I42" s="24">
        <v>100.2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97.4</v>
      </c>
      <c r="R42" s="24">
        <v>97.1</v>
      </c>
      <c r="S42" s="7">
        <v>0</v>
      </c>
      <c r="T42" s="7">
        <v>0</v>
      </c>
      <c r="U42" s="7">
        <v>97.1</v>
      </c>
      <c r="V42" s="8">
        <v>0.97205588822355293</v>
      </c>
      <c r="W42" s="7">
        <v>0</v>
      </c>
      <c r="X42" s="2"/>
    </row>
    <row r="43" spans="1:24" outlineLevel="1">
      <c r="A43" s="22" t="s">
        <v>29</v>
      </c>
      <c r="B43" s="23" t="s">
        <v>82</v>
      </c>
      <c r="C43" s="22"/>
      <c r="D43" s="22"/>
      <c r="E43" s="22"/>
      <c r="F43" s="22"/>
      <c r="G43" s="22"/>
      <c r="H43" s="20">
        <v>0</v>
      </c>
      <c r="I43" s="24">
        <v>4639.7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4404.3</v>
      </c>
      <c r="R43" s="24">
        <v>4327.8</v>
      </c>
      <c r="S43" s="7">
        <v>0</v>
      </c>
      <c r="T43" s="7">
        <v>0</v>
      </c>
      <c r="U43" s="7">
        <v>4327.8</v>
      </c>
      <c r="V43" s="8">
        <v>0.94926396103196331</v>
      </c>
      <c r="W43" s="7">
        <v>0</v>
      </c>
      <c r="X43" s="2"/>
    </row>
    <row r="44" spans="1:24" outlineLevel="1">
      <c r="A44" s="22" t="s">
        <v>30</v>
      </c>
      <c r="B44" s="23" t="s">
        <v>83</v>
      </c>
      <c r="C44" s="22"/>
      <c r="D44" s="22"/>
      <c r="E44" s="22"/>
      <c r="F44" s="22"/>
      <c r="G44" s="22"/>
      <c r="H44" s="20">
        <v>0</v>
      </c>
      <c r="I44" s="24">
        <v>10767.1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10644.4</v>
      </c>
      <c r="R44" s="24">
        <v>10644.3</v>
      </c>
      <c r="S44" s="7">
        <v>0</v>
      </c>
      <c r="T44" s="7">
        <v>0</v>
      </c>
      <c r="U44" s="7">
        <v>10644.3</v>
      </c>
      <c r="V44" s="8">
        <v>0.98859499219852887</v>
      </c>
      <c r="W44" s="7">
        <v>0</v>
      </c>
      <c r="X44" s="2"/>
    </row>
    <row r="45" spans="1:24">
      <c r="A45" s="18" t="s">
        <v>31</v>
      </c>
      <c r="B45" s="19" t="s">
        <v>53</v>
      </c>
      <c r="C45" s="18"/>
      <c r="D45" s="18"/>
      <c r="E45" s="18"/>
      <c r="F45" s="18"/>
      <c r="G45" s="18"/>
      <c r="H45" s="20">
        <v>0</v>
      </c>
      <c r="I45" s="21">
        <f t="shared" ref="I45:R45" si="6">I46+I47</f>
        <v>34472.200000000004</v>
      </c>
      <c r="J45" s="21">
        <f t="shared" si="6"/>
        <v>0</v>
      </c>
      <c r="K45" s="21">
        <f t="shared" si="6"/>
        <v>0</v>
      </c>
      <c r="L45" s="21">
        <f t="shared" si="6"/>
        <v>0</v>
      </c>
      <c r="M45" s="21">
        <f t="shared" si="6"/>
        <v>0</v>
      </c>
      <c r="N45" s="21">
        <f t="shared" si="6"/>
        <v>0</v>
      </c>
      <c r="O45" s="21">
        <f t="shared" si="6"/>
        <v>0</v>
      </c>
      <c r="P45" s="21">
        <f t="shared" si="6"/>
        <v>0</v>
      </c>
      <c r="Q45" s="21">
        <f t="shared" si="6"/>
        <v>34264.299999999996</v>
      </c>
      <c r="R45" s="21">
        <f t="shared" si="6"/>
        <v>34162.6</v>
      </c>
      <c r="S45" s="7">
        <v>0</v>
      </c>
      <c r="T45" s="7">
        <v>0</v>
      </c>
      <c r="U45" s="7">
        <v>34162.6</v>
      </c>
      <c r="V45" s="8">
        <v>0.9653465486007613</v>
      </c>
      <c r="W45" s="7">
        <v>0</v>
      </c>
      <c r="X45" s="2"/>
    </row>
    <row r="46" spans="1:24" outlineLevel="1">
      <c r="A46" s="22" t="s">
        <v>32</v>
      </c>
      <c r="B46" s="23" t="s">
        <v>84</v>
      </c>
      <c r="C46" s="22"/>
      <c r="D46" s="22"/>
      <c r="E46" s="22"/>
      <c r="F46" s="22"/>
      <c r="G46" s="22"/>
      <c r="H46" s="20">
        <v>0</v>
      </c>
      <c r="I46" s="24">
        <v>32260.9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32071.1</v>
      </c>
      <c r="R46" s="24">
        <v>31976.1</v>
      </c>
      <c r="S46" s="7">
        <v>0</v>
      </c>
      <c r="T46" s="7">
        <v>0</v>
      </c>
      <c r="U46" s="7">
        <v>31976.1</v>
      </c>
      <c r="V46" s="8">
        <v>0.96358801790703963</v>
      </c>
      <c r="W46" s="7">
        <v>0</v>
      </c>
      <c r="X46" s="2"/>
    </row>
    <row r="47" spans="1:24" outlineLevel="1">
      <c r="A47" s="22" t="s">
        <v>33</v>
      </c>
      <c r="B47" s="23" t="s">
        <v>85</v>
      </c>
      <c r="C47" s="22"/>
      <c r="D47" s="22"/>
      <c r="E47" s="22"/>
      <c r="F47" s="22"/>
      <c r="G47" s="22"/>
      <c r="H47" s="20">
        <v>0</v>
      </c>
      <c r="I47" s="24">
        <v>2211.3000000000002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2193.1999999999998</v>
      </c>
      <c r="R47" s="24">
        <v>2186.5</v>
      </c>
      <c r="S47" s="7">
        <v>0</v>
      </c>
      <c r="T47" s="7">
        <v>0</v>
      </c>
      <c r="U47" s="7">
        <v>2186.5</v>
      </c>
      <c r="V47" s="8">
        <v>0.99181476959254733</v>
      </c>
      <c r="W47" s="7">
        <v>0</v>
      </c>
      <c r="X47" s="2"/>
    </row>
    <row r="48" spans="1:24">
      <c r="A48" s="18" t="s">
        <v>34</v>
      </c>
      <c r="B48" s="19" t="s">
        <v>54</v>
      </c>
      <c r="C48" s="18"/>
      <c r="D48" s="18"/>
      <c r="E48" s="18"/>
      <c r="F48" s="18"/>
      <c r="G48" s="18"/>
      <c r="H48" s="20">
        <v>0</v>
      </c>
      <c r="I48" s="21">
        <f t="shared" ref="I48:R48" si="7">I49+I50+I51</f>
        <v>19884.5</v>
      </c>
      <c r="J48" s="21">
        <f t="shared" si="7"/>
        <v>0</v>
      </c>
      <c r="K48" s="21">
        <f t="shared" si="7"/>
        <v>0</v>
      </c>
      <c r="L48" s="21">
        <f t="shared" si="7"/>
        <v>0</v>
      </c>
      <c r="M48" s="21">
        <f t="shared" si="7"/>
        <v>0</v>
      </c>
      <c r="N48" s="21">
        <f t="shared" si="7"/>
        <v>0</v>
      </c>
      <c r="O48" s="21">
        <f t="shared" si="7"/>
        <v>0</v>
      </c>
      <c r="P48" s="21">
        <f t="shared" si="7"/>
        <v>0</v>
      </c>
      <c r="Q48" s="21">
        <f t="shared" si="7"/>
        <v>17743.5</v>
      </c>
      <c r="R48" s="21">
        <f t="shared" si="7"/>
        <v>19208.699999999997</v>
      </c>
      <c r="S48" s="7">
        <v>0</v>
      </c>
      <c r="T48" s="7">
        <v>0</v>
      </c>
      <c r="U48" s="7">
        <v>17741.7</v>
      </c>
      <c r="V48" s="8">
        <v>0.89232819532801932</v>
      </c>
      <c r="W48" s="7">
        <v>0</v>
      </c>
      <c r="X48" s="2"/>
    </row>
    <row r="49" spans="1:24" outlineLevel="1">
      <c r="A49" s="22" t="s">
        <v>35</v>
      </c>
      <c r="B49" s="23" t="s">
        <v>86</v>
      </c>
      <c r="C49" s="22"/>
      <c r="D49" s="22"/>
      <c r="E49" s="22"/>
      <c r="F49" s="22"/>
      <c r="G49" s="22"/>
      <c r="H49" s="20">
        <v>0</v>
      </c>
      <c r="I49" s="24">
        <v>1130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1108.3</v>
      </c>
      <c r="R49" s="24">
        <v>1106.5</v>
      </c>
      <c r="S49" s="7">
        <v>0</v>
      </c>
      <c r="T49" s="7">
        <v>0</v>
      </c>
      <c r="U49" s="7">
        <v>1106.5</v>
      </c>
      <c r="V49" s="8">
        <v>0.98079646017699118</v>
      </c>
      <c r="W49" s="7">
        <v>0</v>
      </c>
      <c r="X49" s="2"/>
    </row>
    <row r="50" spans="1:24" outlineLevel="1">
      <c r="A50" s="22" t="s">
        <v>36</v>
      </c>
      <c r="B50" s="23" t="s">
        <v>87</v>
      </c>
      <c r="C50" s="22"/>
      <c r="D50" s="22"/>
      <c r="E50" s="22"/>
      <c r="F50" s="22"/>
      <c r="G50" s="22"/>
      <c r="H50" s="20">
        <v>0</v>
      </c>
      <c r="I50" s="24">
        <v>4018.8999999999996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2438.4</v>
      </c>
      <c r="R50" s="24">
        <f>2438.4+1467</f>
        <v>3905.4</v>
      </c>
      <c r="S50" s="7">
        <v>0</v>
      </c>
      <c r="T50" s="7">
        <v>0</v>
      </c>
      <c r="U50" s="7">
        <v>2438.4</v>
      </c>
      <c r="V50" s="8">
        <v>0.60673318569757895</v>
      </c>
      <c r="W50" s="7">
        <v>0</v>
      </c>
      <c r="X50" s="2"/>
    </row>
    <row r="51" spans="1:24" outlineLevel="1">
      <c r="A51" s="22" t="s">
        <v>37</v>
      </c>
      <c r="B51" s="23" t="s">
        <v>88</v>
      </c>
      <c r="C51" s="22"/>
      <c r="D51" s="22"/>
      <c r="E51" s="22"/>
      <c r="F51" s="22"/>
      <c r="G51" s="22"/>
      <c r="H51" s="20">
        <v>0</v>
      </c>
      <c r="I51" s="24">
        <v>14735.6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14196.8</v>
      </c>
      <c r="R51" s="24">
        <v>14196.8</v>
      </c>
      <c r="S51" s="7">
        <v>0</v>
      </c>
      <c r="T51" s="7">
        <v>0</v>
      </c>
      <c r="U51" s="7">
        <v>14196.8</v>
      </c>
      <c r="V51" s="8">
        <v>0.96343548956269176</v>
      </c>
      <c r="W51" s="7">
        <v>0</v>
      </c>
      <c r="X51" s="2"/>
    </row>
    <row r="52" spans="1:24">
      <c r="A52" s="18" t="s">
        <v>38</v>
      </c>
      <c r="B52" s="19" t="s">
        <v>55</v>
      </c>
      <c r="C52" s="18"/>
      <c r="D52" s="18"/>
      <c r="E52" s="18"/>
      <c r="F52" s="18"/>
      <c r="G52" s="18"/>
      <c r="H52" s="20">
        <v>0</v>
      </c>
      <c r="I52" s="21">
        <f t="shared" ref="I52:R52" si="8">I53+I54</f>
        <v>7871.9</v>
      </c>
      <c r="J52" s="21">
        <f t="shared" si="8"/>
        <v>0</v>
      </c>
      <c r="K52" s="21">
        <f t="shared" si="8"/>
        <v>0</v>
      </c>
      <c r="L52" s="21">
        <f t="shared" si="8"/>
        <v>0</v>
      </c>
      <c r="M52" s="21">
        <f t="shared" si="8"/>
        <v>0</v>
      </c>
      <c r="N52" s="21">
        <f t="shared" si="8"/>
        <v>0</v>
      </c>
      <c r="O52" s="21">
        <f t="shared" si="8"/>
        <v>0</v>
      </c>
      <c r="P52" s="21">
        <f t="shared" si="8"/>
        <v>0</v>
      </c>
      <c r="Q52" s="21">
        <f t="shared" si="8"/>
        <v>7717.3</v>
      </c>
      <c r="R52" s="21">
        <f t="shared" si="8"/>
        <v>7707.6</v>
      </c>
      <c r="S52" s="7">
        <v>0</v>
      </c>
      <c r="T52" s="7">
        <v>0</v>
      </c>
      <c r="U52" s="7">
        <v>7707.8</v>
      </c>
      <c r="V52" s="8">
        <v>0.98036052287249587</v>
      </c>
      <c r="W52" s="7">
        <v>0</v>
      </c>
      <c r="X52" s="2"/>
    </row>
    <row r="53" spans="1:24" outlineLevel="1">
      <c r="A53" s="22" t="s">
        <v>39</v>
      </c>
      <c r="B53" s="23" t="s">
        <v>89</v>
      </c>
      <c r="C53" s="22"/>
      <c r="D53" s="22"/>
      <c r="E53" s="22"/>
      <c r="F53" s="22"/>
      <c r="G53" s="22"/>
      <c r="H53" s="20">
        <v>0</v>
      </c>
      <c r="I53" s="24">
        <v>7433.0999999999995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7278.5</v>
      </c>
      <c r="R53" s="24">
        <v>7268.8</v>
      </c>
      <c r="S53" s="7">
        <v>0</v>
      </c>
      <c r="T53" s="7">
        <v>0</v>
      </c>
      <c r="U53" s="7">
        <v>7269</v>
      </c>
      <c r="V53" s="8">
        <v>0.97920114084298615</v>
      </c>
      <c r="W53" s="7">
        <v>0</v>
      </c>
      <c r="X53" s="2"/>
    </row>
    <row r="54" spans="1:24" outlineLevel="1">
      <c r="A54" s="22" t="s">
        <v>40</v>
      </c>
      <c r="B54" s="23" t="s">
        <v>90</v>
      </c>
      <c r="C54" s="22"/>
      <c r="D54" s="22"/>
      <c r="E54" s="22"/>
      <c r="F54" s="22"/>
      <c r="G54" s="22"/>
      <c r="H54" s="20">
        <v>0</v>
      </c>
      <c r="I54" s="24">
        <v>438.8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438.8</v>
      </c>
      <c r="R54" s="24">
        <v>438.8</v>
      </c>
      <c r="S54" s="7">
        <v>0</v>
      </c>
      <c r="T54" s="7">
        <v>0</v>
      </c>
      <c r="U54" s="7">
        <v>438.8</v>
      </c>
      <c r="V54" s="8">
        <v>1</v>
      </c>
      <c r="W54" s="7">
        <v>0</v>
      </c>
      <c r="X54" s="2"/>
    </row>
    <row r="55" spans="1:24">
      <c r="A55" s="18" t="s">
        <v>41</v>
      </c>
      <c r="B55" s="19" t="s">
        <v>56</v>
      </c>
      <c r="C55" s="18"/>
      <c r="D55" s="18"/>
      <c r="E55" s="18"/>
      <c r="F55" s="18"/>
      <c r="G55" s="18"/>
      <c r="H55" s="20">
        <v>0</v>
      </c>
      <c r="I55" s="21">
        <v>1883.8</v>
      </c>
      <c r="J55" s="21">
        <v>1883.8</v>
      </c>
      <c r="K55" s="21">
        <v>1883.8</v>
      </c>
      <c r="L55" s="21">
        <v>1883.8</v>
      </c>
      <c r="M55" s="21">
        <v>1883.8</v>
      </c>
      <c r="N55" s="21">
        <v>1883.8</v>
      </c>
      <c r="O55" s="21">
        <v>1883.8</v>
      </c>
      <c r="P55" s="21">
        <v>1883.8</v>
      </c>
      <c r="Q55" s="21">
        <v>1883.8</v>
      </c>
      <c r="R55" s="21">
        <v>1883.8</v>
      </c>
      <c r="S55" s="7">
        <v>0</v>
      </c>
      <c r="T55" s="7">
        <v>0</v>
      </c>
      <c r="U55" s="7">
        <v>1883.8</v>
      </c>
      <c r="V55" s="8">
        <v>1</v>
      </c>
      <c r="W55" s="7">
        <v>0</v>
      </c>
      <c r="X55" s="2"/>
    </row>
    <row r="56" spans="1:24" outlineLevel="1">
      <c r="A56" s="22" t="s">
        <v>42</v>
      </c>
      <c r="B56" s="23" t="s">
        <v>91</v>
      </c>
      <c r="C56" s="22"/>
      <c r="D56" s="22"/>
      <c r="E56" s="22"/>
      <c r="F56" s="22"/>
      <c r="G56" s="22"/>
      <c r="H56" s="20">
        <v>0</v>
      </c>
      <c r="I56" s="24">
        <v>1883.8019999999999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1883.8</v>
      </c>
      <c r="R56" s="24">
        <v>1883.8</v>
      </c>
      <c r="S56" s="7">
        <v>0</v>
      </c>
      <c r="T56" s="7">
        <v>0</v>
      </c>
      <c r="U56" s="7">
        <v>1883.8</v>
      </c>
      <c r="V56" s="8">
        <v>1</v>
      </c>
      <c r="W56" s="7">
        <v>0</v>
      </c>
      <c r="X56" s="2"/>
    </row>
    <row r="57" spans="1:24">
      <c r="A57" s="18" t="s">
        <v>43</v>
      </c>
      <c r="B57" s="19" t="s">
        <v>57</v>
      </c>
      <c r="C57" s="18"/>
      <c r="D57" s="18"/>
      <c r="E57" s="18"/>
      <c r="F57" s="18"/>
      <c r="G57" s="18"/>
      <c r="H57" s="20">
        <v>0</v>
      </c>
      <c r="I57" s="21">
        <v>5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5</v>
      </c>
      <c r="R57" s="21">
        <v>4.9000000000000004</v>
      </c>
      <c r="S57" s="7">
        <v>0</v>
      </c>
      <c r="T57" s="7">
        <v>0</v>
      </c>
      <c r="U57" s="7">
        <v>5</v>
      </c>
      <c r="V57" s="8">
        <v>1</v>
      </c>
      <c r="W57" s="7">
        <v>0</v>
      </c>
      <c r="X57" s="2"/>
    </row>
    <row r="58" spans="1:24" ht="25.5" outlineLevel="1">
      <c r="A58" s="22" t="s">
        <v>44</v>
      </c>
      <c r="B58" s="23" t="s">
        <v>92</v>
      </c>
      <c r="C58" s="22"/>
      <c r="D58" s="22"/>
      <c r="E58" s="22"/>
      <c r="F58" s="22"/>
      <c r="G58" s="22"/>
      <c r="H58" s="20">
        <v>0</v>
      </c>
      <c r="I58" s="24">
        <v>5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5</v>
      </c>
      <c r="R58" s="24">
        <v>4.9000000000000004</v>
      </c>
      <c r="S58" s="7">
        <v>0</v>
      </c>
      <c r="T58" s="7">
        <v>0</v>
      </c>
      <c r="U58" s="7">
        <v>5</v>
      </c>
      <c r="V58" s="8">
        <v>1</v>
      </c>
      <c r="W58" s="7">
        <v>0</v>
      </c>
      <c r="X58" s="2"/>
    </row>
    <row r="59" spans="1:24" ht="25.5">
      <c r="A59" s="18" t="s">
        <v>45</v>
      </c>
      <c r="B59" s="19" t="s">
        <v>58</v>
      </c>
      <c r="C59" s="18"/>
      <c r="D59" s="18"/>
      <c r="E59" s="18"/>
      <c r="F59" s="18"/>
      <c r="G59" s="18"/>
      <c r="H59" s="20">
        <v>0</v>
      </c>
      <c r="I59" s="21">
        <v>1390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1390</v>
      </c>
      <c r="R59" s="21">
        <v>1390</v>
      </c>
      <c r="S59" s="7">
        <v>0</v>
      </c>
      <c r="T59" s="7">
        <v>0</v>
      </c>
      <c r="U59" s="7">
        <v>1390</v>
      </c>
      <c r="V59" s="8">
        <v>1</v>
      </c>
      <c r="W59" s="7">
        <v>0</v>
      </c>
      <c r="X59" s="2"/>
    </row>
    <row r="60" spans="1:24" outlineLevel="1">
      <c r="A60" s="25" t="s">
        <v>46</v>
      </c>
      <c r="B60" s="26" t="s">
        <v>93</v>
      </c>
      <c r="C60" s="25"/>
      <c r="D60" s="25"/>
      <c r="E60" s="25"/>
      <c r="F60" s="25"/>
      <c r="G60" s="25"/>
      <c r="H60" s="27">
        <v>0</v>
      </c>
      <c r="I60" s="28">
        <v>1390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1390</v>
      </c>
      <c r="R60" s="28">
        <v>1390</v>
      </c>
      <c r="S60" s="7">
        <v>0</v>
      </c>
      <c r="T60" s="7">
        <v>0</v>
      </c>
      <c r="U60" s="7">
        <v>1390</v>
      </c>
      <c r="V60" s="8">
        <v>1</v>
      </c>
      <c r="W60" s="7">
        <v>0</v>
      </c>
      <c r="X60" s="2"/>
    </row>
    <row r="61" spans="1:24" ht="12.75" customHeight="1">
      <c r="A61" s="29"/>
      <c r="B61" s="111"/>
      <c r="C61" s="112"/>
      <c r="D61" s="112"/>
      <c r="E61" s="112"/>
      <c r="F61" s="112"/>
      <c r="G61" s="112"/>
      <c r="H61" s="30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12"/>
      <c r="T61" s="9"/>
      <c r="U61" s="9"/>
      <c r="V61" s="10"/>
      <c r="W61" s="9"/>
      <c r="X61" s="2"/>
    </row>
    <row r="62" spans="1:24" ht="12.75" customHeight="1">
      <c r="A62" s="32"/>
      <c r="B62" s="32"/>
      <c r="C62" s="32"/>
      <c r="D62" s="32"/>
      <c r="E62" s="32"/>
      <c r="F62" s="32"/>
      <c r="G62" s="32"/>
      <c r="H62" s="32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2"/>
      <c r="T62" s="2"/>
      <c r="U62" s="2"/>
      <c r="V62" s="2"/>
      <c r="W62" s="2"/>
      <c r="X62" s="2"/>
    </row>
    <row r="63" spans="1:24">
      <c r="B63" s="109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34"/>
      <c r="S63" s="11"/>
      <c r="T63" s="11"/>
      <c r="U63" s="11"/>
      <c r="V63" s="11"/>
      <c r="W63" s="11"/>
      <c r="X63" s="2"/>
    </row>
  </sheetData>
  <mergeCells count="34">
    <mergeCell ref="B63:Q63"/>
    <mergeCell ref="B61:G61"/>
    <mergeCell ref="W10:W11"/>
    <mergeCell ref="T10:T11"/>
    <mergeCell ref="V10:V11"/>
    <mergeCell ref="K10:K11"/>
    <mergeCell ref="L10:L11"/>
    <mergeCell ref="B10:B12"/>
    <mergeCell ref="D10:D12"/>
    <mergeCell ref="E10:F12"/>
    <mergeCell ref="C5:F5"/>
    <mergeCell ref="I10:I12"/>
    <mergeCell ref="I5:R5"/>
    <mergeCell ref="J10:J11"/>
    <mergeCell ref="R10:S12"/>
    <mergeCell ref="M10:M11"/>
    <mergeCell ref="N10:N11"/>
    <mergeCell ref="O10:O11"/>
    <mergeCell ref="P10:P11"/>
    <mergeCell ref="B6:I6"/>
    <mergeCell ref="B7:I7"/>
    <mergeCell ref="B9:U9"/>
    <mergeCell ref="A8:R8"/>
    <mergeCell ref="G10:G11"/>
    <mergeCell ref="H10:H11"/>
    <mergeCell ref="A10:A12"/>
    <mergeCell ref="I1:R1"/>
    <mergeCell ref="I2:R2"/>
    <mergeCell ref="I3:R3"/>
    <mergeCell ref="I4:R4"/>
    <mergeCell ref="C1:F1"/>
    <mergeCell ref="C2:F2"/>
    <mergeCell ref="C3:F3"/>
    <mergeCell ref="C4:F4"/>
  </mergeCells>
  <pageMargins left="0.59027779999999996" right="0.59027779999999996" top="0.59027779999999996" bottom="0.59027779999999996" header="0.39374999999999999" footer="0.39374999999999999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31.12.2018&lt;/string&gt;&#10;  &lt;/DateInfo&gt;&#10;  &lt;Code&gt;26A461D752C644A0B545FEC6BD6F12&lt;/Code&gt;&#10;  &lt;ObjectCode&gt;SQUERY_ANAL_ISP_BUDG&lt;/ObjectCode&gt;&#10;  &lt;DocName&gt;Аналитический отчет&lt;/DocName&gt;&#10;  &lt;VariantName&gt;Аналитический отчет&lt;/VariantName&gt;&#10;  &lt;VariantLink&gt;56923559&lt;/VariantLink&gt;&#10;  &lt;SvodReportLink xsi:nil=&quot;true&quot; /&gt;&#10;  &lt;ReportLink&gt;198541&lt;/ReportLink&gt;&#10;  &lt;Note&gt;01.01.2018 - 31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FE3DADA-0FC7-4764-AA05-2285607DCD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User</cp:lastModifiedBy>
  <cp:lastPrinted>2019-03-13T05:45:18Z</cp:lastPrinted>
  <dcterms:created xsi:type="dcterms:W3CDTF">2019-03-12T12:12:33Z</dcterms:created>
  <dcterms:modified xsi:type="dcterms:W3CDTF">2019-07-02T12:09:49Z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19.1.1403.11335251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Аналитический отчет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