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Документ!$16:$16</definedName>
    <definedName name="_xlnm.Print_Area" localSheetId="0">Документ!$A$1:$O$62</definedName>
  </definedNames>
  <calcPr calcId="124519"/>
</workbook>
</file>

<file path=xl/calcChain.xml><?xml version="1.0" encoding="utf-8"?>
<calcChain xmlns="http://schemas.openxmlformats.org/spreadsheetml/2006/main">
  <c r="G34" i="2"/>
  <c r="G30" s="1"/>
  <c r="H55"/>
  <c r="I55"/>
  <c r="J55"/>
  <c r="K55"/>
  <c r="L55"/>
  <c r="M55"/>
  <c r="N55"/>
  <c r="O55"/>
  <c r="G55"/>
  <c r="H51"/>
  <c r="I51"/>
  <c r="J51"/>
  <c r="K51"/>
  <c r="L51"/>
  <c r="M51"/>
  <c r="N51"/>
  <c r="O51"/>
  <c r="G51"/>
  <c r="H48"/>
  <c r="I48"/>
  <c r="J48"/>
  <c r="K48"/>
  <c r="L48"/>
  <c r="M48"/>
  <c r="N48"/>
  <c r="O48"/>
  <c r="G48"/>
  <c r="H41"/>
  <c r="I41"/>
  <c r="J41"/>
  <c r="K41"/>
  <c r="L41"/>
  <c r="M41"/>
  <c r="N41"/>
  <c r="O41"/>
  <c r="G41"/>
  <c r="H36"/>
  <c r="I36"/>
  <c r="J36"/>
  <c r="K36"/>
  <c r="L36"/>
  <c r="M36"/>
  <c r="N36"/>
  <c r="O36"/>
  <c r="G36"/>
  <c r="H30"/>
  <c r="I30"/>
  <c r="J30"/>
  <c r="K30"/>
  <c r="L30"/>
  <c r="M30"/>
  <c r="N30"/>
  <c r="O30"/>
  <c r="H26"/>
  <c r="I26"/>
  <c r="J26"/>
  <c r="K26"/>
  <c r="L26"/>
  <c r="M26"/>
  <c r="N26"/>
  <c r="O26"/>
  <c r="G26"/>
  <c r="H19"/>
  <c r="I19"/>
  <c r="J19"/>
  <c r="K19"/>
  <c r="L19"/>
  <c r="M19"/>
  <c r="G19"/>
  <c r="O23"/>
  <c r="O19" s="1"/>
  <c r="N23"/>
  <c r="N19" s="1"/>
  <c r="O18" l="1"/>
  <c r="K18"/>
  <c r="N18"/>
  <c r="L18"/>
  <c r="H18"/>
  <c r="M18"/>
  <c r="I18"/>
  <c r="G18"/>
  <c r="J18"/>
</calcChain>
</file>

<file path=xl/sharedStrings.xml><?xml version="1.0" encoding="utf-8"?>
<sst xmlns="http://schemas.openxmlformats.org/spreadsheetml/2006/main" count="114" uniqueCount="104">
  <si>
    <t/>
  </si>
  <si>
    <t>0100</t>
  </si>
  <si>
    <t>0102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</si>
  <si>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</si>
  <si>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</si>
  <si>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</si>
  <si>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</si>
  <si>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</si>
  <si>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</si>
  <si>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</si>
  <si>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</si>
  <si>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</si>
  <si>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</si>
  <si>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</si>
  <si>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</si>
  <si>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</si>
  <si>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</si>
  <si>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</si>
  <si>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</si>
  <si>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</si>
  <si>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</si>
  <si>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</si>
  <si>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</si>
  <si>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</si>
  <si>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</si>
  <si>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</si>
  <si>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</si>
  <si>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</si>
  <si>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</si>
  <si>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</si>
  <si>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</si>
  <si>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</si>
  <si>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</si>
  <si>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</si>
  <si>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</si>
  <si>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</si>
  <si>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</si>
  <si>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</si>
  <si>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</si>
  <si>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1103</t>
  </si>
  <si>
    <t>1200</t>
  </si>
  <si>
    <t>1204</t>
  </si>
  <si>
    <t>1300</t>
  </si>
  <si>
    <t>1301</t>
  </si>
  <si>
    <t xml:space="preserve">Всего расходов:   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</si>
  <si>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</si>
  <si>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</si>
  <si>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</si>
  <si>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</si>
  <si>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</si>
  <si>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</si>
  <si>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</si>
  <si>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</si>
  <si>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</si>
  <si>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</si>
  <si>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</si>
  <si>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</si>
  <si>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</si>
  <si>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</si>
  <si>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</si>
  <si>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</si>
  <si>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</si>
  <si>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</si>
  <si>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</si>
  <si>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Общеэкономические вопросы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</si>
  <si>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</si>
  <si>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</si>
  <si>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</si>
  <si>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</si>
  <si>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</si>
  <si>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</si>
  <si>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</si>
  <si>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</si>
  <si>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</si>
  <si>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</si>
  <si>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</si>
  <si>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</si>
  <si>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</si>
  <si>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</si>
  <si>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</si>
  <si>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</si>
  <si>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</si>
  <si>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</si>
  <si>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</si>
  <si>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</si>
  <si>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</si>
  <si>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</si>
  <si>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</si>
  <si>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</si>
  <si>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</si>
  <si>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</si>
  <si>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</si>
  <si>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Распределение бюджетных ассигнований бюджета Кашинского городского округа по разделам и подразделам классификации расходов бюджетов на 2019 год и на плановый период 2020 и 2021 годов</t>
  </si>
  <si>
    <t>Сумма, тыс.руб.</t>
  </si>
  <si>
    <t xml:space="preserve"> 2019 год</t>
  </si>
  <si>
    <t>2020 год</t>
  </si>
  <si>
    <t xml:space="preserve"> 2021 год</t>
  </si>
  <si>
    <t>РП</t>
  </si>
  <si>
    <t>Наименование</t>
  </si>
  <si>
    <t>".</t>
  </si>
  <si>
    <t>"Приложение № 7</t>
  </si>
  <si>
    <t>Приложение № 5</t>
  </si>
  <si>
    <t>Думы от 02.04.2019 г. № 119</t>
  </si>
  <si>
    <t>Думы от 25.12.2018г. № 56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</si>
</sst>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0" applyFont="1" applyFill="1" applyBorder="1" applyProtection="1">
      <protection locked="0"/>
    </xf>
    <xf numFmtId="0" fontId="7" fillId="0" borderId="1" xfId="0" applyFont="1" applyFill="1" applyBorder="1" applyAlignment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Border="1" applyProtection="1">
      <protection locked="0"/>
    </xf>
    <xf numFmtId="0" fontId="8" fillId="0" borderId="1" xfId="1" applyNumberFormat="1" applyFont="1" applyFill="1" applyAlignment="1" applyProtection="1">
      <alignment wrapText="1"/>
    </xf>
    <xf numFmtId="0" fontId="9" fillId="0" borderId="1" xfId="3" applyNumberFormat="1" applyFont="1" applyFill="1" applyAlignment="1" applyProtection="1"/>
    <xf numFmtId="0" fontId="10" fillId="0" borderId="1" xfId="0" applyNumberFormat="1" applyFont="1" applyBorder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8" xfId="4" applyFont="1" applyBorder="1" applyAlignment="1"/>
    <xf numFmtId="0" fontId="8" fillId="0" borderId="4" xfId="4" applyFont="1" applyBorder="1" applyAlignment="1"/>
    <xf numFmtId="0" fontId="8" fillId="0" borderId="11" xfId="5" applyNumberFormat="1" applyFont="1" applyBorder="1" applyProtection="1">
      <alignment horizontal="center" vertical="center" wrapText="1"/>
    </xf>
    <xf numFmtId="0" fontId="8" fillId="0" borderId="5" xfId="5" applyNumberFormat="1" applyFont="1" applyBorder="1" applyProtection="1">
      <alignment horizontal="center" vertical="center" wrapText="1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5" applyNumberFormat="1" applyFont="1" applyAlignment="1" applyProtection="1">
      <alignment horizontal="left" vertical="center" wrapText="1"/>
    </xf>
    <xf numFmtId="164" fontId="8" fillId="0" borderId="2" xfId="5" applyNumberFormat="1" applyFont="1" applyFill="1" applyAlignme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2" xfId="9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8" fillId="0" borderId="1" xfId="2" applyNumberFormat="1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/>
      <protection locked="0"/>
    </xf>
    <xf numFmtId="1" fontId="8" fillId="0" borderId="12" xfId="7" applyNumberFormat="1" applyFont="1" applyBorder="1" applyProtection="1">
      <alignment horizontal="center" vertical="top" shrinkToFit="1"/>
    </xf>
    <xf numFmtId="0" fontId="8" fillId="0" borderId="12" xfId="6" applyNumberFormat="1" applyFont="1" applyBorder="1" applyProtection="1">
      <alignment vertical="top" wrapText="1"/>
    </xf>
    <xf numFmtId="164" fontId="8" fillId="0" borderId="12" xfId="8" applyNumberFormat="1" applyFont="1" applyFill="1" applyBorder="1" applyAlignment="1" applyProtection="1">
      <alignment horizontal="center" vertical="top" shrinkToFit="1"/>
    </xf>
    <xf numFmtId="164" fontId="8" fillId="0" borderId="12" xfId="9" applyNumberFormat="1" applyFont="1" applyFill="1" applyBorder="1" applyAlignment="1" applyProtection="1">
      <alignment horizontal="center" vertical="top" shrinkToFit="1"/>
    </xf>
    <xf numFmtId="164" fontId="8" fillId="5" borderId="2" xfId="9" applyNumberFormat="1" applyFont="1" applyFill="1" applyAlignment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12" fillId="0" borderId="1" xfId="0" applyNumberFormat="1" applyFont="1" applyBorder="1" applyAlignment="1" applyProtection="1">
      <alignment horizontal="center" wrapText="1"/>
      <protection locked="0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9" xfId="5" applyNumberFormat="1" applyFont="1" applyFill="1" applyBorder="1" applyAlignment="1" applyProtection="1">
      <alignment horizontal="center" vertical="center" wrapText="1"/>
    </xf>
    <xf numFmtId="0" fontId="8" fillId="0" borderId="10" xfId="5" applyNumberFormat="1" applyFont="1" applyFill="1" applyBorder="1" applyAlignment="1" applyProtection="1">
      <alignment horizontal="center" vertical="center" wrapText="1"/>
    </xf>
    <xf numFmtId="0" fontId="8" fillId="0" borderId="6" xfId="4" applyFont="1" applyFill="1" applyBorder="1" applyAlignment="1">
      <alignment horizontal="center" vertical="center"/>
    </xf>
    <xf numFmtId="0" fontId="8" fillId="0" borderId="7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11" fillId="0" borderId="1" xfId="3" applyNumberFormat="1" applyFont="1" applyProtection="1">
      <alignment horizontal="center"/>
    </xf>
    <xf numFmtId="0" fontId="11" fillId="0" borderId="1" xfId="3" applyFont="1">
      <alignment horizontal="center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justify" vertical="top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3"/>
  <sheetViews>
    <sheetView showGridLines="0" tabSelected="1" zoomScaleSheetLayoutView="100" workbookViewId="0">
      <selection activeCell="G8" sqref="G8:O8"/>
    </sheetView>
  </sheetViews>
  <sheetFormatPr defaultColWidth="9.109375" defaultRowHeight="14.4" outlineLevelRow="1"/>
  <cols>
    <col min="1" max="1" width="13.109375" style="10" customWidth="1"/>
    <col min="2" max="2" width="53.109375" style="10" customWidth="1"/>
    <col min="3" max="6" width="9.109375" style="10" hidden="1"/>
    <col min="7" max="7" width="11.6640625" style="27" customWidth="1"/>
    <col min="8" max="13" width="9.109375" style="27" hidden="1"/>
    <col min="14" max="15" width="11.6640625" style="27" customWidth="1"/>
    <col min="16" max="16" width="9.109375" style="1" customWidth="1"/>
    <col min="17" max="16384" width="9.109375" style="1"/>
  </cols>
  <sheetData>
    <row r="1" spans="1:17">
      <c r="G1" s="29" t="s">
        <v>101</v>
      </c>
      <c r="H1" s="29"/>
      <c r="I1" s="29"/>
      <c r="J1" s="29"/>
      <c r="K1" s="29"/>
      <c r="L1" s="29"/>
      <c r="M1" s="29"/>
      <c r="N1" s="29"/>
      <c r="O1" s="29"/>
    </row>
    <row r="2" spans="1:17">
      <c r="G2" s="49" t="s">
        <v>88</v>
      </c>
      <c r="H2" s="49"/>
      <c r="I2" s="49"/>
      <c r="J2" s="49"/>
      <c r="K2" s="49"/>
      <c r="L2" s="49"/>
      <c r="M2" s="49"/>
      <c r="N2" s="49"/>
      <c r="O2" s="49"/>
    </row>
    <row r="3" spans="1:17">
      <c r="G3" s="50" t="s">
        <v>102</v>
      </c>
      <c r="H3" s="50"/>
      <c r="I3" s="50"/>
      <c r="J3" s="50"/>
      <c r="K3" s="50"/>
      <c r="L3" s="50"/>
      <c r="M3" s="50"/>
      <c r="N3" s="50"/>
      <c r="O3" s="50"/>
    </row>
    <row r="6" spans="1:17" s="5" customFormat="1">
      <c r="A6" s="3"/>
      <c r="B6" s="4"/>
      <c r="C6" s="4"/>
      <c r="D6" s="4"/>
      <c r="E6" s="4"/>
      <c r="F6" s="4"/>
      <c r="G6" s="50" t="s">
        <v>100</v>
      </c>
      <c r="H6" s="50"/>
      <c r="I6" s="50"/>
      <c r="J6" s="50"/>
      <c r="K6" s="50"/>
      <c r="L6" s="50"/>
      <c r="M6" s="50"/>
      <c r="N6" s="50"/>
      <c r="O6" s="50"/>
    </row>
    <row r="7" spans="1:17" s="5" customFormat="1" ht="15" customHeight="1">
      <c r="A7" s="3"/>
      <c r="B7" s="4"/>
      <c r="C7" s="4"/>
      <c r="D7" s="4"/>
      <c r="E7" s="4"/>
      <c r="F7" s="4"/>
      <c r="G7" s="51" t="s">
        <v>88</v>
      </c>
      <c r="H7" s="51"/>
      <c r="I7" s="51"/>
      <c r="J7" s="51"/>
      <c r="K7" s="51"/>
      <c r="L7" s="51"/>
      <c r="M7" s="51"/>
      <c r="N7" s="51"/>
      <c r="O7" s="51"/>
    </row>
    <row r="8" spans="1:17" s="5" customFormat="1" ht="15" customHeight="1">
      <c r="A8" s="3"/>
      <c r="B8" s="4"/>
      <c r="C8" s="4"/>
      <c r="D8" s="4"/>
      <c r="E8" s="4"/>
      <c r="F8" s="4"/>
      <c r="G8" s="48" t="s">
        <v>103</v>
      </c>
      <c r="H8" s="48"/>
      <c r="I8" s="48"/>
      <c r="J8" s="48"/>
      <c r="K8" s="48"/>
      <c r="L8" s="48"/>
      <c r="M8" s="48"/>
      <c r="N8" s="48"/>
      <c r="O8" s="48"/>
    </row>
    <row r="9" spans="1:17" s="5" customFormat="1" ht="15" customHeight="1">
      <c r="A9" s="3"/>
      <c r="B9" s="4"/>
      <c r="C9" s="4"/>
      <c r="D9" s="4"/>
      <c r="E9" s="4"/>
      <c r="F9" s="4"/>
      <c r="G9" s="48" t="s">
        <v>89</v>
      </c>
      <c r="H9" s="48"/>
      <c r="I9" s="48"/>
      <c r="J9" s="48"/>
      <c r="K9" s="48"/>
      <c r="L9" s="48"/>
      <c r="M9" s="48"/>
      <c r="N9" s="48"/>
      <c r="O9" s="48"/>
    </row>
    <row r="10" spans="1:17" s="5" customFormat="1" ht="15" customHeight="1">
      <c r="A10" s="6"/>
      <c r="B10" s="7"/>
      <c r="C10" s="7"/>
      <c r="D10" s="7"/>
      <c r="E10" s="7"/>
      <c r="F10" s="7"/>
      <c r="G10" s="48" t="s">
        <v>90</v>
      </c>
      <c r="H10" s="48"/>
      <c r="I10" s="48"/>
      <c r="J10" s="48"/>
      <c r="K10" s="48"/>
      <c r="L10" s="48"/>
      <c r="M10" s="48"/>
      <c r="N10" s="48"/>
      <c r="O10" s="48"/>
      <c r="Q10" s="2"/>
    </row>
    <row r="11" spans="1:17" s="5" customFormat="1" ht="26.25" customHeight="1">
      <c r="A11" s="6"/>
      <c r="B11" s="8"/>
      <c r="C11" s="8"/>
      <c r="D11" s="8"/>
      <c r="E11" s="8"/>
      <c r="F11" s="8"/>
      <c r="G11" s="48" t="s">
        <v>91</v>
      </c>
      <c r="H11" s="48"/>
      <c r="I11" s="48"/>
      <c r="J11" s="48"/>
      <c r="K11" s="48"/>
      <c r="L11" s="48"/>
      <c r="M11" s="48"/>
      <c r="N11" s="48"/>
      <c r="O11" s="48"/>
      <c r="Q11" s="2"/>
    </row>
    <row r="12" spans="1:17" s="5" customFormat="1" ht="74.25" customHeight="1">
      <c r="A12" s="39" t="s">
        <v>92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9"/>
      <c r="Q12" s="2"/>
    </row>
    <row r="13" spans="1:17">
      <c r="B13" s="11"/>
      <c r="C13" s="12"/>
      <c r="D13" s="12"/>
      <c r="E13" s="12"/>
      <c r="F13" s="12"/>
      <c r="G13" s="13"/>
      <c r="H13" s="13"/>
      <c r="I13" s="13"/>
      <c r="J13" s="13"/>
      <c r="K13" s="13"/>
      <c r="L13" s="13"/>
      <c r="M13" s="13"/>
      <c r="N13" s="13"/>
      <c r="O13" s="13"/>
      <c r="P13" s="2"/>
    </row>
    <row r="14" spans="1:17" ht="15.75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2"/>
    </row>
    <row r="15" spans="1:17" ht="12" customHeight="1">
      <c r="A15" s="40" t="s">
        <v>97</v>
      </c>
      <c r="B15" s="41" t="s">
        <v>98</v>
      </c>
      <c r="C15" s="14"/>
      <c r="D15" s="15"/>
      <c r="E15" s="15"/>
      <c r="F15" s="15"/>
      <c r="G15" s="43" t="s">
        <v>93</v>
      </c>
      <c r="H15" s="44"/>
      <c r="I15" s="44"/>
      <c r="J15" s="44"/>
      <c r="K15" s="44"/>
      <c r="L15" s="44"/>
      <c r="M15" s="44"/>
      <c r="N15" s="44"/>
      <c r="O15" s="45"/>
      <c r="P15" s="2"/>
    </row>
    <row r="16" spans="1:17" ht="42.75" customHeight="1">
      <c r="A16" s="40"/>
      <c r="B16" s="42"/>
      <c r="C16" s="16" t="s">
        <v>0</v>
      </c>
      <c r="D16" s="17" t="s">
        <v>0</v>
      </c>
      <c r="E16" s="17" t="s">
        <v>0</v>
      </c>
      <c r="F16" s="17" t="s">
        <v>0</v>
      </c>
      <c r="G16" s="18" t="s">
        <v>94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0</v>
      </c>
      <c r="N16" s="18" t="s">
        <v>95</v>
      </c>
      <c r="O16" s="18" t="s">
        <v>96</v>
      </c>
      <c r="P16" s="2"/>
    </row>
    <row r="17" spans="1:16" ht="15.75" customHeight="1">
      <c r="A17" s="19">
        <v>1</v>
      </c>
      <c r="B17" s="17">
        <v>2</v>
      </c>
      <c r="C17" s="19"/>
      <c r="D17" s="19"/>
      <c r="E17" s="19"/>
      <c r="F17" s="19"/>
      <c r="G17" s="20">
        <v>3</v>
      </c>
      <c r="H17" s="20"/>
      <c r="I17" s="20"/>
      <c r="J17" s="20"/>
      <c r="K17" s="20"/>
      <c r="L17" s="20"/>
      <c r="M17" s="20"/>
      <c r="N17" s="20">
        <v>4</v>
      </c>
      <c r="O17" s="20">
        <v>5</v>
      </c>
      <c r="P17" s="2"/>
    </row>
    <row r="18" spans="1:16" ht="15.75" customHeight="1">
      <c r="A18" s="19"/>
      <c r="B18" s="21" t="s">
        <v>44</v>
      </c>
      <c r="C18" s="19"/>
      <c r="D18" s="19"/>
      <c r="E18" s="19"/>
      <c r="F18" s="19"/>
      <c r="G18" s="22">
        <f>G19+G26+G30+G36+G41+G48+G51+G55+G58+G60</f>
        <v>514904.43</v>
      </c>
      <c r="H18" s="22">
        <f t="shared" ref="H18:O18" si="0">H19+H26+H30+H36+H41+H48+H51+H55+H58+H60</f>
        <v>485542.69689999998</v>
      </c>
      <c r="I18" s="22">
        <f t="shared" si="0"/>
        <v>0</v>
      </c>
      <c r="J18" s="22">
        <f t="shared" si="0"/>
        <v>485542.69689999998</v>
      </c>
      <c r="K18" s="22">
        <f t="shared" si="0"/>
        <v>0</v>
      </c>
      <c r="L18" s="22">
        <f t="shared" si="0"/>
        <v>485542.69689999998</v>
      </c>
      <c r="M18" s="22">
        <f t="shared" si="0"/>
        <v>0</v>
      </c>
      <c r="N18" s="22">
        <f t="shared" si="0"/>
        <v>385378.3</v>
      </c>
      <c r="O18" s="22">
        <f t="shared" si="0"/>
        <v>351833.2</v>
      </c>
      <c r="P18" s="2"/>
    </row>
    <row r="19" spans="1:16">
      <c r="A19" s="23" t="s">
        <v>1</v>
      </c>
      <c r="B19" s="24" t="s">
        <v>45</v>
      </c>
      <c r="C19" s="23"/>
      <c r="D19" s="23"/>
      <c r="E19" s="23"/>
      <c r="F19" s="23"/>
      <c r="G19" s="25">
        <f>G20+G21+G22+G23+G24+G25</f>
        <v>60589</v>
      </c>
      <c r="H19" s="25">
        <f t="shared" ref="H19:O19" si="1">H20+H21+H22+H23+H24+H25</f>
        <v>60600.961299999995</v>
      </c>
      <c r="I19" s="25">
        <f t="shared" si="1"/>
        <v>0</v>
      </c>
      <c r="J19" s="25">
        <f t="shared" si="1"/>
        <v>60600.961299999995</v>
      </c>
      <c r="K19" s="25">
        <f t="shared" si="1"/>
        <v>0</v>
      </c>
      <c r="L19" s="25">
        <f t="shared" si="1"/>
        <v>60600.961299999995</v>
      </c>
      <c r="M19" s="25">
        <f t="shared" si="1"/>
        <v>0</v>
      </c>
      <c r="N19" s="25">
        <f t="shared" si="1"/>
        <v>41149.4</v>
      </c>
      <c r="O19" s="25">
        <f t="shared" si="1"/>
        <v>29441.199999999997</v>
      </c>
      <c r="P19" s="2"/>
    </row>
    <row r="20" spans="1:16" ht="26.4" outlineLevel="1">
      <c r="A20" s="23" t="s">
        <v>2</v>
      </c>
      <c r="B20" s="24" t="s">
        <v>55</v>
      </c>
      <c r="C20" s="23"/>
      <c r="D20" s="23"/>
      <c r="E20" s="23"/>
      <c r="F20" s="23"/>
      <c r="G20" s="25">
        <v>1604</v>
      </c>
      <c r="H20" s="26">
        <v>1604</v>
      </c>
      <c r="I20" s="26">
        <v>0</v>
      </c>
      <c r="J20" s="26">
        <v>1604</v>
      </c>
      <c r="K20" s="26">
        <v>0</v>
      </c>
      <c r="L20" s="26">
        <v>1604</v>
      </c>
      <c r="M20" s="26">
        <v>0</v>
      </c>
      <c r="N20" s="25">
        <v>1161.5999999999999</v>
      </c>
      <c r="O20" s="25">
        <v>886.7</v>
      </c>
      <c r="P20" s="2"/>
    </row>
    <row r="21" spans="1:16" ht="42" customHeight="1" outlineLevel="1">
      <c r="A21" s="23" t="s">
        <v>3</v>
      </c>
      <c r="B21" s="24" t="s">
        <v>56</v>
      </c>
      <c r="C21" s="23"/>
      <c r="D21" s="23"/>
      <c r="E21" s="23"/>
      <c r="F21" s="23"/>
      <c r="G21" s="25">
        <v>32799.300000000003</v>
      </c>
      <c r="H21" s="26">
        <v>32811.252</v>
      </c>
      <c r="I21" s="26">
        <v>0</v>
      </c>
      <c r="J21" s="26">
        <v>32811.252</v>
      </c>
      <c r="K21" s="26">
        <v>0</v>
      </c>
      <c r="L21" s="26">
        <v>32811.252</v>
      </c>
      <c r="M21" s="26">
        <v>0</v>
      </c>
      <c r="N21" s="25">
        <v>23280.2</v>
      </c>
      <c r="O21" s="25">
        <v>17790.5</v>
      </c>
      <c r="P21" s="2"/>
    </row>
    <row r="22" spans="1:16" outlineLevel="1">
      <c r="A22" s="23" t="s">
        <v>4</v>
      </c>
      <c r="B22" s="24" t="s">
        <v>57</v>
      </c>
      <c r="C22" s="23"/>
      <c r="D22" s="23"/>
      <c r="E22" s="23"/>
      <c r="F22" s="23"/>
      <c r="G22" s="25">
        <v>20.399999999999999</v>
      </c>
      <c r="H22" s="26">
        <v>20.399999999999999</v>
      </c>
      <c r="I22" s="26">
        <v>0</v>
      </c>
      <c r="J22" s="26">
        <v>20.399999999999999</v>
      </c>
      <c r="K22" s="26">
        <v>0</v>
      </c>
      <c r="L22" s="26">
        <v>20.399999999999999</v>
      </c>
      <c r="M22" s="26">
        <v>0</v>
      </c>
      <c r="N22" s="25">
        <v>21.5</v>
      </c>
      <c r="O22" s="25">
        <v>22.1</v>
      </c>
      <c r="P22" s="2"/>
    </row>
    <row r="23" spans="1:16" ht="40.5" customHeight="1" outlineLevel="1">
      <c r="A23" s="23" t="s">
        <v>5</v>
      </c>
      <c r="B23" s="24" t="s">
        <v>58</v>
      </c>
      <c r="C23" s="23"/>
      <c r="D23" s="23"/>
      <c r="E23" s="23"/>
      <c r="F23" s="23"/>
      <c r="G23" s="25">
        <v>8965.7999999999993</v>
      </c>
      <c r="H23" s="26">
        <v>8965.81</v>
      </c>
      <c r="I23" s="26">
        <v>0</v>
      </c>
      <c r="J23" s="26">
        <v>8965.81</v>
      </c>
      <c r="K23" s="26">
        <v>0</v>
      </c>
      <c r="L23" s="26">
        <v>8965.81</v>
      </c>
      <c r="M23" s="26">
        <v>0</v>
      </c>
      <c r="N23" s="25">
        <f>5991.5+466.5</f>
        <v>6458</v>
      </c>
      <c r="O23" s="25">
        <f>4630.6+356.2</f>
        <v>4986.8</v>
      </c>
      <c r="P23" s="2"/>
    </row>
    <row r="24" spans="1:16" outlineLevel="1">
      <c r="A24" s="23" t="s">
        <v>6</v>
      </c>
      <c r="B24" s="24" t="s">
        <v>59</v>
      </c>
      <c r="C24" s="23"/>
      <c r="D24" s="23"/>
      <c r="E24" s="23"/>
      <c r="F24" s="23"/>
      <c r="G24" s="25">
        <v>300</v>
      </c>
      <c r="H24" s="26">
        <v>300</v>
      </c>
      <c r="I24" s="26">
        <v>0</v>
      </c>
      <c r="J24" s="26">
        <v>300</v>
      </c>
      <c r="K24" s="26">
        <v>0</v>
      </c>
      <c r="L24" s="26">
        <v>300</v>
      </c>
      <c r="M24" s="26">
        <v>0</v>
      </c>
      <c r="N24" s="25">
        <v>300</v>
      </c>
      <c r="O24" s="25">
        <v>300</v>
      </c>
      <c r="P24" s="2"/>
    </row>
    <row r="25" spans="1:16" outlineLevel="1">
      <c r="A25" s="23" t="s">
        <v>7</v>
      </c>
      <c r="B25" s="24" t="s">
        <v>60</v>
      </c>
      <c r="C25" s="23"/>
      <c r="D25" s="23"/>
      <c r="E25" s="23"/>
      <c r="F25" s="23"/>
      <c r="G25" s="25">
        <v>16899.5</v>
      </c>
      <c r="H25" s="26">
        <v>16899.499299999999</v>
      </c>
      <c r="I25" s="26">
        <v>0</v>
      </c>
      <c r="J25" s="26">
        <v>16899.499299999999</v>
      </c>
      <c r="K25" s="26">
        <v>0</v>
      </c>
      <c r="L25" s="26">
        <v>16899.499299999999</v>
      </c>
      <c r="M25" s="26">
        <v>0</v>
      </c>
      <c r="N25" s="25">
        <v>9928.1</v>
      </c>
      <c r="O25" s="25">
        <v>5455.1</v>
      </c>
      <c r="P25" s="2"/>
    </row>
    <row r="26" spans="1:16" ht="26.4">
      <c r="A26" s="23" t="s">
        <v>8</v>
      </c>
      <c r="B26" s="24" t="s">
        <v>46</v>
      </c>
      <c r="C26" s="23"/>
      <c r="D26" s="23"/>
      <c r="E26" s="23"/>
      <c r="F26" s="23"/>
      <c r="G26" s="25">
        <f>G27+G28+G29</f>
        <v>3881.4300000000003</v>
      </c>
      <c r="H26" s="25">
        <f t="shared" ref="H26:O26" si="2">H27+H28+H29</f>
        <v>3881.4300000000003</v>
      </c>
      <c r="I26" s="25">
        <f t="shared" si="2"/>
        <v>0</v>
      </c>
      <c r="J26" s="25">
        <f t="shared" si="2"/>
        <v>3881.4300000000003</v>
      </c>
      <c r="K26" s="25">
        <f t="shared" si="2"/>
        <v>0</v>
      </c>
      <c r="L26" s="25">
        <f t="shared" si="2"/>
        <v>3881.4300000000003</v>
      </c>
      <c r="M26" s="25">
        <f t="shared" si="2"/>
        <v>0</v>
      </c>
      <c r="N26" s="25">
        <f t="shared" si="2"/>
        <v>3042.7999999999997</v>
      </c>
      <c r="O26" s="25">
        <f t="shared" si="2"/>
        <v>2533.1</v>
      </c>
      <c r="P26" s="2"/>
    </row>
    <row r="27" spans="1:16" outlineLevel="1">
      <c r="A27" s="23" t="s">
        <v>9</v>
      </c>
      <c r="B27" s="24" t="s">
        <v>61</v>
      </c>
      <c r="C27" s="23"/>
      <c r="D27" s="23"/>
      <c r="E27" s="23"/>
      <c r="F27" s="23"/>
      <c r="G27" s="25">
        <v>737</v>
      </c>
      <c r="H27" s="26">
        <v>737</v>
      </c>
      <c r="I27" s="26">
        <v>0</v>
      </c>
      <c r="J27" s="26">
        <v>737</v>
      </c>
      <c r="K27" s="26">
        <v>0</v>
      </c>
      <c r="L27" s="26">
        <v>737</v>
      </c>
      <c r="M27" s="26">
        <v>0</v>
      </c>
      <c r="N27" s="25">
        <v>767.1</v>
      </c>
      <c r="O27" s="25">
        <v>796.1</v>
      </c>
      <c r="P27" s="2"/>
    </row>
    <row r="28" spans="1:16" ht="30" customHeight="1" outlineLevel="1">
      <c r="A28" s="23" t="s">
        <v>10</v>
      </c>
      <c r="B28" s="24" t="s">
        <v>62</v>
      </c>
      <c r="C28" s="23"/>
      <c r="D28" s="23"/>
      <c r="E28" s="23"/>
      <c r="F28" s="23"/>
      <c r="G28" s="25">
        <v>2992.8</v>
      </c>
      <c r="H28" s="26">
        <v>2992.8</v>
      </c>
      <c r="I28" s="26">
        <v>0</v>
      </c>
      <c r="J28" s="26">
        <v>2992.8</v>
      </c>
      <c r="K28" s="26">
        <v>0</v>
      </c>
      <c r="L28" s="26">
        <v>2992.8</v>
      </c>
      <c r="M28" s="26">
        <v>0</v>
      </c>
      <c r="N28" s="25">
        <v>2167.5</v>
      </c>
      <c r="O28" s="25">
        <v>1654.4</v>
      </c>
      <c r="P28" s="2"/>
    </row>
    <row r="29" spans="1:16" outlineLevel="1">
      <c r="A29" s="23" t="s">
        <v>11</v>
      </c>
      <c r="B29" s="24" t="s">
        <v>63</v>
      </c>
      <c r="C29" s="23"/>
      <c r="D29" s="23"/>
      <c r="E29" s="23"/>
      <c r="F29" s="23"/>
      <c r="G29" s="25">
        <v>151.63</v>
      </c>
      <c r="H29" s="26">
        <v>151.63</v>
      </c>
      <c r="I29" s="26">
        <v>0</v>
      </c>
      <c r="J29" s="26">
        <v>151.63</v>
      </c>
      <c r="K29" s="26">
        <v>0</v>
      </c>
      <c r="L29" s="26">
        <v>151.63</v>
      </c>
      <c r="M29" s="26">
        <v>0</v>
      </c>
      <c r="N29" s="25">
        <v>108.2</v>
      </c>
      <c r="O29" s="25">
        <v>82.6</v>
      </c>
      <c r="P29" s="2"/>
    </row>
    <row r="30" spans="1:16">
      <c r="A30" s="23" t="s">
        <v>12</v>
      </c>
      <c r="B30" s="24" t="s">
        <v>47</v>
      </c>
      <c r="C30" s="23"/>
      <c r="D30" s="23"/>
      <c r="E30" s="23"/>
      <c r="F30" s="23"/>
      <c r="G30" s="25">
        <f>G31+G32+G33+G34+G35</f>
        <v>72363.199999999997</v>
      </c>
      <c r="H30" s="25">
        <f t="shared" ref="H30:O30" si="3">H31+H32+H33+H34+H35</f>
        <v>40901.534200000002</v>
      </c>
      <c r="I30" s="25">
        <f t="shared" si="3"/>
        <v>0</v>
      </c>
      <c r="J30" s="25">
        <f t="shared" si="3"/>
        <v>40901.534200000002</v>
      </c>
      <c r="K30" s="25">
        <f t="shared" si="3"/>
        <v>0</v>
      </c>
      <c r="L30" s="25">
        <f t="shared" si="3"/>
        <v>40901.534200000002</v>
      </c>
      <c r="M30" s="25">
        <f t="shared" si="3"/>
        <v>0</v>
      </c>
      <c r="N30" s="25">
        <f t="shared" si="3"/>
        <v>27369.1</v>
      </c>
      <c r="O30" s="25">
        <f t="shared" si="3"/>
        <v>28980.999999999996</v>
      </c>
      <c r="P30" s="2"/>
    </row>
    <row r="31" spans="1:16" outlineLevel="1">
      <c r="A31" s="23" t="s">
        <v>13</v>
      </c>
      <c r="B31" s="24" t="s">
        <v>64</v>
      </c>
      <c r="C31" s="23"/>
      <c r="D31" s="23"/>
      <c r="E31" s="23"/>
      <c r="F31" s="23"/>
      <c r="G31" s="25">
        <v>90</v>
      </c>
      <c r="H31" s="26">
        <v>90</v>
      </c>
      <c r="I31" s="26">
        <v>0</v>
      </c>
      <c r="J31" s="26">
        <v>90</v>
      </c>
      <c r="K31" s="26">
        <v>0</v>
      </c>
      <c r="L31" s="26">
        <v>90</v>
      </c>
      <c r="M31" s="26">
        <v>0</v>
      </c>
      <c r="N31" s="25">
        <v>65.099999999999994</v>
      </c>
      <c r="O31" s="25">
        <v>49.7</v>
      </c>
      <c r="P31" s="2"/>
    </row>
    <row r="32" spans="1:16" outlineLevel="1">
      <c r="A32" s="23" t="s">
        <v>14</v>
      </c>
      <c r="B32" s="24" t="s">
        <v>65</v>
      </c>
      <c r="C32" s="23"/>
      <c r="D32" s="23"/>
      <c r="E32" s="23"/>
      <c r="F32" s="23"/>
      <c r="G32" s="25">
        <v>159.69999999999999</v>
      </c>
      <c r="H32" s="26">
        <v>159.69999999999999</v>
      </c>
      <c r="I32" s="26">
        <v>0</v>
      </c>
      <c r="J32" s="26">
        <v>159.69999999999999</v>
      </c>
      <c r="K32" s="26">
        <v>0</v>
      </c>
      <c r="L32" s="26">
        <v>159.69999999999999</v>
      </c>
      <c r="M32" s="26">
        <v>0</v>
      </c>
      <c r="N32" s="25">
        <v>165.6</v>
      </c>
      <c r="O32" s="25">
        <v>165.6</v>
      </c>
      <c r="P32" s="2"/>
    </row>
    <row r="33" spans="1:16" outlineLevel="1">
      <c r="A33" s="23" t="s">
        <v>15</v>
      </c>
      <c r="B33" s="24" t="s">
        <v>66</v>
      </c>
      <c r="C33" s="23"/>
      <c r="D33" s="23"/>
      <c r="E33" s="23"/>
      <c r="F33" s="23"/>
      <c r="G33" s="25">
        <v>6004.9</v>
      </c>
      <c r="H33" s="26">
        <v>6004.9304000000002</v>
      </c>
      <c r="I33" s="26">
        <v>0</v>
      </c>
      <c r="J33" s="26">
        <v>6004.9304000000002</v>
      </c>
      <c r="K33" s="26">
        <v>0</v>
      </c>
      <c r="L33" s="26">
        <v>6004.9304000000002</v>
      </c>
      <c r="M33" s="26">
        <v>0</v>
      </c>
      <c r="N33" s="25">
        <v>2270.6</v>
      </c>
      <c r="O33" s="25">
        <v>1733.3</v>
      </c>
      <c r="P33" s="2"/>
    </row>
    <row r="34" spans="1:16" outlineLevel="1">
      <c r="A34" s="23" t="s">
        <v>16</v>
      </c>
      <c r="B34" s="24" t="s">
        <v>67</v>
      </c>
      <c r="C34" s="23"/>
      <c r="D34" s="23"/>
      <c r="E34" s="23"/>
      <c r="F34" s="23"/>
      <c r="G34" s="25">
        <f>34010-39.1+2604+2540.6+26356.2</f>
        <v>65471.7</v>
      </c>
      <c r="H34" s="26">
        <v>34009.950499999999</v>
      </c>
      <c r="I34" s="26">
        <v>0</v>
      </c>
      <c r="J34" s="26">
        <v>34009.950499999999</v>
      </c>
      <c r="K34" s="26">
        <v>0</v>
      </c>
      <c r="L34" s="26">
        <v>34009.950499999999</v>
      </c>
      <c r="M34" s="26">
        <v>0</v>
      </c>
      <c r="N34" s="25">
        <v>24440</v>
      </c>
      <c r="O34" s="25">
        <v>26705.8</v>
      </c>
      <c r="P34" s="2"/>
    </row>
    <row r="35" spans="1:16" outlineLevel="1">
      <c r="A35" s="23" t="s">
        <v>17</v>
      </c>
      <c r="B35" s="24" t="s">
        <v>68</v>
      </c>
      <c r="C35" s="23"/>
      <c r="D35" s="23"/>
      <c r="E35" s="23"/>
      <c r="F35" s="23"/>
      <c r="G35" s="25">
        <v>636.9</v>
      </c>
      <c r="H35" s="26">
        <v>636.95330000000001</v>
      </c>
      <c r="I35" s="26">
        <v>0</v>
      </c>
      <c r="J35" s="26">
        <v>636.95330000000001</v>
      </c>
      <c r="K35" s="26">
        <v>0</v>
      </c>
      <c r="L35" s="26">
        <v>636.95330000000001</v>
      </c>
      <c r="M35" s="26">
        <v>0</v>
      </c>
      <c r="N35" s="25">
        <v>427.8</v>
      </c>
      <c r="O35" s="25">
        <v>326.60000000000002</v>
      </c>
      <c r="P35" s="2"/>
    </row>
    <row r="36" spans="1:16" ht="15.75" customHeight="1">
      <c r="A36" s="23" t="s">
        <v>18</v>
      </c>
      <c r="B36" s="24" t="s">
        <v>48</v>
      </c>
      <c r="C36" s="23"/>
      <c r="D36" s="23"/>
      <c r="E36" s="23"/>
      <c r="F36" s="23"/>
      <c r="G36" s="25">
        <f>G37+G38+G39+G40</f>
        <v>43400.3</v>
      </c>
      <c r="H36" s="25">
        <f t="shared" ref="H36:O36" si="4">H37+H38+H39+H40</f>
        <v>43388.315799999997</v>
      </c>
      <c r="I36" s="25">
        <f t="shared" si="4"/>
        <v>0</v>
      </c>
      <c r="J36" s="25">
        <f t="shared" si="4"/>
        <v>43388.315799999997</v>
      </c>
      <c r="K36" s="25">
        <f t="shared" si="4"/>
        <v>0</v>
      </c>
      <c r="L36" s="25">
        <f t="shared" si="4"/>
        <v>43388.315799999997</v>
      </c>
      <c r="M36" s="25">
        <f t="shared" si="4"/>
        <v>0</v>
      </c>
      <c r="N36" s="25">
        <f t="shared" si="4"/>
        <v>30279.4</v>
      </c>
      <c r="O36" s="25">
        <f t="shared" si="4"/>
        <v>23568.799999999999</v>
      </c>
      <c r="P36" s="2"/>
    </row>
    <row r="37" spans="1:16" outlineLevel="1">
      <c r="A37" s="23" t="s">
        <v>19</v>
      </c>
      <c r="B37" s="24" t="s">
        <v>69</v>
      </c>
      <c r="C37" s="23"/>
      <c r="D37" s="23"/>
      <c r="E37" s="23"/>
      <c r="F37" s="23"/>
      <c r="G37" s="25">
        <v>3824.3</v>
      </c>
      <c r="H37" s="26">
        <v>3824.2741999999998</v>
      </c>
      <c r="I37" s="26">
        <v>0</v>
      </c>
      <c r="J37" s="26">
        <v>3824.2741999999998</v>
      </c>
      <c r="K37" s="26">
        <v>0</v>
      </c>
      <c r="L37" s="26">
        <v>3824.2741999999998</v>
      </c>
      <c r="M37" s="26">
        <v>0</v>
      </c>
      <c r="N37" s="25">
        <v>3329.3</v>
      </c>
      <c r="O37" s="25">
        <v>3115</v>
      </c>
      <c r="P37" s="2"/>
    </row>
    <row r="38" spans="1:16" outlineLevel="1">
      <c r="A38" s="23" t="s">
        <v>20</v>
      </c>
      <c r="B38" s="24" t="s">
        <v>70</v>
      </c>
      <c r="C38" s="23"/>
      <c r="D38" s="23"/>
      <c r="E38" s="23"/>
      <c r="F38" s="23"/>
      <c r="G38" s="25">
        <v>7222.5</v>
      </c>
      <c r="H38" s="26">
        <v>7210.5887000000002</v>
      </c>
      <c r="I38" s="26">
        <v>0</v>
      </c>
      <c r="J38" s="26">
        <v>7210.5887000000002</v>
      </c>
      <c r="K38" s="26">
        <v>0</v>
      </c>
      <c r="L38" s="26">
        <v>7210.5887000000002</v>
      </c>
      <c r="M38" s="26">
        <v>0</v>
      </c>
      <c r="N38" s="25">
        <v>5214.7</v>
      </c>
      <c r="O38" s="25">
        <v>3980.5</v>
      </c>
      <c r="P38" s="2"/>
    </row>
    <row r="39" spans="1:16" outlineLevel="1">
      <c r="A39" s="35" t="s">
        <v>21</v>
      </c>
      <c r="B39" s="36" t="s">
        <v>71</v>
      </c>
      <c r="C39" s="35"/>
      <c r="D39" s="35"/>
      <c r="E39" s="35"/>
      <c r="F39" s="35"/>
      <c r="G39" s="25">
        <v>19353.5</v>
      </c>
      <c r="H39" s="34">
        <v>19253.4529</v>
      </c>
      <c r="I39" s="34">
        <v>0</v>
      </c>
      <c r="J39" s="34">
        <v>19253.4529</v>
      </c>
      <c r="K39" s="34">
        <v>0</v>
      </c>
      <c r="L39" s="34">
        <v>19253.4529</v>
      </c>
      <c r="M39" s="34">
        <v>0</v>
      </c>
      <c r="N39" s="25">
        <v>12319.5</v>
      </c>
      <c r="O39" s="25">
        <v>9285.6</v>
      </c>
      <c r="P39" s="2"/>
    </row>
    <row r="40" spans="1:16" ht="15.75" customHeight="1" outlineLevel="1">
      <c r="A40" s="35" t="s">
        <v>22</v>
      </c>
      <c r="B40" s="36" t="s">
        <v>72</v>
      </c>
      <c r="C40" s="35"/>
      <c r="D40" s="35"/>
      <c r="E40" s="35"/>
      <c r="F40" s="35"/>
      <c r="G40" s="25">
        <v>13000</v>
      </c>
      <c r="H40" s="34">
        <v>13100</v>
      </c>
      <c r="I40" s="34">
        <v>0</v>
      </c>
      <c r="J40" s="34">
        <v>13100</v>
      </c>
      <c r="K40" s="34">
        <v>0</v>
      </c>
      <c r="L40" s="34">
        <v>13100</v>
      </c>
      <c r="M40" s="34">
        <v>0</v>
      </c>
      <c r="N40" s="25">
        <v>9415.9</v>
      </c>
      <c r="O40" s="25">
        <v>7187.7</v>
      </c>
      <c r="P40" s="2"/>
    </row>
    <row r="41" spans="1:16">
      <c r="A41" s="23" t="s">
        <v>23</v>
      </c>
      <c r="B41" s="24" t="s">
        <v>49</v>
      </c>
      <c r="C41" s="23"/>
      <c r="D41" s="23"/>
      <c r="E41" s="23"/>
      <c r="F41" s="23"/>
      <c r="G41" s="25">
        <f>G42+G43+G44+G45+G46+G47</f>
        <v>280359.8</v>
      </c>
      <c r="H41" s="25">
        <f t="shared" ref="H41:O41" si="5">H42+H43+H44+H45+H46+H47</f>
        <v>282459.8</v>
      </c>
      <c r="I41" s="25">
        <f t="shared" si="5"/>
        <v>0</v>
      </c>
      <c r="J41" s="25">
        <f t="shared" si="5"/>
        <v>282459.8</v>
      </c>
      <c r="K41" s="25">
        <f t="shared" si="5"/>
        <v>0</v>
      </c>
      <c r="L41" s="25">
        <f t="shared" si="5"/>
        <v>282459.8</v>
      </c>
      <c r="M41" s="25">
        <f t="shared" si="5"/>
        <v>0</v>
      </c>
      <c r="N41" s="25">
        <f t="shared" si="5"/>
        <v>241192.80000000002</v>
      </c>
      <c r="O41" s="25">
        <f t="shared" si="5"/>
        <v>230325.60000000003</v>
      </c>
      <c r="P41" s="2"/>
    </row>
    <row r="42" spans="1:16" outlineLevel="1">
      <c r="A42" s="23" t="s">
        <v>24</v>
      </c>
      <c r="B42" s="24" t="s">
        <v>73</v>
      </c>
      <c r="C42" s="23"/>
      <c r="D42" s="23"/>
      <c r="E42" s="23"/>
      <c r="F42" s="23"/>
      <c r="G42" s="25">
        <v>82416</v>
      </c>
      <c r="H42" s="26">
        <v>83416</v>
      </c>
      <c r="I42" s="26">
        <v>0</v>
      </c>
      <c r="J42" s="26">
        <v>83416</v>
      </c>
      <c r="K42" s="26">
        <v>0</v>
      </c>
      <c r="L42" s="26">
        <v>83416</v>
      </c>
      <c r="M42" s="26">
        <v>0</v>
      </c>
      <c r="N42" s="25">
        <v>78887.399999999994</v>
      </c>
      <c r="O42" s="25">
        <v>72641</v>
      </c>
      <c r="P42" s="2"/>
    </row>
    <row r="43" spans="1:16" outlineLevel="1">
      <c r="A43" s="23" t="s">
        <v>25</v>
      </c>
      <c r="B43" s="24" t="s">
        <v>74</v>
      </c>
      <c r="C43" s="23"/>
      <c r="D43" s="23"/>
      <c r="E43" s="23"/>
      <c r="F43" s="23"/>
      <c r="G43" s="25">
        <v>158407.70000000001</v>
      </c>
      <c r="H43" s="26">
        <v>159407.70000000001</v>
      </c>
      <c r="I43" s="26">
        <v>0</v>
      </c>
      <c r="J43" s="26">
        <v>159407.70000000001</v>
      </c>
      <c r="K43" s="26">
        <v>0</v>
      </c>
      <c r="L43" s="26">
        <v>159407.70000000001</v>
      </c>
      <c r="M43" s="26">
        <v>0</v>
      </c>
      <c r="N43" s="25">
        <v>139057.5</v>
      </c>
      <c r="O43" s="25">
        <v>139706.1</v>
      </c>
      <c r="P43" s="2"/>
    </row>
    <row r="44" spans="1:16" outlineLevel="1">
      <c r="A44" s="23" t="s">
        <v>26</v>
      </c>
      <c r="B44" s="24" t="s">
        <v>75</v>
      </c>
      <c r="C44" s="23"/>
      <c r="D44" s="23"/>
      <c r="E44" s="23"/>
      <c r="F44" s="23"/>
      <c r="G44" s="25">
        <v>19984.8</v>
      </c>
      <c r="H44" s="26">
        <v>19984.8</v>
      </c>
      <c r="I44" s="26">
        <v>0</v>
      </c>
      <c r="J44" s="26">
        <v>19984.8</v>
      </c>
      <c r="K44" s="26">
        <v>0</v>
      </c>
      <c r="L44" s="26">
        <v>19984.8</v>
      </c>
      <c r="M44" s="26">
        <v>0</v>
      </c>
      <c r="N44" s="25">
        <v>12282.2</v>
      </c>
      <c r="O44" s="25">
        <v>9504.7000000000007</v>
      </c>
      <c r="P44" s="2"/>
    </row>
    <row r="45" spans="1:16" ht="26.4" outlineLevel="1">
      <c r="A45" s="23" t="s">
        <v>27</v>
      </c>
      <c r="B45" s="24" t="s">
        <v>76</v>
      </c>
      <c r="C45" s="23"/>
      <c r="D45" s="23"/>
      <c r="E45" s="23"/>
      <c r="F45" s="23"/>
      <c r="G45" s="25">
        <v>100</v>
      </c>
      <c r="H45" s="26">
        <v>100</v>
      </c>
      <c r="I45" s="26">
        <v>0</v>
      </c>
      <c r="J45" s="26">
        <v>100</v>
      </c>
      <c r="K45" s="26">
        <v>0</v>
      </c>
      <c r="L45" s="26">
        <v>100</v>
      </c>
      <c r="M45" s="26">
        <v>0</v>
      </c>
      <c r="N45" s="25">
        <v>72.400000000000006</v>
      </c>
      <c r="O45" s="25">
        <v>55.4</v>
      </c>
      <c r="P45" s="2"/>
    </row>
    <row r="46" spans="1:16" outlineLevel="1">
      <c r="A46" s="23" t="s">
        <v>28</v>
      </c>
      <c r="B46" s="24" t="s">
        <v>77</v>
      </c>
      <c r="C46" s="23"/>
      <c r="D46" s="23"/>
      <c r="E46" s="23"/>
      <c r="F46" s="23"/>
      <c r="G46" s="25">
        <v>4815.5</v>
      </c>
      <c r="H46" s="26">
        <v>4915.5</v>
      </c>
      <c r="I46" s="26">
        <v>0</v>
      </c>
      <c r="J46" s="26">
        <v>4915.5</v>
      </c>
      <c r="K46" s="26">
        <v>0</v>
      </c>
      <c r="L46" s="26">
        <v>4915.5</v>
      </c>
      <c r="M46" s="26">
        <v>0</v>
      </c>
      <c r="N46" s="25">
        <v>1145.5999999999999</v>
      </c>
      <c r="O46" s="25">
        <v>977.2</v>
      </c>
      <c r="P46" s="2"/>
    </row>
    <row r="47" spans="1:16" outlineLevel="1">
      <c r="A47" s="23" t="s">
        <v>29</v>
      </c>
      <c r="B47" s="24" t="s">
        <v>78</v>
      </c>
      <c r="C47" s="23"/>
      <c r="D47" s="23"/>
      <c r="E47" s="23"/>
      <c r="F47" s="23"/>
      <c r="G47" s="25">
        <v>14635.8</v>
      </c>
      <c r="H47" s="26">
        <v>14635.8</v>
      </c>
      <c r="I47" s="26">
        <v>0</v>
      </c>
      <c r="J47" s="26">
        <v>14635.8</v>
      </c>
      <c r="K47" s="26">
        <v>0</v>
      </c>
      <c r="L47" s="26">
        <v>14635.8</v>
      </c>
      <c r="M47" s="26">
        <v>0</v>
      </c>
      <c r="N47" s="25">
        <v>9747.7000000000007</v>
      </c>
      <c r="O47" s="25">
        <v>7441.2</v>
      </c>
      <c r="P47" s="2"/>
    </row>
    <row r="48" spans="1:16">
      <c r="A48" s="23" t="s">
        <v>30</v>
      </c>
      <c r="B48" s="24" t="s">
        <v>50</v>
      </c>
      <c r="C48" s="23"/>
      <c r="D48" s="23"/>
      <c r="E48" s="23"/>
      <c r="F48" s="23"/>
      <c r="G48" s="25">
        <f>G49+G50</f>
        <v>35267.4</v>
      </c>
      <c r="H48" s="25">
        <f t="shared" ref="H48:O48" si="6">H49+H50</f>
        <v>35267.404699999999</v>
      </c>
      <c r="I48" s="25">
        <f t="shared" si="6"/>
        <v>0</v>
      </c>
      <c r="J48" s="25">
        <f t="shared" si="6"/>
        <v>35267.404699999999</v>
      </c>
      <c r="K48" s="25">
        <f t="shared" si="6"/>
        <v>0</v>
      </c>
      <c r="L48" s="25">
        <f t="shared" si="6"/>
        <v>35267.404699999999</v>
      </c>
      <c r="M48" s="25">
        <f t="shared" si="6"/>
        <v>0</v>
      </c>
      <c r="N48" s="25">
        <f t="shared" si="6"/>
        <v>24689</v>
      </c>
      <c r="O48" s="25">
        <f t="shared" si="6"/>
        <v>19054.400000000001</v>
      </c>
      <c r="P48" s="2"/>
    </row>
    <row r="49" spans="1:16" outlineLevel="1">
      <c r="A49" s="23" t="s">
        <v>31</v>
      </c>
      <c r="B49" s="24" t="s">
        <v>79</v>
      </c>
      <c r="C49" s="23"/>
      <c r="D49" s="23"/>
      <c r="E49" s="23"/>
      <c r="F49" s="23"/>
      <c r="G49" s="25">
        <v>30911.1</v>
      </c>
      <c r="H49" s="26">
        <v>30911.1047</v>
      </c>
      <c r="I49" s="26">
        <v>0</v>
      </c>
      <c r="J49" s="26">
        <v>30911.1047</v>
      </c>
      <c r="K49" s="26">
        <v>0</v>
      </c>
      <c r="L49" s="26">
        <v>30911.1047</v>
      </c>
      <c r="M49" s="26">
        <v>0</v>
      </c>
      <c r="N49" s="25">
        <v>21678.6</v>
      </c>
      <c r="O49" s="25">
        <v>16756.400000000001</v>
      </c>
      <c r="P49" s="2"/>
    </row>
    <row r="50" spans="1:16" outlineLevel="1">
      <c r="A50" s="23" t="s">
        <v>32</v>
      </c>
      <c r="B50" s="24" t="s">
        <v>80</v>
      </c>
      <c r="C50" s="23"/>
      <c r="D50" s="23"/>
      <c r="E50" s="23"/>
      <c r="F50" s="23"/>
      <c r="G50" s="25">
        <v>4356.3</v>
      </c>
      <c r="H50" s="26">
        <v>4356.3</v>
      </c>
      <c r="I50" s="26">
        <v>0</v>
      </c>
      <c r="J50" s="26">
        <v>4356.3</v>
      </c>
      <c r="K50" s="26">
        <v>0</v>
      </c>
      <c r="L50" s="26">
        <v>4356.3</v>
      </c>
      <c r="M50" s="26">
        <v>0</v>
      </c>
      <c r="N50" s="25">
        <v>3010.4</v>
      </c>
      <c r="O50" s="25">
        <v>2298</v>
      </c>
      <c r="P50" s="2"/>
    </row>
    <row r="51" spans="1:16">
      <c r="A51" s="23" t="s">
        <v>33</v>
      </c>
      <c r="B51" s="24" t="s">
        <v>51</v>
      </c>
      <c r="C51" s="23"/>
      <c r="D51" s="23"/>
      <c r="E51" s="23"/>
      <c r="F51" s="23"/>
      <c r="G51" s="25">
        <f>G52+G53+G54</f>
        <v>12372.5</v>
      </c>
      <c r="H51" s="25">
        <f t="shared" ref="H51:O51" si="7">H52+H53+H54</f>
        <v>12372.465900000001</v>
      </c>
      <c r="I51" s="25">
        <f t="shared" si="7"/>
        <v>0</v>
      </c>
      <c r="J51" s="25">
        <f t="shared" si="7"/>
        <v>12372.465900000001</v>
      </c>
      <c r="K51" s="25">
        <f t="shared" si="7"/>
        <v>0</v>
      </c>
      <c r="L51" s="25">
        <f t="shared" si="7"/>
        <v>12372.465900000001</v>
      </c>
      <c r="M51" s="25">
        <f t="shared" si="7"/>
        <v>0</v>
      </c>
      <c r="N51" s="25">
        <f t="shared" si="7"/>
        <v>14225.8</v>
      </c>
      <c r="O51" s="25">
        <f t="shared" si="7"/>
        <v>15360.900000000001</v>
      </c>
      <c r="P51" s="2"/>
    </row>
    <row r="52" spans="1:16" outlineLevel="1">
      <c r="A52" s="23" t="s">
        <v>34</v>
      </c>
      <c r="B52" s="24" t="s">
        <v>81</v>
      </c>
      <c r="C52" s="23"/>
      <c r="D52" s="23"/>
      <c r="E52" s="23"/>
      <c r="F52" s="23"/>
      <c r="G52" s="25">
        <v>2524.6</v>
      </c>
      <c r="H52" s="26">
        <v>2524.5659000000001</v>
      </c>
      <c r="I52" s="26">
        <v>0</v>
      </c>
      <c r="J52" s="26">
        <v>2524.5659000000001</v>
      </c>
      <c r="K52" s="26">
        <v>0</v>
      </c>
      <c r="L52" s="26">
        <v>2524.5659000000001</v>
      </c>
      <c r="M52" s="26">
        <v>0</v>
      </c>
      <c r="N52" s="25">
        <v>1810.7</v>
      </c>
      <c r="O52" s="25">
        <v>1382.2</v>
      </c>
      <c r="P52" s="2"/>
    </row>
    <row r="53" spans="1:16" outlineLevel="1">
      <c r="A53" s="23" t="s">
        <v>35</v>
      </c>
      <c r="B53" s="24" t="s">
        <v>82</v>
      </c>
      <c r="C53" s="23"/>
      <c r="D53" s="23"/>
      <c r="E53" s="23"/>
      <c r="F53" s="23"/>
      <c r="G53" s="25">
        <v>2764.8</v>
      </c>
      <c r="H53" s="26">
        <v>2764.8</v>
      </c>
      <c r="I53" s="26">
        <v>0</v>
      </c>
      <c r="J53" s="26">
        <v>2764.8</v>
      </c>
      <c r="K53" s="26">
        <v>0</v>
      </c>
      <c r="L53" s="26">
        <v>2764.8</v>
      </c>
      <c r="M53" s="26">
        <v>0</v>
      </c>
      <c r="N53" s="25">
        <v>1976.2</v>
      </c>
      <c r="O53" s="25">
        <v>1862</v>
      </c>
      <c r="P53" s="2"/>
    </row>
    <row r="54" spans="1:16" outlineLevel="1">
      <c r="A54" s="23" t="s">
        <v>36</v>
      </c>
      <c r="B54" s="24" t="s">
        <v>83</v>
      </c>
      <c r="C54" s="23"/>
      <c r="D54" s="23"/>
      <c r="E54" s="23"/>
      <c r="F54" s="23"/>
      <c r="G54" s="25">
        <v>7083.1</v>
      </c>
      <c r="H54" s="26">
        <v>7083.1</v>
      </c>
      <c r="I54" s="26">
        <v>0</v>
      </c>
      <c r="J54" s="26">
        <v>7083.1</v>
      </c>
      <c r="K54" s="26">
        <v>0</v>
      </c>
      <c r="L54" s="26">
        <v>7083.1</v>
      </c>
      <c r="M54" s="26">
        <v>0</v>
      </c>
      <c r="N54" s="25">
        <v>10438.9</v>
      </c>
      <c r="O54" s="25">
        <v>12116.7</v>
      </c>
      <c r="P54" s="2"/>
    </row>
    <row r="55" spans="1:16">
      <c r="A55" s="23" t="s">
        <v>37</v>
      </c>
      <c r="B55" s="24" t="s">
        <v>52</v>
      </c>
      <c r="C55" s="23"/>
      <c r="D55" s="23"/>
      <c r="E55" s="23"/>
      <c r="F55" s="23"/>
      <c r="G55" s="25">
        <f>G56+G57</f>
        <v>4493.3</v>
      </c>
      <c r="H55" s="25">
        <f t="shared" ref="H55:O55" si="8">H56+H57</f>
        <v>4493.3</v>
      </c>
      <c r="I55" s="25">
        <f t="shared" si="8"/>
        <v>0</v>
      </c>
      <c r="J55" s="25">
        <f t="shared" si="8"/>
        <v>4493.3</v>
      </c>
      <c r="K55" s="25">
        <f t="shared" si="8"/>
        <v>0</v>
      </c>
      <c r="L55" s="25">
        <f t="shared" si="8"/>
        <v>4493.3</v>
      </c>
      <c r="M55" s="25">
        <f t="shared" si="8"/>
        <v>0</v>
      </c>
      <c r="N55" s="25">
        <f t="shared" si="8"/>
        <v>2469.9</v>
      </c>
      <c r="O55" s="25">
        <f t="shared" si="8"/>
        <v>1885.1</v>
      </c>
      <c r="P55" s="2"/>
    </row>
    <row r="56" spans="1:16" outlineLevel="1">
      <c r="A56" s="23" t="s">
        <v>38</v>
      </c>
      <c r="B56" s="24" t="s">
        <v>84</v>
      </c>
      <c r="C56" s="23"/>
      <c r="D56" s="23"/>
      <c r="E56" s="23"/>
      <c r="F56" s="23"/>
      <c r="G56" s="25">
        <v>3085.3</v>
      </c>
      <c r="H56" s="26">
        <v>3085.3</v>
      </c>
      <c r="I56" s="26">
        <v>0</v>
      </c>
      <c r="J56" s="26">
        <v>3085.3</v>
      </c>
      <c r="K56" s="26">
        <v>0</v>
      </c>
      <c r="L56" s="26">
        <v>3085.3</v>
      </c>
      <c r="M56" s="26">
        <v>0</v>
      </c>
      <c r="N56" s="25">
        <v>2081.4</v>
      </c>
      <c r="O56" s="25">
        <v>1588.5</v>
      </c>
      <c r="P56" s="2"/>
    </row>
    <row r="57" spans="1:16" outlineLevel="1">
      <c r="A57" s="23" t="s">
        <v>39</v>
      </c>
      <c r="B57" s="24" t="s">
        <v>85</v>
      </c>
      <c r="C57" s="23"/>
      <c r="D57" s="23"/>
      <c r="E57" s="23"/>
      <c r="F57" s="23"/>
      <c r="G57" s="25">
        <v>1408</v>
      </c>
      <c r="H57" s="26">
        <v>1408</v>
      </c>
      <c r="I57" s="26">
        <v>0</v>
      </c>
      <c r="J57" s="26">
        <v>1408</v>
      </c>
      <c r="K57" s="26">
        <v>0</v>
      </c>
      <c r="L57" s="26">
        <v>1408</v>
      </c>
      <c r="M57" s="26">
        <v>0</v>
      </c>
      <c r="N57" s="25">
        <v>388.5</v>
      </c>
      <c r="O57" s="25">
        <v>296.60000000000002</v>
      </c>
      <c r="P57" s="2"/>
    </row>
    <row r="58" spans="1:16">
      <c r="A58" s="23" t="s">
        <v>40</v>
      </c>
      <c r="B58" s="24" t="s">
        <v>53</v>
      </c>
      <c r="C58" s="23"/>
      <c r="D58" s="23"/>
      <c r="E58" s="23"/>
      <c r="F58" s="23"/>
      <c r="G58" s="25">
        <v>2172.5</v>
      </c>
      <c r="H58" s="26">
        <v>2172.4850000000001</v>
      </c>
      <c r="I58" s="26">
        <v>0</v>
      </c>
      <c r="J58" s="26">
        <v>2172.4850000000001</v>
      </c>
      <c r="K58" s="26">
        <v>0</v>
      </c>
      <c r="L58" s="26">
        <v>2172.4850000000001</v>
      </c>
      <c r="M58" s="26">
        <v>0</v>
      </c>
      <c r="N58" s="25">
        <v>960.1</v>
      </c>
      <c r="O58" s="25">
        <v>683.1</v>
      </c>
      <c r="P58" s="2"/>
    </row>
    <row r="59" spans="1:16" outlineLevel="1">
      <c r="A59" s="23" t="s">
        <v>41</v>
      </c>
      <c r="B59" s="24" t="s">
        <v>86</v>
      </c>
      <c r="C59" s="23"/>
      <c r="D59" s="23"/>
      <c r="E59" s="23"/>
      <c r="F59" s="23"/>
      <c r="G59" s="25">
        <v>2172.5</v>
      </c>
      <c r="H59" s="26">
        <v>2172.4850000000001</v>
      </c>
      <c r="I59" s="26">
        <v>0</v>
      </c>
      <c r="J59" s="26">
        <v>2172.4850000000001</v>
      </c>
      <c r="K59" s="26">
        <v>0</v>
      </c>
      <c r="L59" s="26">
        <v>2172.4850000000001</v>
      </c>
      <c r="M59" s="26">
        <v>0</v>
      </c>
      <c r="N59" s="25">
        <v>960.1</v>
      </c>
      <c r="O59" s="25">
        <v>683.1</v>
      </c>
      <c r="P59" s="2"/>
    </row>
    <row r="60" spans="1:16" ht="26.4">
      <c r="A60" s="23" t="s">
        <v>42</v>
      </c>
      <c r="B60" s="24" t="s">
        <v>54</v>
      </c>
      <c r="C60" s="23"/>
      <c r="D60" s="23"/>
      <c r="E60" s="23"/>
      <c r="F60" s="23"/>
      <c r="G60" s="25">
        <v>5</v>
      </c>
      <c r="H60" s="26">
        <v>5</v>
      </c>
      <c r="I60" s="26">
        <v>0</v>
      </c>
      <c r="J60" s="26">
        <v>5</v>
      </c>
      <c r="K60" s="26">
        <v>0</v>
      </c>
      <c r="L60" s="26">
        <v>5</v>
      </c>
      <c r="M60" s="26">
        <v>0</v>
      </c>
      <c r="N60" s="25">
        <v>0</v>
      </c>
      <c r="O60" s="25">
        <v>0</v>
      </c>
      <c r="P60" s="2"/>
    </row>
    <row r="61" spans="1:16" ht="26.4" outlineLevel="1">
      <c r="A61" s="30" t="s">
        <v>43</v>
      </c>
      <c r="B61" s="31" t="s">
        <v>87</v>
      </c>
      <c r="C61" s="30"/>
      <c r="D61" s="30"/>
      <c r="E61" s="30"/>
      <c r="F61" s="30"/>
      <c r="G61" s="32">
        <v>5</v>
      </c>
      <c r="H61" s="33">
        <v>5</v>
      </c>
      <c r="I61" s="33">
        <v>0</v>
      </c>
      <c r="J61" s="33">
        <v>5</v>
      </c>
      <c r="K61" s="33">
        <v>0</v>
      </c>
      <c r="L61" s="33">
        <v>5</v>
      </c>
      <c r="M61" s="33">
        <v>0</v>
      </c>
      <c r="N61" s="32">
        <v>0</v>
      </c>
      <c r="O61" s="32">
        <v>0</v>
      </c>
      <c r="P61" s="2"/>
    </row>
    <row r="62" spans="1:16" ht="12.75" customHeight="1">
      <c r="A62" s="12"/>
      <c r="B62" s="12"/>
      <c r="C62" s="12"/>
      <c r="D62" s="12"/>
      <c r="E62" s="12"/>
      <c r="F62" s="12"/>
      <c r="G62" s="13"/>
      <c r="H62" s="13"/>
      <c r="I62" s="13"/>
      <c r="J62" s="13"/>
      <c r="K62" s="13"/>
      <c r="L62" s="13"/>
      <c r="M62" s="13"/>
      <c r="N62" s="13"/>
      <c r="O62" s="28" t="s">
        <v>99</v>
      </c>
      <c r="P62" s="2"/>
    </row>
    <row r="63" spans="1:16" ht="15.15" customHeight="1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2"/>
    </row>
  </sheetData>
  <mergeCells count="14">
    <mergeCell ref="G11:O11"/>
    <mergeCell ref="G2:O2"/>
    <mergeCell ref="G3:O3"/>
    <mergeCell ref="G6:O6"/>
    <mergeCell ref="G7:O7"/>
    <mergeCell ref="G8:O8"/>
    <mergeCell ref="G9:O9"/>
    <mergeCell ref="G10:O10"/>
    <mergeCell ref="B63:O63"/>
    <mergeCell ref="A12:O12"/>
    <mergeCell ref="A15:A16"/>
    <mergeCell ref="B15:B16"/>
    <mergeCell ref="G15:O15"/>
    <mergeCell ref="B14:O14"/>
  </mergeCells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29.03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29.03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79E4AB-41ED-4F91-82A2-A6166F1111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2019-03-15T11:59:23Z</cp:lastPrinted>
  <dcterms:created xsi:type="dcterms:W3CDTF">2019-03-15T11:12:54Z</dcterms:created>
  <dcterms:modified xsi:type="dcterms:W3CDTF">2019-04-03T10:15:08Z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19.1.1524.11508575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SYS_2452562_0SD0T4SKN</vt:lpwstr>
  </property>
  <property fmtid="{D5CDD505-2E9C-101B-9397-08002B2CF9AE}" pid="12" name="Локальная база">
    <vt:lpwstr>не используется</vt:lpwstr>
  </property>
</Properties>
</file>