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6" yWindow="528" windowWidth="15576" windowHeight="11196"/>
  </bookViews>
  <sheets>
    <sheet name="Документ" sheetId="2" r:id="rId1"/>
  </sheets>
  <definedNames>
    <definedName name="_xlnm.Print_Titles" localSheetId="0">Документ!$12:$12</definedName>
    <definedName name="_xlnm.Print_Area" localSheetId="0">Документ!$A$1:$P$57</definedName>
  </definedNames>
  <calcPr calcId="145621"/>
</workbook>
</file>

<file path=xl/calcChain.xml><?xml version="1.0" encoding="utf-8"?>
<calcChain xmlns="http://schemas.openxmlformats.org/spreadsheetml/2006/main">
  <c r="I51" i="2" l="1"/>
  <c r="J51" i="2"/>
  <c r="K51" i="2"/>
  <c r="L51" i="2"/>
  <c r="M51" i="2"/>
  <c r="N51" i="2"/>
  <c r="O51" i="2"/>
  <c r="P51" i="2"/>
  <c r="H51" i="2"/>
  <c r="I40" i="2"/>
  <c r="I37" i="2" s="1"/>
  <c r="J40" i="2"/>
  <c r="J37" i="2" s="1"/>
  <c r="K40" i="2"/>
  <c r="K37" i="2" s="1"/>
  <c r="L40" i="2"/>
  <c r="L37" i="2" s="1"/>
  <c r="M40" i="2"/>
  <c r="M37" i="2" s="1"/>
  <c r="N40" i="2"/>
  <c r="N37" i="2" s="1"/>
  <c r="O37" i="2"/>
  <c r="P37" i="2"/>
  <c r="H37" i="2"/>
  <c r="I45" i="2"/>
  <c r="I44" i="2" s="1"/>
  <c r="K45" i="2"/>
  <c r="K44" i="2" s="1"/>
  <c r="L45" i="2"/>
  <c r="L44" i="2" s="1"/>
  <c r="M45" i="2"/>
  <c r="M44" i="2" s="1"/>
  <c r="N45" i="2"/>
  <c r="N44" i="2" s="1"/>
  <c r="O44" i="2"/>
  <c r="P44" i="2"/>
  <c r="H44" i="2"/>
  <c r="J45" i="2"/>
  <c r="J44" i="2" s="1"/>
  <c r="I32" i="2"/>
  <c r="J32" i="2"/>
  <c r="K32" i="2"/>
  <c r="L32" i="2"/>
  <c r="M32" i="2"/>
  <c r="N32" i="2"/>
  <c r="O32" i="2"/>
  <c r="P32" i="2"/>
  <c r="H32" i="2"/>
  <c r="I26" i="2"/>
  <c r="J26" i="2"/>
  <c r="K26" i="2"/>
  <c r="L26" i="2"/>
  <c r="M26" i="2"/>
  <c r="N26" i="2"/>
  <c r="O26" i="2"/>
  <c r="P26" i="2"/>
  <c r="H26" i="2"/>
  <c r="I22" i="2"/>
  <c r="J22" i="2"/>
  <c r="K22" i="2"/>
  <c r="L22" i="2"/>
  <c r="M22" i="2"/>
  <c r="N22" i="2"/>
  <c r="O22" i="2"/>
  <c r="P22" i="2"/>
  <c r="H22" i="2"/>
  <c r="I19" i="2"/>
  <c r="I15" i="2" s="1"/>
  <c r="K19" i="2"/>
  <c r="K15" i="2" s="1"/>
  <c r="L19" i="2"/>
  <c r="L15" i="2" s="1"/>
  <c r="M19" i="2"/>
  <c r="M15" i="2" s="1"/>
  <c r="N19" i="2"/>
  <c r="N15" i="2" s="1"/>
  <c r="O15" i="2"/>
  <c r="P15" i="2"/>
  <c r="H15" i="2"/>
  <c r="J19" i="2"/>
  <c r="J15" i="2" s="1"/>
  <c r="J14" i="2" l="1"/>
  <c r="O14" i="2"/>
  <c r="K14" i="2"/>
  <c r="P14" i="2"/>
  <c r="L14" i="2"/>
  <c r="H14" i="2"/>
  <c r="M14" i="2"/>
  <c r="I14" i="2"/>
  <c r="N14" i="2"/>
</calcChain>
</file>

<file path=xl/sharedStrings.xml><?xml version="1.0" encoding="utf-8"?>
<sst xmlns="http://schemas.openxmlformats.org/spreadsheetml/2006/main" count="111" uniqueCount="101">
  <si>
    <t/>
  </si>
  <si>
    <t>0100</t>
  </si>
  <si>
    <t>0102</t>
  </si>
  <si>
    <t>0104</t>
  </si>
  <si>
    <t>0105</t>
  </si>
  <si>
    <t>0106</t>
  </si>
  <si>
    <t>0111</t>
  </si>
  <si>
    <t>0113</t>
  </si>
  <si>
    <t>0300</t>
  </si>
  <si>
    <t>0304</t>
  </si>
  <si>
    <t>0309</t>
  </si>
  <si>
    <t>0310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</si>
  <si>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</si>
  <si>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</si>
  <si>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</si>
  <si>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</si>
  <si>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</si>
  <si>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</si>
  <si>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</si>
  <si>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</si>
  <si>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</si>
  <si>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</si>
  <si>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</si>
  <si>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</si>
  <si>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</si>
  <si>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</si>
  <si>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</si>
  <si>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</si>
  <si>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</si>
  <si>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</si>
  <si>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</si>
  <si>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</si>
  <si>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</si>
  <si>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</si>
  <si>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</si>
  <si>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</si>
  <si>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</si>
  <si>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</si>
  <si>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1102</t>
  </si>
  <si>
    <t>1103</t>
  </si>
  <si>
    <t>1200</t>
  </si>
  <si>
    <t>1204</t>
  </si>
  <si>
    <t xml:space="preserve">  Обслуживание государственного и муниципального долга</t>
  </si>
  <si>
    <t>1300</t>
  </si>
  <si>
    <t>1301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</si>
  <si>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</si>
  <si>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</si>
  <si>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</si>
  <si>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</si>
  <si>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</si>
  <si>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</si>
  <si>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</si>
  <si>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</si>
  <si>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</si>
  <si>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</si>
  <si>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</si>
  <si>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</si>
  <si>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</si>
  <si>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</si>
  <si>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</si>
  <si>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</si>
  <si>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</si>
  <si>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</si>
  <si>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</si>
  <si>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</si>
  <si>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</si>
  <si>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</si>
  <si>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</si>
  <si>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</si>
  <si>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</si>
  <si>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</si>
  <si>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</si>
  <si>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</si>
  <si>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</si>
  <si>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</si>
  <si>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</si>
  <si>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</si>
  <si>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</si>
  <si>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</si>
  <si>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</si>
  <si>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</si>
  <si>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</si>
  <si>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</si>
  <si>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</si>
  <si>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Средства массовой информации</t>
  </si>
  <si>
    <t>Другие вопросы в области средств массовой информации</t>
  </si>
  <si>
    <t>Обслуживание государственного внутреннего  и муниципального долга</t>
  </si>
  <si>
    <t xml:space="preserve">к решению Кашинской городской </t>
  </si>
  <si>
    <t>Думы от _________20__ г. № _____</t>
  </si>
  <si>
    <t xml:space="preserve">«О бюджете Кашинского городского </t>
  </si>
  <si>
    <t xml:space="preserve">округа на 2019 год и на плановый </t>
  </si>
  <si>
    <t>период 2020 и 2021 годов»</t>
  </si>
  <si>
    <t>РП</t>
  </si>
  <si>
    <t>Наименование</t>
  </si>
  <si>
    <t>2019 год</t>
  </si>
  <si>
    <t xml:space="preserve"> 2020 год</t>
  </si>
  <si>
    <t>2021 год</t>
  </si>
  <si>
    <t>Сумма, тыс.руб.</t>
  </si>
  <si>
    <t>Распределение бюджетных ассигнований бюджета Кашинского городского округа по разделам и подразделам классификации расходов бюджетов на 2019 год и на плановый период 2020 и 2021 годов</t>
  </si>
  <si>
    <t>Всего расходов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</si>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</sst>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0" fontId="5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0" borderId="0" xfId="0" applyFont="1" applyProtection="1">
      <protection locked="0"/>
    </xf>
    <xf numFmtId="0" fontId="9" fillId="0" borderId="2" xfId="5" applyNumberFormat="1" applyFont="1" applyFill="1" applyProtection="1">
      <alignment horizontal="center" vertical="center" wrapText="1"/>
    </xf>
    <xf numFmtId="0" fontId="9" fillId="0" borderId="2" xfId="5" applyNumberFormat="1" applyFont="1" applyFill="1" applyAlignment="1" applyProtection="1">
      <alignment horizontal="center" vertical="center" wrapText="1"/>
    </xf>
    <xf numFmtId="1" fontId="9" fillId="0" borderId="2" xfId="7" applyNumberFormat="1" applyFont="1" applyFill="1" applyProtection="1">
      <alignment horizontal="center" vertical="top" shrinkToFit="1"/>
    </xf>
    <xf numFmtId="0" fontId="9" fillId="0" borderId="2" xfId="6" applyNumberFormat="1" applyFont="1" applyFill="1" applyProtection="1">
      <alignment vertical="top" wrapText="1"/>
    </xf>
    <xf numFmtId="1" fontId="9" fillId="0" borderId="2" xfId="7" applyFont="1" applyFill="1" applyProtection="1">
      <alignment horizontal="center" vertical="top" shrinkToFit="1"/>
    </xf>
    <xf numFmtId="164" fontId="9" fillId="0" borderId="2" xfId="8" applyFont="1" applyFill="1" applyAlignment="1" applyProtection="1">
      <alignment horizontal="center" vertical="top" shrinkToFit="1"/>
    </xf>
    <xf numFmtId="164" fontId="9" fillId="0" borderId="2" xfId="9" applyFont="1" applyFill="1" applyAlignment="1" applyProtection="1">
      <alignment horizontal="center" vertical="top" shrinkToFit="1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3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0" xfId="0" applyFont="1" applyFill="1" applyAlignment="1" applyProtection="1">
      <protection locked="0"/>
    </xf>
    <xf numFmtId="0" fontId="9" fillId="0" borderId="1" xfId="1" applyNumberFormat="1" applyFont="1" applyFill="1" applyAlignment="1" applyProtection="1">
      <alignment wrapText="1"/>
    </xf>
    <xf numFmtId="0" fontId="10" fillId="0" borderId="1" xfId="3" applyNumberFormat="1" applyFont="1" applyFill="1" applyAlignment="1" applyProtection="1"/>
    <xf numFmtId="0" fontId="9" fillId="0" borderId="5" xfId="5" applyNumberFormat="1" applyFont="1" applyFill="1" applyBorder="1" applyProtection="1">
      <alignment horizontal="center" vertical="center" wrapText="1"/>
    </xf>
    <xf numFmtId="0" fontId="9" fillId="0" borderId="5" xfId="5" applyNumberFormat="1" applyFont="1" applyFill="1" applyBorder="1" applyAlignment="1" applyProtection="1">
      <alignment horizontal="center" vertical="center" wrapText="1"/>
    </xf>
    <xf numFmtId="0" fontId="9" fillId="0" borderId="4" xfId="4" applyFont="1" applyFill="1" applyBorder="1">
      <alignment horizontal="right"/>
    </xf>
    <xf numFmtId="0" fontId="8" fillId="0" borderId="1" xfId="0" applyFont="1" applyBorder="1" applyAlignment="1">
      <alignment horizontal="justify" vertical="top"/>
    </xf>
    <xf numFmtId="0" fontId="9" fillId="0" borderId="2" xfId="5" applyNumberFormat="1" applyFont="1" applyFill="1" applyAlignment="1" applyProtection="1">
      <alignment horizontal="left" vertical="center" wrapText="1"/>
    </xf>
    <xf numFmtId="164" fontId="9" fillId="0" borderId="2" xfId="5" applyNumberFormat="1" applyFont="1" applyFill="1" applyAlignment="1" applyProtection="1">
      <alignment horizontal="center" vertical="center" wrapText="1"/>
    </xf>
    <xf numFmtId="0" fontId="9" fillId="0" borderId="1" xfId="13" applyNumberFormat="1" applyFont="1" applyFill="1" applyProtection="1">
      <alignment horizontal="left" wrapText="1"/>
    </xf>
    <xf numFmtId="0" fontId="9" fillId="0" borderId="1" xfId="13" applyFont="1" applyFill="1">
      <alignment horizontal="left" wrapText="1"/>
    </xf>
    <xf numFmtId="0" fontId="10" fillId="0" borderId="1" xfId="3" applyNumberFormat="1" applyFont="1" applyFill="1" applyProtection="1">
      <alignment horizontal="center"/>
    </xf>
    <xf numFmtId="0" fontId="10" fillId="0" borderId="1" xfId="3" applyFont="1" applyFill="1">
      <alignment horizontal="center"/>
    </xf>
    <xf numFmtId="0" fontId="9" fillId="0" borderId="1" xfId="4" applyNumberFormat="1" applyFont="1" applyFill="1" applyProtection="1">
      <alignment horizontal="right"/>
    </xf>
    <xf numFmtId="0" fontId="9" fillId="0" borderId="1" xfId="4" applyFont="1" applyFill="1">
      <alignment horizontal="right"/>
    </xf>
    <xf numFmtId="0" fontId="8" fillId="0" borderId="1" xfId="0" applyFont="1" applyBorder="1" applyAlignment="1">
      <alignment horizontal="justify" vertical="top"/>
    </xf>
    <xf numFmtId="0" fontId="9" fillId="0" borderId="6" xfId="5" applyNumberFormat="1" applyFont="1" applyFill="1" applyBorder="1" applyAlignment="1" applyProtection="1">
      <alignment horizontal="center" vertical="center" wrapText="1"/>
    </xf>
    <xf numFmtId="0" fontId="9" fillId="0" borderId="7" xfId="5" applyNumberFormat="1" applyFont="1" applyFill="1" applyBorder="1" applyAlignment="1" applyProtection="1">
      <alignment horizontal="center" vertical="center" wrapText="1"/>
    </xf>
    <xf numFmtId="0" fontId="9" fillId="0" borderId="8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10" xfId="4" applyFont="1" applyFill="1" applyBorder="1" applyAlignment="1">
      <alignment horizontal="center" vertical="center"/>
    </xf>
    <xf numFmtId="0" fontId="9" fillId="0" borderId="4" xfId="5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justify" vertical="top" wrapText="1"/>
    </xf>
    <xf numFmtId="0" fontId="11" fillId="0" borderId="0" xfId="0" applyNumberFormat="1" applyFont="1" applyAlignment="1" applyProtection="1">
      <alignment horizontal="center" wrapText="1"/>
      <protection locked="0"/>
    </xf>
    <xf numFmtId="0" fontId="8" fillId="0" borderId="1" xfId="0" applyFont="1" applyBorder="1" applyAlignment="1">
      <alignment horizontal="left" vertical="top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20"/>
    <cellStyle name="xl25" xfId="21"/>
    <cellStyle name="xl26" xfId="1"/>
    <cellStyle name="xl27" xfId="10"/>
    <cellStyle name="xl28" xfId="22"/>
    <cellStyle name="xl29" xfId="23"/>
    <cellStyle name="xl30" xfId="3"/>
    <cellStyle name="xl31" xfId="4"/>
    <cellStyle name="xl32" xfId="13"/>
    <cellStyle name="xl33" xfId="6"/>
    <cellStyle name="xl34" xfId="24"/>
    <cellStyle name="xl35" xfId="7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showGridLines="0" tabSelected="1" zoomScaleNormal="100" zoomScaleSheetLayoutView="100" workbookViewId="0">
      <pane ySplit="12" topLeftCell="A13" activePane="bottomLeft" state="frozen"/>
      <selection pane="bottomLeft" activeCell="Q8" sqref="Q8"/>
    </sheetView>
  </sheetViews>
  <sheetFormatPr defaultColWidth="9.109375" defaultRowHeight="14.4" outlineLevelRow="1" x14ac:dyDescent="0.3"/>
  <cols>
    <col min="1" max="1" width="10.33203125" style="11" customWidth="1"/>
    <col min="2" max="2" width="53.109375" style="11" customWidth="1"/>
    <col min="3" max="7" width="9.109375" style="11" hidden="1"/>
    <col min="8" max="8" width="11.6640625" style="12" customWidth="1"/>
    <col min="9" max="14" width="9.109375" style="12" hidden="1"/>
    <col min="15" max="16" width="11.6640625" style="12" customWidth="1"/>
    <col min="17" max="17" width="9.109375" style="1" customWidth="1"/>
    <col min="18" max="16384" width="9.109375" style="1"/>
  </cols>
  <sheetData>
    <row r="1" spans="1:17" x14ac:dyDescent="0.3">
      <c r="B1" s="15"/>
      <c r="C1" s="15"/>
      <c r="D1" s="15"/>
      <c r="E1" s="15"/>
      <c r="F1" s="15"/>
      <c r="G1" s="15"/>
      <c r="H1" s="39" t="s">
        <v>100</v>
      </c>
      <c r="I1" s="39"/>
      <c r="J1" s="39"/>
      <c r="K1" s="39"/>
      <c r="L1" s="39"/>
      <c r="M1" s="39"/>
      <c r="N1" s="39"/>
      <c r="O1" s="39"/>
      <c r="P1" s="39"/>
    </row>
    <row r="2" spans="1:17" x14ac:dyDescent="0.3">
      <c r="B2" s="15"/>
      <c r="C2" s="15"/>
      <c r="D2" s="15"/>
      <c r="E2" s="15"/>
      <c r="F2" s="15"/>
      <c r="G2" s="15"/>
      <c r="H2" s="37" t="s">
        <v>87</v>
      </c>
      <c r="I2" s="37"/>
      <c r="J2" s="37"/>
      <c r="K2" s="37"/>
      <c r="L2" s="37"/>
      <c r="M2" s="37"/>
      <c r="N2" s="37"/>
      <c r="O2" s="37"/>
      <c r="P2" s="37"/>
    </row>
    <row r="3" spans="1:17" x14ac:dyDescent="0.3">
      <c r="B3" s="15"/>
      <c r="C3" s="15"/>
      <c r="D3" s="15"/>
      <c r="E3" s="15"/>
      <c r="F3" s="15"/>
      <c r="G3" s="15"/>
      <c r="H3" s="30" t="s">
        <v>88</v>
      </c>
      <c r="I3" s="30"/>
      <c r="J3" s="30"/>
      <c r="K3" s="30"/>
      <c r="L3" s="30"/>
      <c r="M3" s="30"/>
      <c r="N3" s="30"/>
      <c r="O3" s="30"/>
      <c r="P3" s="30"/>
    </row>
    <row r="4" spans="1:17" x14ac:dyDescent="0.3">
      <c r="B4" s="15"/>
      <c r="C4" s="15"/>
      <c r="D4" s="15"/>
      <c r="E4" s="15"/>
      <c r="F4" s="15"/>
      <c r="G4" s="15"/>
      <c r="H4" s="30" t="s">
        <v>89</v>
      </c>
      <c r="I4" s="30"/>
      <c r="J4" s="30"/>
      <c r="K4" s="30"/>
      <c r="L4" s="30"/>
      <c r="M4" s="30"/>
      <c r="N4" s="30"/>
      <c r="O4" s="30"/>
      <c r="P4" s="30"/>
    </row>
    <row r="5" spans="1:17" x14ac:dyDescent="0.3">
      <c r="A5" s="3"/>
      <c r="B5" s="16"/>
      <c r="C5" s="16"/>
      <c r="D5" s="16"/>
      <c r="E5" s="16"/>
      <c r="F5" s="16"/>
      <c r="G5" s="16"/>
      <c r="H5" s="30" t="s">
        <v>90</v>
      </c>
      <c r="I5" s="30"/>
      <c r="J5" s="30"/>
      <c r="K5" s="30"/>
      <c r="L5" s="30"/>
      <c r="M5" s="30"/>
      <c r="N5" s="30"/>
      <c r="O5" s="30"/>
      <c r="P5" s="30"/>
      <c r="Q5" s="2"/>
    </row>
    <row r="6" spans="1:17" ht="26.25" customHeight="1" x14ac:dyDescent="0.3">
      <c r="A6" s="3"/>
      <c r="B6" s="17"/>
      <c r="C6" s="17"/>
      <c r="D6" s="17"/>
      <c r="E6" s="17"/>
      <c r="F6" s="17"/>
      <c r="G6" s="17"/>
      <c r="H6" s="30" t="s">
        <v>91</v>
      </c>
      <c r="I6" s="30"/>
      <c r="J6" s="30"/>
      <c r="K6" s="30"/>
      <c r="L6" s="30"/>
      <c r="M6" s="30"/>
      <c r="N6" s="30"/>
      <c r="O6" s="30"/>
      <c r="P6" s="30"/>
      <c r="Q6" s="2"/>
    </row>
    <row r="7" spans="1:17" ht="26.25" customHeight="1" x14ac:dyDescent="0.3">
      <c r="A7" s="3"/>
      <c r="B7" s="17"/>
      <c r="C7" s="17"/>
      <c r="D7" s="17"/>
      <c r="E7" s="17"/>
      <c r="F7" s="17"/>
      <c r="G7" s="17"/>
      <c r="H7" s="21"/>
      <c r="I7" s="21"/>
      <c r="J7" s="21"/>
      <c r="K7" s="21"/>
      <c r="L7" s="21"/>
      <c r="M7" s="21"/>
      <c r="N7" s="21"/>
      <c r="O7" s="21"/>
      <c r="P7" s="21"/>
      <c r="Q7" s="2"/>
    </row>
    <row r="8" spans="1:17" ht="74.25" customHeight="1" x14ac:dyDescent="0.3">
      <c r="A8" s="38" t="s">
        <v>98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2"/>
    </row>
    <row r="9" spans="1:17" ht="15.75" customHeight="1" x14ac:dyDescent="0.3">
      <c r="A9" s="3"/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"/>
    </row>
    <row r="10" spans="1:17" ht="12" customHeight="1" x14ac:dyDescent="0.3">
      <c r="A10" s="3"/>
      <c r="B10" s="28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"/>
    </row>
    <row r="11" spans="1:17" ht="17.25" customHeight="1" x14ac:dyDescent="0.3">
      <c r="A11" s="36" t="s">
        <v>92</v>
      </c>
      <c r="B11" s="31" t="s">
        <v>93</v>
      </c>
      <c r="C11" s="20"/>
      <c r="D11" s="20"/>
      <c r="E11" s="20"/>
      <c r="F11" s="20"/>
      <c r="G11" s="20"/>
      <c r="H11" s="33" t="s">
        <v>97</v>
      </c>
      <c r="I11" s="34"/>
      <c r="J11" s="34"/>
      <c r="K11" s="34"/>
      <c r="L11" s="34"/>
      <c r="M11" s="34"/>
      <c r="N11" s="34"/>
      <c r="O11" s="34"/>
      <c r="P11" s="35"/>
      <c r="Q11" s="2"/>
    </row>
    <row r="12" spans="1:17" ht="42.75" customHeight="1" x14ac:dyDescent="0.3">
      <c r="A12" s="36"/>
      <c r="B12" s="32"/>
      <c r="C12" s="18" t="s">
        <v>0</v>
      </c>
      <c r="D12" s="18" t="s">
        <v>0</v>
      </c>
      <c r="E12" s="18" t="s">
        <v>0</v>
      </c>
      <c r="F12" s="18" t="s">
        <v>0</v>
      </c>
      <c r="G12" s="18" t="s">
        <v>0</v>
      </c>
      <c r="H12" s="19" t="s">
        <v>94</v>
      </c>
      <c r="I12" s="19" t="s">
        <v>0</v>
      </c>
      <c r="J12" s="19" t="s">
        <v>0</v>
      </c>
      <c r="K12" s="19" t="s">
        <v>0</v>
      </c>
      <c r="L12" s="19" t="s">
        <v>0</v>
      </c>
      <c r="M12" s="19" t="s">
        <v>0</v>
      </c>
      <c r="N12" s="19" t="s">
        <v>0</v>
      </c>
      <c r="O12" s="19" t="s">
        <v>95</v>
      </c>
      <c r="P12" s="19" t="s">
        <v>96</v>
      </c>
      <c r="Q12" s="2"/>
    </row>
    <row r="13" spans="1:17" ht="15.75" customHeight="1" x14ac:dyDescent="0.3">
      <c r="A13" s="18">
        <v>1</v>
      </c>
      <c r="B13" s="4">
        <v>2</v>
      </c>
      <c r="C13" s="4"/>
      <c r="D13" s="4"/>
      <c r="E13" s="4"/>
      <c r="F13" s="4"/>
      <c r="G13" s="4"/>
      <c r="H13" s="5">
        <v>3</v>
      </c>
      <c r="I13" s="5"/>
      <c r="J13" s="5"/>
      <c r="K13" s="5"/>
      <c r="L13" s="5"/>
      <c r="M13" s="5"/>
      <c r="N13" s="5"/>
      <c r="O13" s="5">
        <v>4</v>
      </c>
      <c r="P13" s="5">
        <v>5</v>
      </c>
      <c r="Q13" s="2"/>
    </row>
    <row r="14" spans="1:17" s="14" customFormat="1" ht="15.75" customHeight="1" x14ac:dyDescent="0.3">
      <c r="A14" s="4"/>
      <c r="B14" s="22" t="s">
        <v>99</v>
      </c>
      <c r="C14" s="4"/>
      <c r="D14" s="4"/>
      <c r="E14" s="4"/>
      <c r="F14" s="4"/>
      <c r="G14" s="4"/>
      <c r="H14" s="23">
        <f t="shared" ref="H14:P14" si="0">H15+H22+H26+H32+H37+H44+H47+H51+H54+H56</f>
        <v>458798.1</v>
      </c>
      <c r="I14" s="23" t="e">
        <f t="shared" si="0"/>
        <v>#REF!</v>
      </c>
      <c r="J14" s="23" t="e">
        <f t="shared" si="0"/>
        <v>#REF!</v>
      </c>
      <c r="K14" s="23" t="e">
        <f t="shared" si="0"/>
        <v>#REF!</v>
      </c>
      <c r="L14" s="23" t="e">
        <f t="shared" si="0"/>
        <v>#REF!</v>
      </c>
      <c r="M14" s="23" t="e">
        <f t="shared" si="0"/>
        <v>#REF!</v>
      </c>
      <c r="N14" s="23" t="e">
        <f t="shared" si="0"/>
        <v>#REF!</v>
      </c>
      <c r="O14" s="23">
        <f t="shared" si="0"/>
        <v>370450.2</v>
      </c>
      <c r="P14" s="23">
        <f t="shared" si="0"/>
        <v>323811.80000000005</v>
      </c>
      <c r="Q14" s="13"/>
    </row>
    <row r="15" spans="1:17" s="14" customFormat="1" x14ac:dyDescent="0.3">
      <c r="A15" s="6" t="s">
        <v>1</v>
      </c>
      <c r="B15" s="7" t="s">
        <v>45</v>
      </c>
      <c r="C15" s="8"/>
      <c r="D15" s="8"/>
      <c r="E15" s="8"/>
      <c r="F15" s="8"/>
      <c r="G15" s="8"/>
      <c r="H15" s="9">
        <f t="shared" ref="H15:P15" si="1">H16+H17+H18+H19+H20+H21</f>
        <v>57214.1</v>
      </c>
      <c r="I15" s="9" t="e">
        <f t="shared" si="1"/>
        <v>#REF!</v>
      </c>
      <c r="J15" s="9" t="e">
        <f t="shared" si="1"/>
        <v>#REF!</v>
      </c>
      <c r="K15" s="9" t="e">
        <f t="shared" si="1"/>
        <v>#REF!</v>
      </c>
      <c r="L15" s="9" t="e">
        <f t="shared" si="1"/>
        <v>#REF!</v>
      </c>
      <c r="M15" s="9" t="e">
        <f t="shared" si="1"/>
        <v>#REF!</v>
      </c>
      <c r="N15" s="9" t="e">
        <f t="shared" si="1"/>
        <v>#REF!</v>
      </c>
      <c r="O15" s="9">
        <f t="shared" si="1"/>
        <v>41146.1</v>
      </c>
      <c r="P15" s="9">
        <f t="shared" si="1"/>
        <v>29437.9</v>
      </c>
      <c r="Q15" s="13"/>
    </row>
    <row r="16" spans="1:17" ht="26.4" outlineLevel="1" x14ac:dyDescent="0.3">
      <c r="A16" s="6" t="s">
        <v>2</v>
      </c>
      <c r="B16" s="7" t="s">
        <v>46</v>
      </c>
      <c r="C16" s="8"/>
      <c r="D16" s="8"/>
      <c r="E16" s="8"/>
      <c r="F16" s="8"/>
      <c r="G16" s="8"/>
      <c r="H16" s="9">
        <v>1604</v>
      </c>
      <c r="I16" s="10">
        <v>1604</v>
      </c>
      <c r="J16" s="10">
        <v>0</v>
      </c>
      <c r="K16" s="10">
        <v>1604</v>
      </c>
      <c r="L16" s="10">
        <v>0</v>
      </c>
      <c r="M16" s="10">
        <v>1604</v>
      </c>
      <c r="N16" s="10">
        <v>0</v>
      </c>
      <c r="O16" s="9">
        <v>1161.5999999999999</v>
      </c>
      <c r="P16" s="9">
        <v>886.7</v>
      </c>
      <c r="Q16" s="2"/>
    </row>
    <row r="17" spans="1:17" ht="39.6" outlineLevel="1" x14ac:dyDescent="0.3">
      <c r="A17" s="6" t="s">
        <v>3</v>
      </c>
      <c r="B17" s="7" t="s">
        <v>47</v>
      </c>
      <c r="C17" s="8"/>
      <c r="D17" s="8"/>
      <c r="E17" s="8"/>
      <c r="F17" s="8"/>
      <c r="G17" s="8"/>
      <c r="H17" s="9">
        <v>32057</v>
      </c>
      <c r="I17" s="10">
        <v>32057</v>
      </c>
      <c r="J17" s="10">
        <v>0</v>
      </c>
      <c r="K17" s="10">
        <v>32057</v>
      </c>
      <c r="L17" s="10">
        <v>0</v>
      </c>
      <c r="M17" s="10">
        <v>32057</v>
      </c>
      <c r="N17" s="10">
        <v>0</v>
      </c>
      <c r="O17" s="9">
        <v>23276.9</v>
      </c>
      <c r="P17" s="9">
        <v>17787.2</v>
      </c>
      <c r="Q17" s="2"/>
    </row>
    <row r="18" spans="1:17" outlineLevel="1" x14ac:dyDescent="0.3">
      <c r="A18" s="6" t="s">
        <v>4</v>
      </c>
      <c r="B18" s="7" t="s">
        <v>48</v>
      </c>
      <c r="C18" s="8"/>
      <c r="D18" s="8"/>
      <c r="E18" s="8"/>
      <c r="F18" s="8"/>
      <c r="G18" s="8"/>
      <c r="H18" s="9">
        <v>20.399999999999999</v>
      </c>
      <c r="I18" s="10">
        <v>20.399999999999999</v>
      </c>
      <c r="J18" s="10">
        <v>0</v>
      </c>
      <c r="K18" s="10">
        <v>20.399999999999999</v>
      </c>
      <c r="L18" s="10">
        <v>0</v>
      </c>
      <c r="M18" s="10">
        <v>20.399999999999999</v>
      </c>
      <c r="N18" s="10">
        <v>0</v>
      </c>
      <c r="O18" s="9">
        <v>21.5</v>
      </c>
      <c r="P18" s="9">
        <v>22.1</v>
      </c>
      <c r="Q18" s="2"/>
    </row>
    <row r="19" spans="1:17" ht="39.6" outlineLevel="1" x14ac:dyDescent="0.3">
      <c r="A19" s="6" t="s">
        <v>5</v>
      </c>
      <c r="B19" s="7" t="s">
        <v>49</v>
      </c>
      <c r="C19" s="8"/>
      <c r="D19" s="8"/>
      <c r="E19" s="8"/>
      <c r="F19" s="8"/>
      <c r="G19" s="8"/>
      <c r="H19" s="9">
        <v>8965.7999999999993</v>
      </c>
      <c r="I19" s="9" t="e">
        <f>#REF!</f>
        <v>#REF!</v>
      </c>
      <c r="J19" s="9" t="e">
        <f>#REF!</f>
        <v>#REF!</v>
      </c>
      <c r="K19" s="9" t="e">
        <f>#REF!</f>
        <v>#REF!</v>
      </c>
      <c r="L19" s="9" t="e">
        <f>#REF!</f>
        <v>#REF!</v>
      </c>
      <c r="M19" s="9" t="e">
        <f>#REF!</f>
        <v>#REF!</v>
      </c>
      <c r="N19" s="9" t="e">
        <f>#REF!</f>
        <v>#REF!</v>
      </c>
      <c r="O19" s="9">
        <v>6458</v>
      </c>
      <c r="P19" s="9">
        <v>4986.8</v>
      </c>
      <c r="Q19" s="2"/>
    </row>
    <row r="20" spans="1:17" outlineLevel="1" x14ac:dyDescent="0.3">
      <c r="A20" s="6" t="s">
        <v>6</v>
      </c>
      <c r="B20" s="7" t="s">
        <v>50</v>
      </c>
      <c r="C20" s="8"/>
      <c r="D20" s="8"/>
      <c r="E20" s="8"/>
      <c r="F20" s="8"/>
      <c r="G20" s="8"/>
      <c r="H20" s="9">
        <v>300</v>
      </c>
      <c r="I20" s="10">
        <v>300</v>
      </c>
      <c r="J20" s="10">
        <v>0</v>
      </c>
      <c r="K20" s="10">
        <v>300</v>
      </c>
      <c r="L20" s="10">
        <v>0</v>
      </c>
      <c r="M20" s="10">
        <v>300</v>
      </c>
      <c r="N20" s="10">
        <v>0</v>
      </c>
      <c r="O20" s="9">
        <v>300</v>
      </c>
      <c r="P20" s="9">
        <v>300</v>
      </c>
      <c r="Q20" s="2"/>
    </row>
    <row r="21" spans="1:17" outlineLevel="1" x14ac:dyDescent="0.3">
      <c r="A21" s="6" t="s">
        <v>7</v>
      </c>
      <c r="B21" s="7" t="s">
        <v>51</v>
      </c>
      <c r="C21" s="8"/>
      <c r="D21" s="8"/>
      <c r="E21" s="8"/>
      <c r="F21" s="8"/>
      <c r="G21" s="8"/>
      <c r="H21" s="9">
        <v>14266.9</v>
      </c>
      <c r="I21" s="10">
        <v>14266.9</v>
      </c>
      <c r="J21" s="10">
        <v>0</v>
      </c>
      <c r="K21" s="10">
        <v>14266.9</v>
      </c>
      <c r="L21" s="10">
        <v>0</v>
      </c>
      <c r="M21" s="10">
        <v>14266.9</v>
      </c>
      <c r="N21" s="10">
        <v>0</v>
      </c>
      <c r="O21" s="9">
        <v>9928.1</v>
      </c>
      <c r="P21" s="9">
        <v>5455.1</v>
      </c>
      <c r="Q21" s="2"/>
    </row>
    <row r="22" spans="1:17" x14ac:dyDescent="0.3">
      <c r="A22" s="6" t="s">
        <v>8</v>
      </c>
      <c r="B22" s="7" t="s">
        <v>52</v>
      </c>
      <c r="C22" s="8"/>
      <c r="D22" s="8"/>
      <c r="E22" s="8"/>
      <c r="F22" s="8"/>
      <c r="G22" s="8"/>
      <c r="H22" s="9">
        <f t="shared" ref="H22:P22" si="2">H23+H24+H25</f>
        <v>3879.8</v>
      </c>
      <c r="I22" s="9">
        <f t="shared" si="2"/>
        <v>3879.8</v>
      </c>
      <c r="J22" s="9">
        <f t="shared" si="2"/>
        <v>0</v>
      </c>
      <c r="K22" s="9">
        <f t="shared" si="2"/>
        <v>3879.8</v>
      </c>
      <c r="L22" s="9">
        <f t="shared" si="2"/>
        <v>0</v>
      </c>
      <c r="M22" s="9">
        <f t="shared" si="2"/>
        <v>3879.8</v>
      </c>
      <c r="N22" s="9">
        <f t="shared" si="2"/>
        <v>0</v>
      </c>
      <c r="O22" s="9">
        <f t="shared" si="2"/>
        <v>3042.7999999999997</v>
      </c>
      <c r="P22" s="9">
        <f t="shared" si="2"/>
        <v>2533.1</v>
      </c>
      <c r="Q22" s="2"/>
    </row>
    <row r="23" spans="1:17" outlineLevel="1" x14ac:dyDescent="0.3">
      <c r="A23" s="6" t="s">
        <v>9</v>
      </c>
      <c r="B23" s="7" t="s">
        <v>53</v>
      </c>
      <c r="C23" s="8"/>
      <c r="D23" s="8"/>
      <c r="E23" s="8"/>
      <c r="F23" s="8"/>
      <c r="G23" s="8"/>
      <c r="H23" s="9">
        <v>737</v>
      </c>
      <c r="I23" s="10">
        <v>737</v>
      </c>
      <c r="J23" s="10">
        <v>0</v>
      </c>
      <c r="K23" s="10">
        <v>737</v>
      </c>
      <c r="L23" s="10">
        <v>0</v>
      </c>
      <c r="M23" s="10">
        <v>737</v>
      </c>
      <c r="N23" s="10">
        <v>0</v>
      </c>
      <c r="O23" s="9">
        <v>767.1</v>
      </c>
      <c r="P23" s="9">
        <v>796.1</v>
      </c>
      <c r="Q23" s="2"/>
    </row>
    <row r="24" spans="1:17" ht="26.4" outlineLevel="1" x14ac:dyDescent="0.3">
      <c r="A24" s="6" t="s">
        <v>10</v>
      </c>
      <c r="B24" s="7" t="s">
        <v>54</v>
      </c>
      <c r="C24" s="8"/>
      <c r="D24" s="8"/>
      <c r="E24" s="8"/>
      <c r="F24" s="8"/>
      <c r="G24" s="8"/>
      <c r="H24" s="9">
        <v>2992.8</v>
      </c>
      <c r="I24" s="10">
        <v>2992.8</v>
      </c>
      <c r="J24" s="10">
        <v>0</v>
      </c>
      <c r="K24" s="10">
        <v>2992.8</v>
      </c>
      <c r="L24" s="10">
        <v>0</v>
      </c>
      <c r="M24" s="10">
        <v>2992.8</v>
      </c>
      <c r="N24" s="10">
        <v>0</v>
      </c>
      <c r="O24" s="9">
        <v>2167.5</v>
      </c>
      <c r="P24" s="9">
        <v>1654.4</v>
      </c>
      <c r="Q24" s="2"/>
    </row>
    <row r="25" spans="1:17" outlineLevel="1" x14ac:dyDescent="0.3">
      <c r="A25" s="6" t="s">
        <v>11</v>
      </c>
      <c r="B25" s="7" t="s">
        <v>55</v>
      </c>
      <c r="C25" s="8"/>
      <c r="D25" s="8"/>
      <c r="E25" s="8"/>
      <c r="F25" s="8"/>
      <c r="G25" s="8"/>
      <c r="H25" s="9">
        <v>150</v>
      </c>
      <c r="I25" s="10">
        <v>150</v>
      </c>
      <c r="J25" s="10">
        <v>0</v>
      </c>
      <c r="K25" s="10">
        <v>150</v>
      </c>
      <c r="L25" s="10">
        <v>0</v>
      </c>
      <c r="M25" s="10">
        <v>150</v>
      </c>
      <c r="N25" s="10">
        <v>0</v>
      </c>
      <c r="O25" s="9">
        <v>108.2</v>
      </c>
      <c r="P25" s="9">
        <v>82.6</v>
      </c>
      <c r="Q25" s="2"/>
    </row>
    <row r="26" spans="1:17" x14ac:dyDescent="0.3">
      <c r="A26" s="6" t="s">
        <v>12</v>
      </c>
      <c r="B26" s="7" t="s">
        <v>56</v>
      </c>
      <c r="C26" s="8"/>
      <c r="D26" s="8"/>
      <c r="E26" s="8"/>
      <c r="F26" s="8"/>
      <c r="G26" s="8"/>
      <c r="H26" s="9">
        <f t="shared" ref="H26:P26" si="3">H27+H28+H29+H30+H31</f>
        <v>31810</v>
      </c>
      <c r="I26" s="9">
        <f t="shared" si="3"/>
        <v>31810</v>
      </c>
      <c r="J26" s="9">
        <f t="shared" si="3"/>
        <v>0</v>
      </c>
      <c r="K26" s="9">
        <f t="shared" si="3"/>
        <v>31810</v>
      </c>
      <c r="L26" s="9">
        <f t="shared" si="3"/>
        <v>0</v>
      </c>
      <c r="M26" s="9">
        <f t="shared" si="3"/>
        <v>31810</v>
      </c>
      <c r="N26" s="9">
        <f t="shared" si="3"/>
        <v>0</v>
      </c>
      <c r="O26" s="9">
        <f t="shared" si="3"/>
        <v>25873.8</v>
      </c>
      <c r="P26" s="9">
        <f t="shared" si="3"/>
        <v>22343.799999999996</v>
      </c>
      <c r="Q26" s="2"/>
    </row>
    <row r="27" spans="1:17" outlineLevel="1" x14ac:dyDescent="0.3">
      <c r="A27" s="6" t="s">
        <v>13</v>
      </c>
      <c r="B27" s="7" t="s">
        <v>57</v>
      </c>
      <c r="C27" s="8"/>
      <c r="D27" s="8"/>
      <c r="E27" s="8"/>
      <c r="F27" s="8"/>
      <c r="G27" s="8"/>
      <c r="H27" s="9">
        <v>90</v>
      </c>
      <c r="I27" s="10">
        <v>90</v>
      </c>
      <c r="J27" s="10">
        <v>0</v>
      </c>
      <c r="K27" s="10">
        <v>90</v>
      </c>
      <c r="L27" s="10">
        <v>0</v>
      </c>
      <c r="M27" s="10">
        <v>90</v>
      </c>
      <c r="N27" s="10">
        <v>0</v>
      </c>
      <c r="O27" s="9">
        <v>65.099999999999994</v>
      </c>
      <c r="P27" s="9">
        <v>49.7</v>
      </c>
      <c r="Q27" s="2"/>
    </row>
    <row r="28" spans="1:17" outlineLevel="1" x14ac:dyDescent="0.3">
      <c r="A28" s="6" t="s">
        <v>14</v>
      </c>
      <c r="B28" s="7" t="s">
        <v>58</v>
      </c>
      <c r="C28" s="8"/>
      <c r="D28" s="8"/>
      <c r="E28" s="8"/>
      <c r="F28" s="8"/>
      <c r="G28" s="8"/>
      <c r="H28" s="9">
        <v>159.69999999999999</v>
      </c>
      <c r="I28" s="10">
        <v>159.69999999999999</v>
      </c>
      <c r="J28" s="10">
        <v>0</v>
      </c>
      <c r="K28" s="10">
        <v>159.69999999999999</v>
      </c>
      <c r="L28" s="10">
        <v>0</v>
      </c>
      <c r="M28" s="10">
        <v>159.69999999999999</v>
      </c>
      <c r="N28" s="10">
        <v>0</v>
      </c>
      <c r="O28" s="9">
        <v>165.6</v>
      </c>
      <c r="P28" s="9">
        <v>165.6</v>
      </c>
      <c r="Q28" s="2"/>
    </row>
    <row r="29" spans="1:17" outlineLevel="1" x14ac:dyDescent="0.3">
      <c r="A29" s="6" t="s">
        <v>15</v>
      </c>
      <c r="B29" s="7" t="s">
        <v>59</v>
      </c>
      <c r="C29" s="8"/>
      <c r="D29" s="8"/>
      <c r="E29" s="8"/>
      <c r="F29" s="8"/>
      <c r="G29" s="8"/>
      <c r="H29" s="9">
        <v>3135</v>
      </c>
      <c r="I29" s="10">
        <v>3135</v>
      </c>
      <c r="J29" s="10">
        <v>0</v>
      </c>
      <c r="K29" s="10">
        <v>3135</v>
      </c>
      <c r="L29" s="10">
        <v>0</v>
      </c>
      <c r="M29" s="10">
        <v>3135</v>
      </c>
      <c r="N29" s="10">
        <v>0</v>
      </c>
      <c r="O29" s="9">
        <v>2270.6</v>
      </c>
      <c r="P29" s="9">
        <v>1733.3</v>
      </c>
      <c r="Q29" s="2"/>
    </row>
    <row r="30" spans="1:17" outlineLevel="1" x14ac:dyDescent="0.3">
      <c r="A30" s="6" t="s">
        <v>16</v>
      </c>
      <c r="B30" s="7" t="s">
        <v>60</v>
      </c>
      <c r="C30" s="8"/>
      <c r="D30" s="8"/>
      <c r="E30" s="8"/>
      <c r="F30" s="8"/>
      <c r="G30" s="8"/>
      <c r="H30" s="9">
        <v>27834.3</v>
      </c>
      <c r="I30" s="10">
        <v>27834.3</v>
      </c>
      <c r="J30" s="10">
        <v>0</v>
      </c>
      <c r="K30" s="10">
        <v>27834.3</v>
      </c>
      <c r="L30" s="10">
        <v>0</v>
      </c>
      <c r="M30" s="10">
        <v>27834.3</v>
      </c>
      <c r="N30" s="10">
        <v>0</v>
      </c>
      <c r="O30" s="9">
        <v>22944.7</v>
      </c>
      <c r="P30" s="9">
        <v>20068.599999999999</v>
      </c>
      <c r="Q30" s="2"/>
    </row>
    <row r="31" spans="1:17" outlineLevel="1" x14ac:dyDescent="0.3">
      <c r="A31" s="6" t="s">
        <v>17</v>
      </c>
      <c r="B31" s="7" t="s">
        <v>61</v>
      </c>
      <c r="C31" s="8"/>
      <c r="D31" s="8"/>
      <c r="E31" s="8"/>
      <c r="F31" s="8"/>
      <c r="G31" s="8"/>
      <c r="H31" s="9">
        <v>591</v>
      </c>
      <c r="I31" s="10">
        <v>591</v>
      </c>
      <c r="J31" s="10">
        <v>0</v>
      </c>
      <c r="K31" s="10">
        <v>591</v>
      </c>
      <c r="L31" s="10">
        <v>0</v>
      </c>
      <c r="M31" s="10">
        <v>591</v>
      </c>
      <c r="N31" s="10">
        <v>0</v>
      </c>
      <c r="O31" s="9">
        <v>427.8</v>
      </c>
      <c r="P31" s="9">
        <v>326.60000000000002</v>
      </c>
      <c r="Q31" s="2"/>
    </row>
    <row r="32" spans="1:17" x14ac:dyDescent="0.3">
      <c r="A32" s="6" t="s">
        <v>18</v>
      </c>
      <c r="B32" s="7" t="s">
        <v>62</v>
      </c>
      <c r="C32" s="8"/>
      <c r="D32" s="8"/>
      <c r="E32" s="8"/>
      <c r="F32" s="8"/>
      <c r="G32" s="8"/>
      <c r="H32" s="9">
        <f t="shared" ref="H32:P32" si="4">H33+H34+H35+H36</f>
        <v>42374</v>
      </c>
      <c r="I32" s="9">
        <f t="shared" si="4"/>
        <v>42374</v>
      </c>
      <c r="J32" s="9">
        <f t="shared" si="4"/>
        <v>0</v>
      </c>
      <c r="K32" s="9">
        <f t="shared" si="4"/>
        <v>42374</v>
      </c>
      <c r="L32" s="9">
        <f t="shared" si="4"/>
        <v>0</v>
      </c>
      <c r="M32" s="9">
        <f t="shared" si="4"/>
        <v>42374</v>
      </c>
      <c r="N32" s="9">
        <f t="shared" si="4"/>
        <v>0</v>
      </c>
      <c r="O32" s="9">
        <f t="shared" si="4"/>
        <v>30279.4</v>
      </c>
      <c r="P32" s="9">
        <f t="shared" si="4"/>
        <v>23568.799999999999</v>
      </c>
      <c r="Q32" s="2"/>
    </row>
    <row r="33" spans="1:17" outlineLevel="1" x14ac:dyDescent="0.3">
      <c r="A33" s="6" t="s">
        <v>19</v>
      </c>
      <c r="B33" s="7" t="s">
        <v>63</v>
      </c>
      <c r="C33" s="8"/>
      <c r="D33" s="8"/>
      <c r="E33" s="8"/>
      <c r="F33" s="8"/>
      <c r="G33" s="8"/>
      <c r="H33" s="9">
        <v>3674</v>
      </c>
      <c r="I33" s="10">
        <v>3674</v>
      </c>
      <c r="J33" s="10">
        <v>0</v>
      </c>
      <c r="K33" s="10">
        <v>3674</v>
      </c>
      <c r="L33" s="10">
        <v>0</v>
      </c>
      <c r="M33" s="10">
        <v>3674</v>
      </c>
      <c r="N33" s="10">
        <v>0</v>
      </c>
      <c r="O33" s="9">
        <v>3329.3</v>
      </c>
      <c r="P33" s="9">
        <v>3115</v>
      </c>
      <c r="Q33" s="2"/>
    </row>
    <row r="34" spans="1:17" outlineLevel="1" x14ac:dyDescent="0.3">
      <c r="A34" s="6" t="s">
        <v>20</v>
      </c>
      <c r="B34" s="7" t="s">
        <v>64</v>
      </c>
      <c r="C34" s="8"/>
      <c r="D34" s="8"/>
      <c r="E34" s="8"/>
      <c r="F34" s="8"/>
      <c r="G34" s="8"/>
      <c r="H34" s="9">
        <v>7200</v>
      </c>
      <c r="I34" s="10">
        <v>7200</v>
      </c>
      <c r="J34" s="10">
        <v>0</v>
      </c>
      <c r="K34" s="10">
        <v>7200</v>
      </c>
      <c r="L34" s="10">
        <v>0</v>
      </c>
      <c r="M34" s="10">
        <v>7200</v>
      </c>
      <c r="N34" s="10">
        <v>0</v>
      </c>
      <c r="O34" s="9">
        <v>5214.7</v>
      </c>
      <c r="P34" s="9">
        <v>3980.5</v>
      </c>
      <c r="Q34" s="2"/>
    </row>
    <row r="35" spans="1:17" outlineLevel="1" x14ac:dyDescent="0.3">
      <c r="A35" s="6" t="s">
        <v>21</v>
      </c>
      <c r="B35" s="7" t="s">
        <v>65</v>
      </c>
      <c r="C35" s="8"/>
      <c r="D35" s="8"/>
      <c r="E35" s="8"/>
      <c r="F35" s="8"/>
      <c r="G35" s="8"/>
      <c r="H35" s="9">
        <v>18400</v>
      </c>
      <c r="I35" s="10">
        <v>18400</v>
      </c>
      <c r="J35" s="10">
        <v>0</v>
      </c>
      <c r="K35" s="10">
        <v>18400</v>
      </c>
      <c r="L35" s="10">
        <v>0</v>
      </c>
      <c r="M35" s="10">
        <v>18400</v>
      </c>
      <c r="N35" s="10">
        <v>0</v>
      </c>
      <c r="O35" s="9">
        <v>12319.5</v>
      </c>
      <c r="P35" s="9">
        <v>9285.6</v>
      </c>
      <c r="Q35" s="2"/>
    </row>
    <row r="36" spans="1:17" outlineLevel="1" x14ac:dyDescent="0.3">
      <c r="A36" s="6" t="s">
        <v>22</v>
      </c>
      <c r="B36" s="7" t="s">
        <v>66</v>
      </c>
      <c r="C36" s="8"/>
      <c r="D36" s="8"/>
      <c r="E36" s="8"/>
      <c r="F36" s="8"/>
      <c r="G36" s="8"/>
      <c r="H36" s="9">
        <v>13100</v>
      </c>
      <c r="I36" s="10">
        <v>13100</v>
      </c>
      <c r="J36" s="10">
        <v>0</v>
      </c>
      <c r="K36" s="10">
        <v>13100</v>
      </c>
      <c r="L36" s="10">
        <v>0</v>
      </c>
      <c r="M36" s="10">
        <v>13100</v>
      </c>
      <c r="N36" s="10">
        <v>0</v>
      </c>
      <c r="O36" s="9">
        <v>9415.9</v>
      </c>
      <c r="P36" s="9">
        <v>7187.7</v>
      </c>
      <c r="Q36" s="2"/>
    </row>
    <row r="37" spans="1:17" x14ac:dyDescent="0.3">
      <c r="A37" s="6" t="s">
        <v>23</v>
      </c>
      <c r="B37" s="7" t="s">
        <v>67</v>
      </c>
      <c r="C37" s="8"/>
      <c r="D37" s="8"/>
      <c r="E37" s="8"/>
      <c r="F37" s="8"/>
      <c r="G37" s="8"/>
      <c r="H37" s="9">
        <f t="shared" ref="H37:P37" si="5">H38+H39+H40+H41+H42+H43</f>
        <v>268524.2</v>
      </c>
      <c r="I37" s="9" t="e">
        <f t="shared" si="5"/>
        <v>#REF!</v>
      </c>
      <c r="J37" s="9" t="e">
        <f t="shared" si="5"/>
        <v>#REF!</v>
      </c>
      <c r="K37" s="9" t="e">
        <f t="shared" si="5"/>
        <v>#REF!</v>
      </c>
      <c r="L37" s="9" t="e">
        <f t="shared" si="5"/>
        <v>#REF!</v>
      </c>
      <c r="M37" s="9" t="e">
        <f t="shared" si="5"/>
        <v>#REF!</v>
      </c>
      <c r="N37" s="9" t="e">
        <f t="shared" si="5"/>
        <v>#REF!</v>
      </c>
      <c r="O37" s="9">
        <f t="shared" si="5"/>
        <v>227763.30000000002</v>
      </c>
      <c r="P37" s="9">
        <f t="shared" si="5"/>
        <v>208944.70000000004</v>
      </c>
      <c r="Q37" s="2"/>
    </row>
    <row r="38" spans="1:17" outlineLevel="1" x14ac:dyDescent="0.3">
      <c r="A38" s="6" t="s">
        <v>24</v>
      </c>
      <c r="B38" s="7" t="s">
        <v>68</v>
      </c>
      <c r="C38" s="8"/>
      <c r="D38" s="8"/>
      <c r="E38" s="8"/>
      <c r="F38" s="8"/>
      <c r="G38" s="8"/>
      <c r="H38" s="9">
        <v>79295.600000000006</v>
      </c>
      <c r="I38" s="10">
        <v>79295.600000000006</v>
      </c>
      <c r="J38" s="10">
        <v>0</v>
      </c>
      <c r="K38" s="10">
        <v>79295.600000000006</v>
      </c>
      <c r="L38" s="10">
        <v>0</v>
      </c>
      <c r="M38" s="10">
        <v>79295.600000000006</v>
      </c>
      <c r="N38" s="10">
        <v>0</v>
      </c>
      <c r="O38" s="9">
        <v>68887.399999999994</v>
      </c>
      <c r="P38" s="9">
        <v>62641</v>
      </c>
      <c r="Q38" s="2"/>
    </row>
    <row r="39" spans="1:17" outlineLevel="1" x14ac:dyDescent="0.3">
      <c r="A39" s="6" t="s">
        <v>25</v>
      </c>
      <c r="B39" s="7" t="s">
        <v>69</v>
      </c>
      <c r="C39" s="8"/>
      <c r="D39" s="8"/>
      <c r="E39" s="8"/>
      <c r="F39" s="8"/>
      <c r="G39" s="8"/>
      <c r="H39" s="9">
        <v>153942.9</v>
      </c>
      <c r="I39" s="10">
        <v>153942.9</v>
      </c>
      <c r="J39" s="10">
        <v>0</v>
      </c>
      <c r="K39" s="10">
        <v>153942.9</v>
      </c>
      <c r="L39" s="10">
        <v>0</v>
      </c>
      <c r="M39" s="10">
        <v>153942.9</v>
      </c>
      <c r="N39" s="10">
        <v>0</v>
      </c>
      <c r="O39" s="9">
        <v>135628</v>
      </c>
      <c r="P39" s="9">
        <v>128325.2</v>
      </c>
      <c r="Q39" s="2"/>
    </row>
    <row r="40" spans="1:17" outlineLevel="1" x14ac:dyDescent="0.3">
      <c r="A40" s="6" t="s">
        <v>26</v>
      </c>
      <c r="B40" s="7" t="s">
        <v>70</v>
      </c>
      <c r="C40" s="8"/>
      <c r="D40" s="8"/>
      <c r="E40" s="8"/>
      <c r="F40" s="8"/>
      <c r="G40" s="8"/>
      <c r="H40" s="9">
        <v>18363.7</v>
      </c>
      <c r="I40" s="9" t="e">
        <f>#REF!+#REF!</f>
        <v>#REF!</v>
      </c>
      <c r="J40" s="9" t="e">
        <f>#REF!+#REF!</f>
        <v>#REF!</v>
      </c>
      <c r="K40" s="9" t="e">
        <f>#REF!+#REF!</f>
        <v>#REF!</v>
      </c>
      <c r="L40" s="9" t="e">
        <f>#REF!+#REF!</f>
        <v>#REF!</v>
      </c>
      <c r="M40" s="9" t="e">
        <f>#REF!+#REF!</f>
        <v>#REF!</v>
      </c>
      <c r="N40" s="9" t="e">
        <f>#REF!+#REF!</f>
        <v>#REF!</v>
      </c>
      <c r="O40" s="9">
        <v>12282.2</v>
      </c>
      <c r="P40" s="9">
        <v>9504.7000000000007</v>
      </c>
      <c r="Q40" s="2"/>
    </row>
    <row r="41" spans="1:17" ht="26.4" outlineLevel="1" x14ac:dyDescent="0.3">
      <c r="A41" s="6" t="s">
        <v>27</v>
      </c>
      <c r="B41" s="7" t="s">
        <v>71</v>
      </c>
      <c r="C41" s="8"/>
      <c r="D41" s="8"/>
      <c r="E41" s="8"/>
      <c r="F41" s="8"/>
      <c r="G41" s="8"/>
      <c r="H41" s="9">
        <v>100</v>
      </c>
      <c r="I41" s="10">
        <v>100</v>
      </c>
      <c r="J41" s="10">
        <v>0</v>
      </c>
      <c r="K41" s="10">
        <v>100</v>
      </c>
      <c r="L41" s="10">
        <v>0</v>
      </c>
      <c r="M41" s="10">
        <v>100</v>
      </c>
      <c r="N41" s="10">
        <v>0</v>
      </c>
      <c r="O41" s="9">
        <v>72.400000000000006</v>
      </c>
      <c r="P41" s="9">
        <v>55.4</v>
      </c>
      <c r="Q41" s="2"/>
    </row>
    <row r="42" spans="1:17" outlineLevel="1" x14ac:dyDescent="0.3">
      <c r="A42" s="6" t="s">
        <v>28</v>
      </c>
      <c r="B42" s="7" t="s">
        <v>72</v>
      </c>
      <c r="C42" s="8"/>
      <c r="D42" s="8"/>
      <c r="E42" s="8"/>
      <c r="F42" s="8"/>
      <c r="G42" s="8"/>
      <c r="H42" s="9">
        <v>3364</v>
      </c>
      <c r="I42" s="10">
        <v>3364</v>
      </c>
      <c r="J42" s="10">
        <v>0</v>
      </c>
      <c r="K42" s="10">
        <v>3364</v>
      </c>
      <c r="L42" s="10">
        <v>0</v>
      </c>
      <c r="M42" s="10">
        <v>3364</v>
      </c>
      <c r="N42" s="10">
        <v>0</v>
      </c>
      <c r="O42" s="9">
        <v>1145.5999999999999</v>
      </c>
      <c r="P42" s="9">
        <v>977.2</v>
      </c>
      <c r="Q42" s="2"/>
    </row>
    <row r="43" spans="1:17" outlineLevel="1" x14ac:dyDescent="0.3">
      <c r="A43" s="6" t="s">
        <v>29</v>
      </c>
      <c r="B43" s="7" t="s">
        <v>73</v>
      </c>
      <c r="C43" s="8"/>
      <c r="D43" s="8"/>
      <c r="E43" s="8"/>
      <c r="F43" s="8"/>
      <c r="G43" s="8"/>
      <c r="H43" s="9">
        <v>13458</v>
      </c>
      <c r="I43" s="10">
        <v>13458</v>
      </c>
      <c r="J43" s="10">
        <v>0</v>
      </c>
      <c r="K43" s="10">
        <v>13458</v>
      </c>
      <c r="L43" s="10">
        <v>0</v>
      </c>
      <c r="M43" s="10">
        <v>13458</v>
      </c>
      <c r="N43" s="10">
        <v>0</v>
      </c>
      <c r="O43" s="9">
        <v>9747.7000000000007</v>
      </c>
      <c r="P43" s="9">
        <v>7441.2</v>
      </c>
      <c r="Q43" s="2"/>
    </row>
    <row r="44" spans="1:17" x14ac:dyDescent="0.3">
      <c r="A44" s="6" t="s">
        <v>30</v>
      </c>
      <c r="B44" s="7" t="s">
        <v>74</v>
      </c>
      <c r="C44" s="8"/>
      <c r="D44" s="8"/>
      <c r="E44" s="8"/>
      <c r="F44" s="8"/>
      <c r="G44" s="8"/>
      <c r="H44" s="9">
        <f t="shared" ref="H44:P44" si="6">H45+H46</f>
        <v>34608.9</v>
      </c>
      <c r="I44" s="9" t="e">
        <f t="shared" si="6"/>
        <v>#REF!</v>
      </c>
      <c r="J44" s="9" t="e">
        <f t="shared" si="6"/>
        <v>#REF!</v>
      </c>
      <c r="K44" s="9" t="e">
        <f t="shared" si="6"/>
        <v>#REF!</v>
      </c>
      <c r="L44" s="9" t="e">
        <f t="shared" si="6"/>
        <v>#REF!</v>
      </c>
      <c r="M44" s="9" t="e">
        <f t="shared" si="6"/>
        <v>#REF!</v>
      </c>
      <c r="N44" s="9" t="e">
        <f t="shared" si="6"/>
        <v>#REF!</v>
      </c>
      <c r="O44" s="9">
        <f t="shared" si="6"/>
        <v>24689</v>
      </c>
      <c r="P44" s="9">
        <f t="shared" si="6"/>
        <v>19054.400000000001</v>
      </c>
      <c r="Q44" s="2"/>
    </row>
    <row r="45" spans="1:17" outlineLevel="1" x14ac:dyDescent="0.3">
      <c r="A45" s="6" t="s">
        <v>31</v>
      </c>
      <c r="B45" s="7" t="s">
        <v>75</v>
      </c>
      <c r="C45" s="8"/>
      <c r="D45" s="8"/>
      <c r="E45" s="8"/>
      <c r="F45" s="8"/>
      <c r="G45" s="8"/>
      <c r="H45" s="9">
        <v>30452.6</v>
      </c>
      <c r="I45" s="9" t="e">
        <f>#REF!</f>
        <v>#REF!</v>
      </c>
      <c r="J45" s="9" t="e">
        <f>#REF!</f>
        <v>#REF!</v>
      </c>
      <c r="K45" s="9" t="e">
        <f>#REF!</f>
        <v>#REF!</v>
      </c>
      <c r="L45" s="9" t="e">
        <f>#REF!</f>
        <v>#REF!</v>
      </c>
      <c r="M45" s="9" t="e">
        <f>#REF!</f>
        <v>#REF!</v>
      </c>
      <c r="N45" s="9" t="e">
        <f>#REF!</f>
        <v>#REF!</v>
      </c>
      <c r="O45" s="9">
        <v>21678.6</v>
      </c>
      <c r="P45" s="9">
        <v>16756.400000000001</v>
      </c>
      <c r="Q45" s="2"/>
    </row>
    <row r="46" spans="1:17" outlineLevel="1" x14ac:dyDescent="0.3">
      <c r="A46" s="6" t="s">
        <v>32</v>
      </c>
      <c r="B46" s="7" t="s">
        <v>76</v>
      </c>
      <c r="C46" s="8"/>
      <c r="D46" s="8"/>
      <c r="E46" s="8"/>
      <c r="F46" s="8"/>
      <c r="G46" s="8"/>
      <c r="H46" s="9">
        <v>4156.3</v>
      </c>
      <c r="I46" s="10">
        <v>4156.3</v>
      </c>
      <c r="J46" s="10">
        <v>0</v>
      </c>
      <c r="K46" s="10">
        <v>4156.3</v>
      </c>
      <c r="L46" s="10">
        <v>0</v>
      </c>
      <c r="M46" s="10">
        <v>4156.3</v>
      </c>
      <c r="N46" s="10">
        <v>0</v>
      </c>
      <c r="O46" s="9">
        <v>3010.4</v>
      </c>
      <c r="P46" s="9">
        <v>2298</v>
      </c>
      <c r="Q46" s="2"/>
    </row>
    <row r="47" spans="1:17" x14ac:dyDescent="0.3">
      <c r="A47" s="6" t="s">
        <v>33</v>
      </c>
      <c r="B47" s="7" t="s">
        <v>77</v>
      </c>
      <c r="C47" s="8"/>
      <c r="D47" s="8"/>
      <c r="E47" s="8"/>
      <c r="F47" s="8"/>
      <c r="G47" s="8"/>
      <c r="H47" s="9">
        <v>14864.7</v>
      </c>
      <c r="I47" s="10">
        <v>14864.7</v>
      </c>
      <c r="J47" s="10">
        <v>0</v>
      </c>
      <c r="K47" s="10">
        <v>14864.7</v>
      </c>
      <c r="L47" s="10">
        <v>0</v>
      </c>
      <c r="M47" s="10">
        <v>14864.7</v>
      </c>
      <c r="N47" s="10">
        <v>0</v>
      </c>
      <c r="O47" s="9">
        <v>14225.8</v>
      </c>
      <c r="P47" s="9">
        <v>15360.9</v>
      </c>
      <c r="Q47" s="2"/>
    </row>
    <row r="48" spans="1:17" outlineLevel="1" x14ac:dyDescent="0.3">
      <c r="A48" s="6" t="s">
        <v>34</v>
      </c>
      <c r="B48" s="7" t="s">
        <v>78</v>
      </c>
      <c r="C48" s="8"/>
      <c r="D48" s="8"/>
      <c r="E48" s="8"/>
      <c r="F48" s="8"/>
      <c r="G48" s="8"/>
      <c r="H48" s="9">
        <v>2500</v>
      </c>
      <c r="I48" s="10">
        <v>2500</v>
      </c>
      <c r="J48" s="10">
        <v>0</v>
      </c>
      <c r="K48" s="10">
        <v>2500</v>
      </c>
      <c r="L48" s="10">
        <v>0</v>
      </c>
      <c r="M48" s="10">
        <v>2500</v>
      </c>
      <c r="N48" s="10">
        <v>0</v>
      </c>
      <c r="O48" s="9">
        <v>1810.7</v>
      </c>
      <c r="P48" s="9">
        <v>1382.2</v>
      </c>
      <c r="Q48" s="2"/>
    </row>
    <row r="49" spans="1:17" outlineLevel="1" x14ac:dyDescent="0.3">
      <c r="A49" s="6" t="s">
        <v>35</v>
      </c>
      <c r="B49" s="7" t="s">
        <v>79</v>
      </c>
      <c r="C49" s="8"/>
      <c r="D49" s="8"/>
      <c r="E49" s="8"/>
      <c r="F49" s="8"/>
      <c r="G49" s="8"/>
      <c r="H49" s="9">
        <v>2764.8</v>
      </c>
      <c r="I49" s="10">
        <v>2764.8</v>
      </c>
      <c r="J49" s="10">
        <v>0</v>
      </c>
      <c r="K49" s="10">
        <v>2764.8</v>
      </c>
      <c r="L49" s="10">
        <v>0</v>
      </c>
      <c r="M49" s="10">
        <v>2764.8</v>
      </c>
      <c r="N49" s="10">
        <v>0</v>
      </c>
      <c r="O49" s="9">
        <v>1976.2</v>
      </c>
      <c r="P49" s="9">
        <v>1862</v>
      </c>
      <c r="Q49" s="2"/>
    </row>
    <row r="50" spans="1:17" outlineLevel="1" x14ac:dyDescent="0.3">
      <c r="A50" s="6" t="s">
        <v>36</v>
      </c>
      <c r="B50" s="7" t="s">
        <v>80</v>
      </c>
      <c r="C50" s="8"/>
      <c r="D50" s="8"/>
      <c r="E50" s="8"/>
      <c r="F50" s="8"/>
      <c r="G50" s="8"/>
      <c r="H50" s="9">
        <v>9599.9</v>
      </c>
      <c r="I50" s="10">
        <v>9599.9</v>
      </c>
      <c r="J50" s="10">
        <v>0</v>
      </c>
      <c r="K50" s="10">
        <v>9599.9</v>
      </c>
      <c r="L50" s="10">
        <v>0</v>
      </c>
      <c r="M50" s="10">
        <v>9599.9</v>
      </c>
      <c r="N50" s="10">
        <v>0</v>
      </c>
      <c r="O50" s="9">
        <v>10438.9</v>
      </c>
      <c r="P50" s="9">
        <v>12116.7</v>
      </c>
      <c r="Q50" s="2"/>
    </row>
    <row r="51" spans="1:17" x14ac:dyDescent="0.3">
      <c r="A51" s="6" t="s">
        <v>37</v>
      </c>
      <c r="B51" s="7" t="s">
        <v>81</v>
      </c>
      <c r="C51" s="8"/>
      <c r="D51" s="8"/>
      <c r="E51" s="8"/>
      <c r="F51" s="8"/>
      <c r="G51" s="8"/>
      <c r="H51" s="9">
        <f t="shared" ref="H51:P51" si="7">H52+H53</f>
        <v>4281.8</v>
      </c>
      <c r="I51" s="9">
        <f t="shared" si="7"/>
        <v>3410.2000000000003</v>
      </c>
      <c r="J51" s="9">
        <f t="shared" si="7"/>
        <v>0</v>
      </c>
      <c r="K51" s="9">
        <f t="shared" si="7"/>
        <v>3410.2000000000003</v>
      </c>
      <c r="L51" s="9">
        <f t="shared" si="7"/>
        <v>0</v>
      </c>
      <c r="M51" s="9">
        <f t="shared" si="7"/>
        <v>3410.2000000000003</v>
      </c>
      <c r="N51" s="9">
        <f t="shared" si="7"/>
        <v>0</v>
      </c>
      <c r="O51" s="9">
        <f t="shared" si="7"/>
        <v>2469.9</v>
      </c>
      <c r="P51" s="9">
        <f t="shared" si="7"/>
        <v>1885.1</v>
      </c>
      <c r="Q51" s="2"/>
    </row>
    <row r="52" spans="1:17" outlineLevel="1" x14ac:dyDescent="0.3">
      <c r="A52" s="6" t="s">
        <v>38</v>
      </c>
      <c r="B52" s="7" t="s">
        <v>82</v>
      </c>
      <c r="C52" s="8"/>
      <c r="D52" s="8"/>
      <c r="E52" s="8"/>
      <c r="F52" s="8"/>
      <c r="G52" s="8"/>
      <c r="H52" s="9">
        <v>2873.8</v>
      </c>
      <c r="I52" s="10">
        <v>2873.8</v>
      </c>
      <c r="J52" s="10">
        <v>0</v>
      </c>
      <c r="K52" s="10">
        <v>2873.8</v>
      </c>
      <c r="L52" s="10">
        <v>0</v>
      </c>
      <c r="M52" s="10">
        <v>2873.8</v>
      </c>
      <c r="N52" s="10">
        <v>0</v>
      </c>
      <c r="O52" s="9">
        <v>2081.4</v>
      </c>
      <c r="P52" s="9">
        <v>1588.5</v>
      </c>
      <c r="Q52" s="2"/>
    </row>
    <row r="53" spans="1:17" outlineLevel="1" x14ac:dyDescent="0.3">
      <c r="A53" s="6" t="s">
        <v>39</v>
      </c>
      <c r="B53" s="7" t="s">
        <v>83</v>
      </c>
      <c r="C53" s="8"/>
      <c r="D53" s="8"/>
      <c r="E53" s="8"/>
      <c r="F53" s="8"/>
      <c r="G53" s="8"/>
      <c r="H53" s="9">
        <v>1408</v>
      </c>
      <c r="I53" s="10">
        <v>536.4</v>
      </c>
      <c r="J53" s="10">
        <v>0</v>
      </c>
      <c r="K53" s="10">
        <v>536.4</v>
      </c>
      <c r="L53" s="10">
        <v>0</v>
      </c>
      <c r="M53" s="10">
        <v>536.4</v>
      </c>
      <c r="N53" s="10">
        <v>0</v>
      </c>
      <c r="O53" s="9">
        <v>388.5</v>
      </c>
      <c r="P53" s="9">
        <v>296.60000000000002</v>
      </c>
      <c r="Q53" s="2"/>
    </row>
    <row r="54" spans="1:17" x14ac:dyDescent="0.3">
      <c r="A54" s="6" t="s">
        <v>40</v>
      </c>
      <c r="B54" s="7" t="s">
        <v>84</v>
      </c>
      <c r="C54" s="8"/>
      <c r="D54" s="8"/>
      <c r="E54" s="8"/>
      <c r="F54" s="8"/>
      <c r="G54" s="8"/>
      <c r="H54" s="9">
        <v>1235.5999999999999</v>
      </c>
      <c r="I54" s="10">
        <v>1235.5999999999999</v>
      </c>
      <c r="J54" s="10">
        <v>0</v>
      </c>
      <c r="K54" s="10">
        <v>1235.5999999999999</v>
      </c>
      <c r="L54" s="10">
        <v>0</v>
      </c>
      <c r="M54" s="10">
        <v>1235.5999999999999</v>
      </c>
      <c r="N54" s="10">
        <v>0</v>
      </c>
      <c r="O54" s="9">
        <v>960.1</v>
      </c>
      <c r="P54" s="9">
        <v>683.1</v>
      </c>
      <c r="Q54" s="2"/>
    </row>
    <row r="55" spans="1:17" outlineLevel="1" x14ac:dyDescent="0.3">
      <c r="A55" s="6" t="s">
        <v>41</v>
      </c>
      <c r="B55" s="7" t="s">
        <v>85</v>
      </c>
      <c r="C55" s="8"/>
      <c r="D55" s="8"/>
      <c r="E55" s="8"/>
      <c r="F55" s="8"/>
      <c r="G55" s="8"/>
      <c r="H55" s="9">
        <v>1235.5999999999999</v>
      </c>
      <c r="I55" s="10">
        <v>1235.5999999999999</v>
      </c>
      <c r="J55" s="10">
        <v>0</v>
      </c>
      <c r="K55" s="10">
        <v>1235.5999999999999</v>
      </c>
      <c r="L55" s="10">
        <v>0</v>
      </c>
      <c r="M55" s="10">
        <v>1235.5999999999999</v>
      </c>
      <c r="N55" s="10">
        <v>0</v>
      </c>
      <c r="O55" s="9">
        <v>960.1</v>
      </c>
      <c r="P55" s="9">
        <v>683.1</v>
      </c>
      <c r="Q55" s="2"/>
    </row>
    <row r="56" spans="1:17" x14ac:dyDescent="0.3">
      <c r="A56" s="6" t="s">
        <v>43</v>
      </c>
      <c r="B56" s="7" t="s">
        <v>42</v>
      </c>
      <c r="C56" s="8"/>
      <c r="D56" s="8"/>
      <c r="E56" s="8"/>
      <c r="F56" s="8"/>
      <c r="G56" s="8"/>
      <c r="H56" s="9">
        <v>5</v>
      </c>
      <c r="I56" s="10">
        <v>5</v>
      </c>
      <c r="J56" s="10">
        <v>0</v>
      </c>
      <c r="K56" s="10">
        <v>5</v>
      </c>
      <c r="L56" s="10">
        <v>0</v>
      </c>
      <c r="M56" s="10">
        <v>5</v>
      </c>
      <c r="N56" s="10">
        <v>0</v>
      </c>
      <c r="O56" s="9">
        <v>0</v>
      </c>
      <c r="P56" s="9">
        <v>0</v>
      </c>
      <c r="Q56" s="2"/>
    </row>
    <row r="57" spans="1:17" ht="26.4" outlineLevel="1" x14ac:dyDescent="0.3">
      <c r="A57" s="6" t="s">
        <v>44</v>
      </c>
      <c r="B57" s="7" t="s">
        <v>86</v>
      </c>
      <c r="C57" s="8"/>
      <c r="D57" s="8"/>
      <c r="E57" s="8"/>
      <c r="F57" s="8"/>
      <c r="G57" s="8"/>
      <c r="H57" s="9">
        <v>5</v>
      </c>
      <c r="I57" s="10">
        <v>5</v>
      </c>
      <c r="J57" s="10">
        <v>0</v>
      </c>
      <c r="K57" s="10">
        <v>5</v>
      </c>
      <c r="L57" s="10">
        <v>0</v>
      </c>
      <c r="M57" s="10">
        <v>5</v>
      </c>
      <c r="N57" s="10">
        <v>0</v>
      </c>
      <c r="O57" s="9">
        <v>0</v>
      </c>
      <c r="P57" s="9">
        <v>0</v>
      </c>
      <c r="Q57" s="2"/>
    </row>
    <row r="58" spans="1:17" ht="15.15" customHeight="1" x14ac:dyDescent="0.3">
      <c r="A58" s="3"/>
      <c r="B58" s="24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"/>
    </row>
  </sheetData>
  <mergeCells count="13">
    <mergeCell ref="H1:P1"/>
    <mergeCell ref="H2:P2"/>
    <mergeCell ref="H3:P3"/>
    <mergeCell ref="H4:P4"/>
    <mergeCell ref="H5:P5"/>
    <mergeCell ref="B58:P58"/>
    <mergeCell ref="B9:P9"/>
    <mergeCell ref="B10:P10"/>
    <mergeCell ref="H6:P6"/>
    <mergeCell ref="A8:P8"/>
    <mergeCell ref="B11:B12"/>
    <mergeCell ref="H11:P11"/>
    <mergeCell ref="A11:A12"/>
  </mergeCells>
  <pageMargins left="0.78749999999999998" right="0.59027779999999996" top="0.59027779999999996" bottom="0.59027779999999996" header="0.39374999999999999" footer="0.51180550000000002"/>
  <pageSetup paperSize="9" scale="8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01.2019&lt;/string&gt;&#10;  &lt;/DateInfo&gt;&#10;  &lt;Code&gt;2455818_3B90MTOXQ&lt;/Code&gt;&#10;  &lt;ObjectCode&gt;SQUERY_ROSP_EXP&lt;/ObjectCode&gt;&#10;  &lt;DocName&gt;Вариант_13.09.2011_10_38_56&lt;/DocName&gt;&#10;  &lt;VariantName&gt;Вариант_13.09.2011_10:38:56&lt;/VariantName&gt;&#10;  &lt;VariantLink&gt;54832054&lt;/VariantLink&gt;&#10;  &lt;SvodReportLink xsi:nil=&quot;true&quot; /&gt;&#10;  &lt;ReportLink&gt;126921&lt;/ReportLink&gt;&#10;  &lt;Note&gt;01.01.2019 - 31.01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65C8C6C-CE7F-4AB7-B264-32BC2F0445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Budget-2</cp:lastModifiedBy>
  <cp:lastPrinted>2018-11-16T05:52:28Z</cp:lastPrinted>
  <dcterms:created xsi:type="dcterms:W3CDTF">2018-11-15T13:02:14Z</dcterms:created>
  <dcterms:modified xsi:type="dcterms:W3CDTF">2018-11-20T08:38:26Z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Вариант_13.09.2011_10_38_56</vt:lpwstr>
  </property>
  <property fmtid="{D5CDD505-2E9C-101B-9397-08002B2CF9AE}" pid="3" name="Версия клиента">
    <vt:lpwstr>18.4.7.10170</vt:lpwstr>
  </property>
  <property fmtid="{D5CDD505-2E9C-101B-9397-08002B2CF9AE}" pid="4" name="Версия базы">
    <vt:lpwstr>18.4.4303.8366857</vt:lpwstr>
  </property>
  <property fmtid="{D5CDD505-2E9C-101B-9397-08002B2CF9AE}" pid="5" name="Тип сервера">
    <vt:lpwstr>MSSQL</vt:lpwstr>
  </property>
  <property fmtid="{D5CDD505-2E9C-101B-9397-08002B2CF9AE}" pid="6" name="Сервер">
    <vt:lpwstr>kshnwins01\ksdb</vt:lpwstr>
  </property>
  <property fmtid="{D5CDD505-2E9C-101B-9397-08002B2CF9AE}" pid="7" name="База">
    <vt:lpwstr>bks_2019_mo_test</vt:lpwstr>
  </property>
  <property fmtid="{D5CDD505-2E9C-101B-9397-08002B2CF9AE}" pid="8" name="Пользователь">
    <vt:lpwstr>лубова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Вариант_13.09.2011_10:38:56</vt:lpwstr>
  </property>
  <property fmtid="{D5CDD505-2E9C-101B-9397-08002B2CF9AE}" pid="11" name="Код отчета">
    <vt:lpwstr>2455818_3B90MTOXQ</vt:lpwstr>
  </property>
  <property fmtid="{D5CDD505-2E9C-101B-9397-08002B2CF9AE}" pid="12" name="Локальная база">
    <vt:lpwstr>не используется</vt:lpwstr>
  </property>
</Properties>
</file>