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Лист1!$A$1:$F$454</definedName>
  </definedNames>
  <calcPr calcId="124519"/>
</workbook>
</file>

<file path=xl/calcChain.xml><?xml version="1.0" encoding="utf-8"?>
<calcChain xmlns="http://schemas.openxmlformats.org/spreadsheetml/2006/main">
  <c r="D275" i="1"/>
  <c r="D276"/>
  <c r="D362"/>
  <c r="D361"/>
  <c r="D356"/>
  <c r="D355"/>
  <c r="D331"/>
  <c r="D332"/>
  <c r="D350"/>
  <c r="D352"/>
  <c r="D441" l="1"/>
  <c r="E445"/>
  <c r="F445"/>
  <c r="D445"/>
  <c r="E218"/>
  <c r="F218"/>
  <c r="D218"/>
  <c r="E379" l="1"/>
  <c r="F379"/>
  <c r="D379"/>
  <c r="D330"/>
  <c r="D266"/>
  <c r="D265" s="1"/>
  <c r="D260"/>
  <c r="D253"/>
  <c r="D213"/>
  <c r="D174"/>
  <c r="D173" s="1"/>
  <c r="D172" s="1"/>
  <c r="E173"/>
  <c r="E172" s="1"/>
  <c r="F173"/>
  <c r="F172" s="1"/>
  <c r="D159"/>
  <c r="D158" s="1"/>
  <c r="D147"/>
  <c r="D132"/>
  <c r="F147"/>
  <c r="E147"/>
  <c r="D124"/>
  <c r="D119" s="1"/>
  <c r="D118" s="1"/>
  <c r="D84"/>
  <c r="D83" s="1"/>
  <c r="D70"/>
  <c r="D47"/>
  <c r="D20"/>
  <c r="D19" s="1"/>
  <c r="D212" l="1"/>
  <c r="D211" s="1"/>
  <c r="D131"/>
  <c r="D130" s="1"/>
  <c r="D46"/>
  <c r="D18" s="1"/>
  <c r="E287" l="1"/>
  <c r="F287"/>
  <c r="E212"/>
  <c r="F212"/>
  <c r="E266" l="1"/>
  <c r="E265" s="1"/>
  <c r="E211" s="1"/>
  <c r="F266"/>
  <c r="F265" s="1"/>
  <c r="F211" s="1"/>
  <c r="E316"/>
  <c r="F316"/>
  <c r="D316"/>
  <c r="E332"/>
  <c r="E331" s="1"/>
  <c r="F332"/>
  <c r="F331" s="1"/>
  <c r="E371"/>
  <c r="F371"/>
  <c r="E397"/>
  <c r="F397"/>
  <c r="E441"/>
  <c r="F441"/>
  <c r="E424"/>
  <c r="F424"/>
  <c r="E159"/>
  <c r="F159"/>
  <c r="E132"/>
  <c r="F132"/>
  <c r="E47"/>
  <c r="F47"/>
  <c r="E70"/>
  <c r="F70"/>
  <c r="E330" l="1"/>
  <c r="F330"/>
  <c r="E131"/>
  <c r="E130" s="1"/>
  <c r="F131"/>
  <c r="F130" s="1"/>
  <c r="E46"/>
  <c r="E18" s="1"/>
  <c r="F46"/>
  <c r="F18" s="1"/>
  <c r="D17" l="1"/>
</calcChain>
</file>

<file path=xl/sharedStrings.xml><?xml version="1.0" encoding="utf-8"?>
<sst xmlns="http://schemas.openxmlformats.org/spreadsheetml/2006/main" count="1063" uniqueCount="524">
  <si>
    <t>КЦСР</t>
  </si>
  <si>
    <t>КВР</t>
  </si>
  <si>
    <t>Наименование</t>
  </si>
  <si>
    <t xml:space="preserve">Сумма, тыс. руб. </t>
  </si>
  <si>
    <t>2018 год</t>
  </si>
  <si>
    <t>2019 год</t>
  </si>
  <si>
    <t>0800000000</t>
  </si>
  <si>
    <t>0890000000</t>
  </si>
  <si>
    <t>0890100000</t>
  </si>
  <si>
    <t>089012222С</t>
  </si>
  <si>
    <t>089012333С</t>
  </si>
  <si>
    <t>0900000000</t>
  </si>
  <si>
    <t>0990000000</t>
  </si>
  <si>
    <t>0990100000</t>
  </si>
  <si>
    <t>099012333С</t>
  </si>
  <si>
    <t>9900000000</t>
  </si>
  <si>
    <t>9990000000</t>
  </si>
  <si>
    <t>999002666Ц</t>
  </si>
  <si>
    <t>9920000000</t>
  </si>
  <si>
    <t>992002001А</t>
  </si>
  <si>
    <t>0500000000</t>
  </si>
  <si>
    <t>0510000000</t>
  </si>
  <si>
    <t>0510200000</t>
  </si>
  <si>
    <t>051024001Б</t>
  </si>
  <si>
    <t>0540000000</t>
  </si>
  <si>
    <t>0540200000</t>
  </si>
  <si>
    <t>054022001Б</t>
  </si>
  <si>
    <t>054022003Б</t>
  </si>
  <si>
    <t>054022004Б</t>
  </si>
  <si>
    <t>0810000000</t>
  </si>
  <si>
    <t>0810100000</t>
  </si>
  <si>
    <t>081012001Ж</t>
  </si>
  <si>
    <t>0820000000</t>
  </si>
  <si>
    <t>0820100000</t>
  </si>
  <si>
    <t>082012001Б</t>
  </si>
  <si>
    <t>1000000000</t>
  </si>
  <si>
    <t>1020000000</t>
  </si>
  <si>
    <t>1020200000</t>
  </si>
  <si>
    <t>102022001Б</t>
  </si>
  <si>
    <t>9940000000</t>
  </si>
  <si>
    <t>994002444Д</t>
  </si>
  <si>
    <t>1100000000</t>
  </si>
  <si>
    <t>1120000000</t>
  </si>
  <si>
    <t>1120100000</t>
  </si>
  <si>
    <t>112012003Д</t>
  </si>
  <si>
    <t>1130000000</t>
  </si>
  <si>
    <t>1130100000</t>
  </si>
  <si>
    <t>0700000000</t>
  </si>
  <si>
    <t>0710000000</t>
  </si>
  <si>
    <t>0710100000</t>
  </si>
  <si>
    <t>071012001В</t>
  </si>
  <si>
    <t>0710200000</t>
  </si>
  <si>
    <t>071022003В</t>
  </si>
  <si>
    <t>0520000000</t>
  </si>
  <si>
    <t>0520200000</t>
  </si>
  <si>
    <t>0520100000</t>
  </si>
  <si>
    <t>052012003Б</t>
  </si>
  <si>
    <t>052014004Г</t>
  </si>
  <si>
    <t>052014006Б</t>
  </si>
  <si>
    <t>051024017Б</t>
  </si>
  <si>
    <t>054022002Б</t>
  </si>
  <si>
    <t>054024002Б</t>
  </si>
  <si>
    <t>051024011Л</t>
  </si>
  <si>
    <t>0510100000</t>
  </si>
  <si>
    <t>051014002Б</t>
  </si>
  <si>
    <t>051024008Ж</t>
  </si>
  <si>
    <t>051024015Б</t>
  </si>
  <si>
    <t>051024003Б</t>
  </si>
  <si>
    <t>051024010Г</t>
  </si>
  <si>
    <t>051024010Ж</t>
  </si>
  <si>
    <t>051024013Г</t>
  </si>
  <si>
    <t>0100000000</t>
  </si>
  <si>
    <t>0110000000</t>
  </si>
  <si>
    <t>0110100000</t>
  </si>
  <si>
    <t>011012003Г</t>
  </si>
  <si>
    <t>011012004Г</t>
  </si>
  <si>
    <t>0120000000</t>
  </si>
  <si>
    <t>0120100000</t>
  </si>
  <si>
    <t>012012002Г</t>
  </si>
  <si>
    <t>01201S023Г</t>
  </si>
  <si>
    <t>0120200000</t>
  </si>
  <si>
    <t>012022006Г</t>
  </si>
  <si>
    <t>01202S025Г</t>
  </si>
  <si>
    <t>0130000000</t>
  </si>
  <si>
    <t>0130100000</t>
  </si>
  <si>
    <t>013012002Г</t>
  </si>
  <si>
    <t>0200000000</t>
  </si>
  <si>
    <t>0220000000</t>
  </si>
  <si>
    <t>0220100000</t>
  </si>
  <si>
    <t>022012001Г</t>
  </si>
  <si>
    <t>0600000000</t>
  </si>
  <si>
    <t>0620000000</t>
  </si>
  <si>
    <t>0620100000</t>
  </si>
  <si>
    <t>0630000000</t>
  </si>
  <si>
    <t>0630100000</t>
  </si>
  <si>
    <t>0110200000</t>
  </si>
  <si>
    <t>011022002В</t>
  </si>
  <si>
    <t>012012001В</t>
  </si>
  <si>
    <t>0140000000</t>
  </si>
  <si>
    <t>0140100000</t>
  </si>
  <si>
    <t>014012002Г</t>
  </si>
  <si>
    <t>1010000000</t>
  </si>
  <si>
    <t>1010100000</t>
  </si>
  <si>
    <t>101012001Б</t>
  </si>
  <si>
    <t>1010200000</t>
  </si>
  <si>
    <t>101022002Б</t>
  </si>
  <si>
    <t>101022003Б</t>
  </si>
  <si>
    <t>1010300000</t>
  </si>
  <si>
    <t>101032004Б</t>
  </si>
  <si>
    <t>1010400000</t>
  </si>
  <si>
    <t>101042005Б</t>
  </si>
  <si>
    <t>1010500000</t>
  </si>
  <si>
    <t>101052006Б</t>
  </si>
  <si>
    <t>0190000000</t>
  </si>
  <si>
    <t>0190100000</t>
  </si>
  <si>
    <t>019012777Д</t>
  </si>
  <si>
    <t>0210000000</t>
  </si>
  <si>
    <t>0210100000</t>
  </si>
  <si>
    <t>021012001Д</t>
  </si>
  <si>
    <t>0210200000</t>
  </si>
  <si>
    <t>021022002Г</t>
  </si>
  <si>
    <t>0300000000</t>
  </si>
  <si>
    <t>0390000000</t>
  </si>
  <si>
    <t>0390100000</t>
  </si>
  <si>
    <t>039012333Д</t>
  </si>
  <si>
    <t>082012002Э</t>
  </si>
  <si>
    <t>0400000000</t>
  </si>
  <si>
    <t>0420000000</t>
  </si>
  <si>
    <t>0420200000</t>
  </si>
  <si>
    <t>042022001Б</t>
  </si>
  <si>
    <t>082012002Б</t>
  </si>
  <si>
    <t>082012003Э</t>
  </si>
  <si>
    <t>0720000000</t>
  </si>
  <si>
    <t>0720100000</t>
  </si>
  <si>
    <t>0310000000</t>
  </si>
  <si>
    <t>0310100000</t>
  </si>
  <si>
    <t>031012001Б</t>
  </si>
  <si>
    <t>0310200000</t>
  </si>
  <si>
    <t>031022002Б</t>
  </si>
  <si>
    <t>0310300000</t>
  </si>
  <si>
    <t>031032003Б</t>
  </si>
  <si>
    <t>0320000000</t>
  </si>
  <si>
    <t>0320100000</t>
  </si>
  <si>
    <t>032012001Д</t>
  </si>
  <si>
    <t>0830000000</t>
  </si>
  <si>
    <t>0910000000</t>
  </si>
  <si>
    <t>100</t>
  </si>
  <si>
    <t>200</t>
  </si>
  <si>
    <t>800</t>
  </si>
  <si>
    <t>600</t>
  </si>
  <si>
    <t>300</t>
  </si>
  <si>
    <t>400</t>
  </si>
  <si>
    <t>700</t>
  </si>
  <si>
    <t>Всего расходов:</t>
  </si>
  <si>
    <t xml:space="preserve">к решению Собрания депутатов Кашинского района </t>
  </si>
  <si>
    <t>0910200000</t>
  </si>
  <si>
    <t>091022001Б</t>
  </si>
  <si>
    <t>051024006Ж</t>
  </si>
  <si>
    <t>082012003Б</t>
  </si>
  <si>
    <t xml:space="preserve">Кашинского района на 2018 год  и на плановый </t>
  </si>
  <si>
    <t>период 2019 и 2020 годов"</t>
  </si>
  <si>
    <t>0810110510</t>
  </si>
  <si>
    <t>0810151200</t>
  </si>
  <si>
    <t>054024004Б</t>
  </si>
  <si>
    <t>0640000000</t>
  </si>
  <si>
    <t>0640100000</t>
  </si>
  <si>
    <t>064012002Б</t>
  </si>
  <si>
    <t>0810110540</t>
  </si>
  <si>
    <t>081012002С</t>
  </si>
  <si>
    <t>0810159300</t>
  </si>
  <si>
    <t>0520110520</t>
  </si>
  <si>
    <t>051024008Б</t>
  </si>
  <si>
    <t>0510210550</t>
  </si>
  <si>
    <t>0510300000</t>
  </si>
  <si>
    <t>05103S033Б</t>
  </si>
  <si>
    <t>0510500000</t>
  </si>
  <si>
    <t>051054001Б</t>
  </si>
  <si>
    <t>051024018Г</t>
  </si>
  <si>
    <t>0110110740</t>
  </si>
  <si>
    <t>0120110750</t>
  </si>
  <si>
    <t>0110110560</t>
  </si>
  <si>
    <t>0120110560</t>
  </si>
  <si>
    <t>1030000000</t>
  </si>
  <si>
    <t>1030100000</t>
  </si>
  <si>
    <t>0110110500</t>
  </si>
  <si>
    <t>07201R0820</t>
  </si>
  <si>
    <t>05202S030Б</t>
  </si>
  <si>
    <t>2020 год</t>
  </si>
  <si>
    <t>051012004Б</t>
  </si>
  <si>
    <t>051022021Ж</t>
  </si>
  <si>
    <t>Распределение бюджетных ассигнований бюджета Кашинского района по целевым статьям (муниципальным программам и непрограммным направлениям деятельности) , группам видов расходов классификации расходов бюджетов на 2018 год и на плановый период 2019 и 2020 годов</t>
  </si>
  <si>
    <t>011012006В</t>
  </si>
  <si>
    <t>0120110230</t>
  </si>
  <si>
    <t>0120110660</t>
  </si>
  <si>
    <t>01201S066В</t>
  </si>
  <si>
    <t>0120210250</t>
  </si>
  <si>
    <t>012022008В</t>
  </si>
  <si>
    <t>01202S044В</t>
  </si>
  <si>
    <t>013012003В</t>
  </si>
  <si>
    <t>0140110240</t>
  </si>
  <si>
    <t>0140200000</t>
  </si>
  <si>
    <t>0140210450</t>
  </si>
  <si>
    <t>0210110680</t>
  </si>
  <si>
    <t>02101L5191</t>
  </si>
  <si>
    <t>02101L5193</t>
  </si>
  <si>
    <t>02101L5194</t>
  </si>
  <si>
    <t>02101S068Д</t>
  </si>
  <si>
    <t>0210210680</t>
  </si>
  <si>
    <t>02102L5194</t>
  </si>
  <si>
    <t>02102S068Г</t>
  </si>
  <si>
    <t>02201L5195</t>
  </si>
  <si>
    <t>05201S105Б</t>
  </si>
  <si>
    <t>0720110820</t>
  </si>
  <si>
    <t>113014003Б</t>
  </si>
  <si>
    <t>051022017Б</t>
  </si>
  <si>
    <t>"Приложение № 12</t>
  </si>
  <si>
    <t>".</t>
  </si>
  <si>
    <t xml:space="preserve">Тверской области от 19.12.2017 № 141 "О бюджете </t>
  </si>
  <si>
    <t>051024022Ж</t>
  </si>
  <si>
    <t>01401S024Г</t>
  </si>
  <si>
    <t>01402S045В</t>
  </si>
  <si>
    <t>0110110200</t>
  </si>
  <si>
    <t>01101S020Г</t>
  </si>
  <si>
    <t>0120110200</t>
  </si>
  <si>
    <t>01201S020Г</t>
  </si>
  <si>
    <t>0120210440</t>
  </si>
  <si>
    <t>0130110200</t>
  </si>
  <si>
    <t>01301S020Г</t>
  </si>
  <si>
    <t>0140110200</t>
  </si>
  <si>
    <t>01401S020Г</t>
  </si>
  <si>
    <t>0190110200</t>
  </si>
  <si>
    <t>01901S020Д</t>
  </si>
  <si>
    <t>0220110200</t>
  </si>
  <si>
    <t>02201S020Г</t>
  </si>
  <si>
    <t>0310310400</t>
  </si>
  <si>
    <t>03103S040Б</t>
  </si>
  <si>
    <t>0320110200</t>
  </si>
  <si>
    <t>03201S020Д</t>
  </si>
  <si>
    <t>0510310330</t>
  </si>
  <si>
    <t>0510310930</t>
  </si>
  <si>
    <t>0520210300</t>
  </si>
  <si>
    <t>10301R4970</t>
  </si>
  <si>
    <t>1200000000</t>
  </si>
  <si>
    <t>1210000000</t>
  </si>
  <si>
    <t>1210100000</t>
  </si>
  <si>
    <t>12101S088Б</t>
  </si>
  <si>
    <t xml:space="preserve"> Муниципальная программа "Развитие отрасли "Образование" муниципального образования "Кашинский район" на 2017-2022 годы"</t>
  </si>
  <si>
    <t xml:space="preserve"> Муниципальная программа "Развитие отрасли "Культура" муниципального образования "Кашинский район" на 2017-2022 годы"</t>
  </si>
  <si>
    <t xml:space="preserve"> Муниципальная программа "Развитие физической культуры и спорта муниципального образования "Кашинский район" на 2017-2022 годы"</t>
  </si>
  <si>
    <t xml:space="preserve"> Муниципальная программа "Устойчивое развитие сельских территорий муниципального образования "Кашинский район " на 2017-2022 годы"</t>
  </si>
  <si>
    <t xml:space="preserve"> Муниципальная программа "Профилактика правонарушений на территории муниципального образования "Кашинский район" на 2017-2022 годы"</t>
  </si>
  <si>
    <t xml:space="preserve"> Муниципальная программа "Социальная поддержка граждан на территории муниципального образования "Кашинский район" на 2017-2022 годы"</t>
  </si>
  <si>
    <t xml:space="preserve"> Муниципальная программа "Информационная политика и работа с общественностью муниципального образования "Кашинский район" на 2017-2022 годы"</t>
  </si>
  <si>
    <t xml:space="preserve"> Муниципальная программа "Управление муниципальными финансами муниципального образования "Кашинский район"на 2017-2022 годы"</t>
  </si>
  <si>
    <t xml:space="preserve"> Муниципальная программа "Молодежная политика муниципального образования "Кашинский район" на 2017-2022 годы"</t>
  </si>
  <si>
    <t xml:space="preserve"> Муниципальная программа "Развитие системы гражданской обороны, защиты населения от чрезвычайных ситуаций и снижения рисков их возникновения на территории муниципального образования Кашинский район" на 2017-2022 годы"</t>
  </si>
  <si>
    <t xml:space="preserve"> Муниципальная программа "Развитие туризма в муниципальном образовании Кашинский городской округ на 2018-2023 годы"</t>
  </si>
  <si>
    <t xml:space="preserve"> Расходы, не включенные в муниципальные программы</t>
  </si>
  <si>
    <t xml:space="preserve"> Подпрограмма "Повышение доступности и качества дошкольного образования"</t>
  </si>
  <si>
    <t xml:space="preserve"> Подпрограмма "Повышение доступности и качества общего образования"</t>
  </si>
  <si>
    <t xml:space="preserve"> Подпрограмма "Обеспечение качественного дополнительного образования детей"</t>
  </si>
  <si>
    <t xml:space="preserve"> Подпрограмма "Обеспечение летнего отдыха и оздоровления детей"</t>
  </si>
  <si>
    <t xml:space="preserve"> Обеспечивающая подпрограмма "Обеспечение деятельности Отдела образования Администрации Кашинского района"</t>
  </si>
  <si>
    <t xml:space="preserve"> Подпрограмма "Сохранение и приумножение культурного потенциала Кашинского района"</t>
  </si>
  <si>
    <t xml:space="preserve"> Подпрограмма "Обеспечение качества условий предоставления образовательных услуг учреждением дополнительного образования детей в сфере культуры"</t>
  </si>
  <si>
    <t xml:space="preserve"> Подпрограмма "Создание условий для занятий населения физической культурой и спортом"</t>
  </si>
  <si>
    <t xml:space="preserve"> Подпрограмма "Обеспечение функционирования спортивных объектов (МУ "Стадион")"</t>
  </si>
  <si>
    <t xml:space="preserve"> Обеспечивающая подпрограмма "Обеспечение деятельности Комитета по культуре, туризму, спорту и делам молодёжи Администрации Кашинского района"</t>
  </si>
  <si>
    <t xml:space="preserve"> Подпрограмма "Улучшение жилищных условий граждан, проживающих в сельской местности"</t>
  </si>
  <si>
    <t xml:space="preserve"> Подпрограмма "Обеспечение развития системы жилищно-коммунального и газового хозяйства"</t>
  </si>
  <si>
    <t xml:space="preserve"> Подпрограмма "Развитие сферы транспорта, связи и дорожного хозяйства"</t>
  </si>
  <si>
    <t xml:space="preserve"> Подпрограмма "Эффективное управление муниципальным имуществом"</t>
  </si>
  <si>
    <t xml:space="preserve"> Подпрограмма "Профилактика безнадзорности и правонарушений несовершеннолетних"</t>
  </si>
  <si>
    <t xml:space="preserve"> Подпрограмма "Комплексные меры противодействия злоупотреблению наркотическими средствами, психотропными веществами и их незаконному обороту в Кашинском районе"</t>
  </si>
  <si>
    <t xml:space="preserve"> Подпрограмма "Оказание поддержки гражданам и объединениям, участвующим в охране общественного порядка"</t>
  </si>
  <si>
    <t xml:space="preserve"> Подпрограмма "Содействие временной занятости безработных и ищущих работу граждан"</t>
  </si>
  <si>
    <t xml:space="preserve"> Подпрограмма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помещений"</t>
  </si>
  <si>
    <t xml:space="preserve"> Подпрограмма "Создание условий для успешного развития муниципальной службы и институтов гражданского общества на территории Кашинского района"</t>
  </si>
  <si>
    <t xml:space="preserve"> Подпрограмма "Оказание содействия в проведении общественно-полезных и социально-значимых мероприятий"</t>
  </si>
  <si>
    <t xml:space="preserve"> Подпрограмма "Поддержка средств массовой информации (периодическая печать)"</t>
  </si>
  <si>
    <t xml:space="preserve"> Обеспечивающая подпрограмма "Обеспечение деятельности Администрации Кашинского района"</t>
  </si>
  <si>
    <t xml:space="preserve"> Подпрограмма "Обеспечение сбалансированности и устойчивости местного бюджета муниципального образования "Кашинский район""</t>
  </si>
  <si>
    <t xml:space="preserve"> Обеспечивающая подпрограмма "Обеспечение деятельности Финансового управления администрации Кашинского района"</t>
  </si>
  <si>
    <t xml:space="preserve"> Подпрограмма "Молодежь муниципального образования "Кашинский район""</t>
  </si>
  <si>
    <t xml:space="preserve"> Подпрограмма "Содействие закреплению молодых специалистов в отраслях образование, здравоохранение и культура"</t>
  </si>
  <si>
    <t xml:space="preserve"> Подпрограмма "Содействие в обеспечении жильем молодых семей"</t>
  </si>
  <si>
    <t xml:space="preserve"> Подпрограмма "Обеспечение надежной защиты населения на территории муниципального образования "Кашинский район" от последствий чрезвычайных ситуаций природного и техногенного характера"</t>
  </si>
  <si>
    <t xml:space="preserve"> Подпрограмма "Обеспечение пожарной безопасности на территории городского поселения - город Кашин Кашинского района Тверской области"</t>
  </si>
  <si>
    <t xml:space="preserve"> Подпрограмма "Обеспечение развития туризма"</t>
  </si>
  <si>
    <t xml:space="preserve"> Резервные фонды</t>
  </si>
  <si>
    <t xml:space="preserve"> Отдельные мероприятия, не включенные в муниципальные программы</t>
  </si>
  <si>
    <t xml:space="preserve"> Расходы на обеспечение деятельности контрольного органа местного самоуправления</t>
  </si>
  <si>
    <t xml:space="preserve"> Задача "Обеспечение доступности и высокого качества услуг дошкольного образования"</t>
  </si>
  <si>
    <t xml:space="preserve"> Расходы за счет субсидии из областного бюджета на повышение оплаты труда работникам муниципальных учреждений в связи с увеличением минимального размера оплаты труда</t>
  </si>
  <si>
    <t xml:space="preserve"> Обеспечение выплаты ежемесячной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</si>
  <si>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 Осуществление отдельных государственных полномочий по компенсации расходов на оплату жилых помещений, отопления и освещения педагогическим работникам муниципальных образовательных учреждений, проживающих и работающих в сельской местности</t>
  </si>
  <si>
    <t xml:space="preserve"> Выполнение муниципальных заданий на оказание муниципальных услуг муниципальными бюджетными дошкольными образовательными учреждениями за счет средств областного бюджета</t>
  </si>
  <si>
    <t xml:space="preserve"> Выполнение муниципальных заданий на оказание муниципальных услуг муниципальными бюджетными дошкольными образовательными учреждениями за счет средств местного бюджета</t>
  </si>
  <si>
    <t xml:space="preserve"> Организация питания в дошкольных образовательных учреждениях</t>
  </si>
  <si>
    <t xml:space="preserve"> Погашение кредиторской задолженности прошлых лет</t>
  </si>
  <si>
    <t xml:space="preserve"> Расходы на повышение оплаты труда работникам муниципальных учреждений в связи с увеличением минимального размера оплаты труlа за счет местного бюджета</t>
  </si>
  <si>
    <t xml:space="preserve"> Задача "Обеспечение высокого качества услуг дошкольного образования"</t>
  </si>
  <si>
    <t xml:space="preserve"> Кадровое обеспечение системы дошкольного образования</t>
  </si>
  <si>
    <t xml:space="preserve"> Задача "Обеспечение условий для достижения школьниками Кашинского района качественных образовательных результатов"</t>
  </si>
  <si>
    <t xml:space="preserve"> Расходы на организацию обеспечения учащихся начальных классов муниципальных общеобразовательных организаций горячим питанием за счет областных средств</t>
  </si>
  <si>
    <t xml:space="preserve"> Расходы за счет субсидии из областного бюджета на организацию посещения обучающимися муниципальных общеобразовательных организаций Тверского императорского путевого дворца в рамках реализации проекта "Нас пригласили во Дворец" в части обеспечения подвоза учащихся</t>
  </si>
  <si>
    <t xml:space="preserve"> Выполнение муниципальных заданий на оказание муниципальных услуг муниципальными бюджетными общеобразовательными учреждениями за счет средств областного бюджета</t>
  </si>
  <si>
    <t xml:space="preserve"> Развитие кадрового потенциала</t>
  </si>
  <si>
    <t xml:space="preserve"> Выполнение муниципальных заданий на оказание муниципальных услуг муниципальными бюджетными общеобразовательными учреждениями за счет средств местного бюджета</t>
  </si>
  <si>
    <t xml:space="preserve"> Расходы на повышение оплаты труда работникам муниципальных учреждений в связи с увеличением минимального размера оплаты труда за счет местного бюджета</t>
  </si>
  <si>
    <t xml:space="preserve"> Обеспечение школьников начальных классов горячим питанием за счет средств местного бюджета</t>
  </si>
  <si>
    <t xml:space="preserve"> Расходы за счет субсидии из местного бюджета на организацию посещения обучающимися муниципальных общеобразовательных организаций Тверского императорского путевого дворца в рамках реализации проекта "Нас пригласили во Дворец" в части обеспечения подвоза учащихся</t>
  </si>
  <si>
    <t xml:space="preserve"> Задача "Повышение доступности общего образования"</t>
  </si>
  <si>
    <t xml:space="preserve"> Расходы за счет субсидии на выполнение муниципального задания на создание условий для предоставления транспортных услуг населению и организацию транспортного обслуживания населения между поселениями в границах муниципального района в части обеспечения подвоза учащихся ,проживающих в сельской местности, к месту обучения и обратно за счет средств областного бюджета</t>
  </si>
  <si>
    <t xml:space="preserve"> Субсидия на укрепление материально-технической базы муниципальных общеобразовательных организаций</t>
  </si>
  <si>
    <t xml:space="preserve"> Предоставление услуг дошкольного образования на базе общеобразовательных учреждений</t>
  </si>
  <si>
    <t xml:space="preserve"> Обеспечение подвоза обучающихся к месту учебы и обратно за счет средств местного бюджета</t>
  </si>
  <si>
    <t xml:space="preserve"> Укрепление материально-технической базы муниципальных общеобразовательных организаций.</t>
  </si>
  <si>
    <t xml:space="preserve"> Задача "Расширение потенциала системы дополнительного образования"</t>
  </si>
  <si>
    <t xml:space="preserve"> Выполнение муниципальных заданий на оказание муниципальных услуг муниципальными организациями дополнительного образования детей</t>
  </si>
  <si>
    <t xml:space="preserve"> Задача "Создание условий для развития системы отдыха и оздоровления детей"</t>
  </si>
  <si>
    <t xml:space="preserve"> Расходы за счет субсидии на выполнение муниципального задания на обеспечение организации отдыха детей в каникулярное время за счет средств областного бюджета</t>
  </si>
  <si>
    <t xml:space="preserve"> Выполнение муниципального задания на оказание муниципальных услуг по организации летнего отдыха и оздоровления детей</t>
  </si>
  <si>
    <t xml:space="preserve"> Обеспечение организации отдыха детей в каникулярное время</t>
  </si>
  <si>
    <t xml:space="preserve"> Задача "Организация отдыха детей в каникулярное время"</t>
  </si>
  <si>
    <t xml:space="preserve"> Расходы за счет субсидии на укрепление материально-технической базы муниципальных организаций отдыха и оздоровления детей</t>
  </si>
  <si>
    <t xml:space="preserve"> Субсидия на укрепление материально-технической базы муниципальных организаций отдыха и оздоровления детей</t>
  </si>
  <si>
    <t xml:space="preserve"> Задача "Обеспечение деятельности Отдела образования Администрации Кашинского района"</t>
  </si>
  <si>
    <t xml:space="preserve"> Финансовое обеспечение деятельности Отдела образования Администрации Кашинского района</t>
  </si>
  <si>
    <t xml:space="preserve"> Задача "Сохранение и развитие библиотечного дела"</t>
  </si>
  <si>
    <t xml:space="preserve"> Повышение заработной платы работникам муниципальных учреждений культуры Кашинского района Тверской области" за счёт средств областного бюджета Тверской области</t>
  </si>
  <si>
    <t xml:space="preserve"> Финансовое обеспечение деятельности районного муниципального учреждения культуры "Кашинская МЦБ"</t>
  </si>
  <si>
    <t xml:space="preserve"> Поддержка отрасли культуры в части комплектования книжных фондов РМУК "Кашинская МЦБ" за счёт средств местного бюджета</t>
  </si>
  <si>
    <t xml:space="preserve"> Поддержка отрасли культуры в части государственной поддержки муниципальным учреждениям культуры, находящимся на территории сельских поселений Тверской области за счёт средств местного бюджета</t>
  </si>
  <si>
    <t xml:space="preserve"> Поддержка отрасли культуры в части оказания государственной поддержки лучшим работникам муниципальных учреждений культуры, находящимся на территории сельских поселений Тверской области за счёт средств местного бюджета</t>
  </si>
  <si>
    <t xml:space="preserve"> Повышение заработной платы работникам муниципальных учреждений культуры Кашинского района Тверской области за счет средств местного бюджета</t>
  </si>
  <si>
    <t xml:space="preserve"> Задача "Сохранение и развитие клубного дела в Кашинском районе"</t>
  </si>
  <si>
    <t xml:space="preserve"> Предоставление субсидий на финансовое обеспечение деятельности МБУ "Районный дом культуры"</t>
  </si>
  <si>
    <t xml:space="preserve"> Предоставление субсидий на финансовое обеспечение деятельности МБОУ ДОД "Кашинская ДШИ"</t>
  </si>
  <si>
    <t xml:space="preserve"> Поддержка отрасли культуры в части оснащения музыкальными инструментами детских школ искусств</t>
  </si>
  <si>
    <t xml:space="preserve"> Расходы на повышение оплаты труда работникам муниципальных учреждений в связи с увеличением минимального размера оплаты трула за счет местного бюджета</t>
  </si>
  <si>
    <t xml:space="preserve"> Задача "Развитие массового спорта и физкультурно-оздоровительного движения среди всех возрастных групп и категорий населения Кашинского района, включая лиц с ограниченными физическими возможностями и инвалидов в муниципальном образовании"</t>
  </si>
  <si>
    <t xml:space="preserve"> Организация проведения спортивно-массовых мероприятий и соревнований, направленных на физическое воспитание детей, подростков и молодежи; привлечение к спортивному, здоровому образу жизни взрослого населения, инвалидов и ветеранов в рамках Единого календарного плана муниципальных и областных спортивно-массовых мероприятий</t>
  </si>
  <si>
    <t xml:space="preserve"> Задача "Организация участия спортсменов и сборных команд муниципального образования в областных, всероссийских и международных соревнованиях"</t>
  </si>
  <si>
    <t xml:space="preserve"> Профессиональная подготовка и участие спортсменов и сборных команд в областных, всероссийских и международных соревнованиях</t>
  </si>
  <si>
    <t xml:space="preserve"> Задача "Укрепление материально-технической базы учреждений и объектов спортивной направленности"</t>
  </si>
  <si>
    <t xml:space="preserve"> Приобретение и установка мини-футбольного поля с искусственной травой и ограждениями</t>
  </si>
  <si>
    <t xml:space="preserve"> Приобретение спортивного инвентаря, спортивной формы</t>
  </si>
  <si>
    <t xml:space="preserve"> Приобретение и установка мини-футбольгого поля с искуственной травой о ограждениями</t>
  </si>
  <si>
    <t xml:space="preserve"> Задача "Развитие физкультурно-спортивной инфраструктуры МУ "Стадион""</t>
  </si>
  <si>
    <t xml:space="preserve"> Обеспечение функционирования и развитие инфраструктуры МУ "Стадион"</t>
  </si>
  <si>
    <t xml:space="preserve"> Задача "Обеспечение деятельности главного администратора программы- Комитета по культуре, спорту , туризму и делам молодежи Администрации Кашинского района"</t>
  </si>
  <si>
    <t xml:space="preserve"> Обеспечение деятельности Комитета по культуре, туризму, спорту и делам молодежи Администрации Кашинского района</t>
  </si>
  <si>
    <t xml:space="preserve"> Задача "Обеспечение жильем граждан, молодых семей и специалистов, проживающих на селе"</t>
  </si>
  <si>
    <t xml:space="preserve"> Предоставление социальной выплаты гражданам, молодым семьям и специалистам на приобретение (строительство) жилья на селе</t>
  </si>
  <si>
    <t xml:space="preserve"> Задача "Строительство и модернизация систем коммунальной инфраструктуры, в соответствии с потребностями жилищного и промышленного строительства"</t>
  </si>
  <si>
    <t xml:space="preserve"> Техническое обслуживание газовых сетей</t>
  </si>
  <si>
    <t xml:space="preserve"> Газификация микрорайона "Восточный"</t>
  </si>
  <si>
    <t xml:space="preserve"> Задача "Повышение качества производимых организациями коммунального комплекса товаров и оказываемых услуг"</t>
  </si>
  <si>
    <t xml:space="preserve"> 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</si>
  <si>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 xml:space="preserve"> Ремонт входной группы здания МУП "Гостиница"</t>
  </si>
  <si>
    <t xml:space="preserve"> Реализация генерального плана городского поселения -город Кашин</t>
  </si>
  <si>
    <t xml:space="preserve"> Оплата за электроэнергию, затраченную на уличное освещение городского поселения - город Кашин</t>
  </si>
  <si>
    <t xml:space="preserve"> Субсидии на капитальный ремонт жилых помещений муниципального жилого фонда г. Кашин</t>
  </si>
  <si>
    <t xml:space="preserve"> Ремонт канализационных сетей городского поселения-город Кашин</t>
  </si>
  <si>
    <t xml:space="preserve"> Субсидия на ремонт канализационных сетей городского поселения-город Кашин</t>
  </si>
  <si>
    <t xml:space="preserve"> Субсидии на благоустройство городского поселения - город Кашин</t>
  </si>
  <si>
    <t xml:space="preserve"> Перечисления на счет регионального оператора ежемесячных взносов в Фонд капитального ремонта общего имущества многоквартирных домов г.Кашин</t>
  </si>
  <si>
    <t xml:space="preserve"> Субсидии на обслуживание уличного освещения городского поселения - город Кашин</t>
  </si>
  <si>
    <t xml:space="preserve"> Ремонт водопроводных сетей городского поселения - город Кашин</t>
  </si>
  <si>
    <t xml:space="preserve"> Проект планировки территории</t>
  </si>
  <si>
    <t xml:space="preserve"> Субсидии на другие вопросы в области жилищно-коммунального хозяйства</t>
  </si>
  <si>
    <t xml:space="preserve"> Субсидии юридическим лицам и индивидуальным предпринимателям в целях возмещения затрат на электроэнергию при предоставлении услуг по водоснабжению и водоотведению в городе Кашин</t>
  </si>
  <si>
    <t xml:space="preserve"> Задача "Реализация Программы поддержки местных инициатив в Тверской области"</t>
  </si>
  <si>
    <t xml:space="preserve"> Расходы на реализацию программ по поддержке местных инициатив за счет субсидий из областного бюджета на реализацию программ по поддержке местных инициатив</t>
  </si>
  <si>
    <t xml:space="preserve"> Расходы на реализацию программ по поддержке местных инициатив за счет средств, полученных из областного бюджета Тверской области, на реализацию мероприятий по обращениям, поступающим к депутатам Законодательного Собрания Тверской области</t>
  </si>
  <si>
    <t xml:space="preserve"> Расходы на реализацию программы по поддержке местных инициатив " Благоустройство набережной Пушкинская в г. Кашин Тверской области" за счет средств местного бюджета</t>
  </si>
  <si>
    <t xml:space="preserve"> Приобретение детских площадок</t>
  </si>
  <si>
    <t xml:space="preserve"> Задача "Развитие дорожного хозяйства муниципального образования"</t>
  </si>
  <si>
    <t xml:space="preserve"> Осуществление отдельных государственных полномочий Тверской области в сфере осуществления дорожной деятельности по содержанию автомобильных дорог общего пользования регионального или межмуниципального значения Тверской области 3 класса</t>
  </si>
  <si>
    <t xml:space="preserve"> Капитальный ремонт, ремонт и содержание автомобильных дорог общего пользования местного значения и сооружений на них на территории МО "Кашинский район"</t>
  </si>
  <si>
    <t xml:space="preserve"> Субсидии на содержание автомобильных дорог и сооружений на них на территории городского поселения - город Кашин</t>
  </si>
  <si>
    <t xml:space="preserve"> Ремонт автомобильных дорог общего пользования местного значения на территории муниципального образования "Городское поселение - город Кашин"</t>
  </si>
  <si>
    <t xml:space="preserve"> Ремонт автомобильных дорог в границах городского поселения- город Кашин Кашинского района Тверской области</t>
  </si>
  <si>
    <t xml:space="preserve"> Задача "Повышение транспортной доступности населения"</t>
  </si>
  <si>
    <t xml:space="preserve"> Расходы за счет субсидии на организацию транспортного обслуживания населения на муниципальных маршрутах регулярных перевозок по регулируемым тарифам</t>
  </si>
  <si>
    <t xml:space="preserve"> Организация транспортного обслуживания населения на муниципальных маршрутах регулярных перевозок по регулируемым тарифам</t>
  </si>
  <si>
    <t xml:space="preserve"> Задача "Организация эффективного управления имуществом на территории муниципального образования "Кашинский район""</t>
  </si>
  <si>
    <t xml:space="preserve"> Составление техпланов объектов недвижимости</t>
  </si>
  <si>
    <t xml:space="preserve"> Межевание земельных участков</t>
  </si>
  <si>
    <t xml:space="preserve"> Содержание имущества казны</t>
  </si>
  <si>
    <t xml:space="preserve"> Оценка муниципального имущества</t>
  </si>
  <si>
    <t xml:space="preserve"> Задача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этому"</t>
  </si>
  <si>
    <t xml:space="preserve"> Обеспечение занятности подростков в каникулярное время</t>
  </si>
  <si>
    <t xml:space="preserve"> Задача "Профилактика потребления наркотиков среди обучающихся школ Кашинского района"</t>
  </si>
  <si>
    <t xml:space="preserve"> Проведение тестирования школьников на употребление наркотических средств</t>
  </si>
  <si>
    <t xml:space="preserve"> Задача "Создание условия для деятельности народной дружины на территории Кашинского района"</t>
  </si>
  <si>
    <t xml:space="preserve"> Расходы на обеспечение добровольной дружины помещением и другими материально-техническими средствами</t>
  </si>
  <si>
    <t xml:space="preserve"> Задача "Повышение уровня трудоустройства и трудовой мотивации безработных и ищущих работу граждан за счет создания временных рабочих мест"</t>
  </si>
  <si>
    <t xml:space="preserve"> Организация общественных работ для безработных и ищущих работу граждан</t>
  </si>
  <si>
    <t xml:space="preserve"> Реализация мероприятий, способствующих занятости граждан, испытывающих трудности в поиске работы безработных и ищущих работу граждан за счет создания временных рабочих мест</t>
  </si>
  <si>
    <t xml:space="preserve"> Профилактика безнадзорности и правонарушений среди подростков, повышение их трудовой мотивации</t>
  </si>
  <si>
    <t xml:space="preserve"> Задача "Приобретение и оформление в муниципальную собственность жилых помещений по стоимости в пределах средств из областного бюджета Тверской области, предоставляемых в виде субвенций бюджету муниципального образования "Кашинский район" для детей-сирот, детей, оставшихся без попечения, и лиц из их числа"</t>
  </si>
  <si>
    <t xml:space="preserve"> Обеспечение предоставления жилых помещений детям-сиротам, детям, оставшимся без попечения родителей, лицам из их числа по договорам найма специализированных жилых помещений</t>
  </si>
  <si>
    <t xml:space="preserve"> Задача "Создание условий для деятельности в системе гражданского общества общественных объединений, максимальное использование их потенциала для эффективного решения социально значимых проблем района"</t>
  </si>
  <si>
    <t xml:space="preserve"> Осуществление государственных полномочий по созданию , исполнению полномочий и организации деятельности комиссий по делам несовершеннолетних и защите их прав</t>
  </si>
  <si>
    <t xml:space="preserve"> Осуществление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</si>
  <si>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 xml:space="preserve"> Предоставление субсидий некоммерческим организациям</t>
  </si>
  <si>
    <t xml:space="preserve"> Исполнение переданных государственных полномочий на государственную регистрацию актов гражданского состояния</t>
  </si>
  <si>
    <t xml:space="preserve">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</si>
  <si>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Осуществление переданных государственных полномочий на государственную регистрацию актов гражданского состояния</t>
  </si>
  <si>
    <t xml:space="preserve"> Задача "Создание условий для проведения общественно полезных и социально значимых мероприятий"</t>
  </si>
  <si>
    <t xml:space="preserve"> Представительские расходы и иные расходы, связанные с представительской деятельностью органов местного самоуправления</t>
  </si>
  <si>
    <t xml:space="preserve"> Осуществление социальных выплат к 9 мая участникам Великой Отечественной войны</t>
  </si>
  <si>
    <t xml:space="preserve"> Осуществление ежемесячных доплат к трудовой пенсии по старости (инвалидности) муниципальным служащим</t>
  </si>
  <si>
    <t xml:space="preserve"> Проведение общественно-полезных и социально- значимых мероприятий на территории Кашинского района</t>
  </si>
  <si>
    <t xml:space="preserve"> Осуществление социальных выплат лицам, удостоенным звания "Почетный гражданин Кашинского района"</t>
  </si>
  <si>
    <t xml:space="preserve"> Предоставление субсидии печатным СМИ</t>
  </si>
  <si>
    <t xml:space="preserve"> Расходы за счет субсидий на поддержку районных и городских газет</t>
  </si>
  <si>
    <t xml:space="preserve"> Задача "Обеспечение деятельности администраторов программы"</t>
  </si>
  <si>
    <t xml:space="preserve"> Высшее должностное лицо Кашинского района</t>
  </si>
  <si>
    <t xml:space="preserve"> Расходы по центральному аппарату органов местного самоуправления Кашинского района, за исключением расходов на выполнение переданных полномочий РФ, Тверской области</t>
  </si>
  <si>
    <t xml:space="preserve"> Задача "Обеспечение эффективного управления муниципальным долгом Кашинского района"</t>
  </si>
  <si>
    <t xml:space="preserve"> Обслуживание муниципального долга Кашинского района</t>
  </si>
  <si>
    <t xml:space="preserve"> Расходы по аппарату Финансового управления администрации Кашинского района на выполнение полномочий</t>
  </si>
  <si>
    <t xml:space="preserve"> Задача "Развитие молодежного самоуправления"</t>
  </si>
  <si>
    <t xml:space="preserve"> Организация деятельности молодежного центра при Администрации Кашинского района, в том числе организация и проведение мероприятий</t>
  </si>
  <si>
    <t xml:space="preserve"> Задача "Поддержка общественно значимых проектов (программ) детских и молодежных общественных объединений"</t>
  </si>
  <si>
    <t xml:space="preserve"> Организация и проведение мероприятий гражданско-патриотической направленности мероприятий, направленных на формирование здорового образа жизни</t>
  </si>
  <si>
    <t xml:space="preserve"> Вручение Гранта Главы Кашинского района молодым и талантливым</t>
  </si>
  <si>
    <t xml:space="preserve"> Задача "Профилактика асоциальных явлений в молодежной среде"</t>
  </si>
  <si>
    <t xml:space="preserve"> Организация и проведение мероприятий по профилактике асоциальных явлений</t>
  </si>
  <si>
    <t xml:space="preserve"> Задача "Развитие материально-технической базы органов по работе с детьми и молодежью и органов молодежного самоуправления"</t>
  </si>
  <si>
    <t xml:space="preserve"> Приобретение одежды, оборудования, расходных материалов и прочее для нужд деятельности органов молодежного самоуправления</t>
  </si>
  <si>
    <t xml:space="preserve"> Задача "Межмуниципальное сотрудничество молодежи Кашинского района"</t>
  </si>
  <si>
    <t xml:space="preserve"> Участие в областных, межрегиональных, федеральных мероприятиях</t>
  </si>
  <si>
    <t xml:space="preserve"> Задача "Содействие в решении жилищных проблем молодых специалистов в отраслях образование, здравоохранение и культура"</t>
  </si>
  <si>
    <t xml:space="preserve"> Возмещение молодым специалистам затрат по найму жилых помещений на период своей трудовой деятельности в Кашинском районе</t>
  </si>
  <si>
    <t xml:space="preserve"> Задача "Содействие в решении жилищных проблем молодых семей"</t>
  </si>
  <si>
    <t xml:space="preserve"> Субсидии для оплаты социальной выплаты (дополнительной социальной выплаты) на приобретение (строительство) жилья молодым семьям за счет средств областного бюджета</t>
  </si>
  <si>
    <t xml:space="preserve"> Задача "Повышение информирования населения о чрезвычайных ситуациях природного и техногенного характера, обеспечение проведения эвакуационных, аварийно-спасательных мероприятий"</t>
  </si>
  <si>
    <t xml:space="preserve"> Содержание и развитие единой дежурно-диспетчерской службы на территории Кашинского района</t>
  </si>
  <si>
    <t xml:space="preserve"> Задача "Создание условий для оперативного обеспечения пожарной техники водой при тушении пожаров"</t>
  </si>
  <si>
    <t xml:space="preserve"> Обустройство подъездов к заборам воды пожарной техникой</t>
  </si>
  <si>
    <t xml:space="preserve"> Задача "Привлечение на территорию муниципального образования Кашинский городской округ дополнительных потоков российских и иностранных туристов"</t>
  </si>
  <si>
    <t xml:space="preserve"> Создание условий для обеспечения услугами по организации досуга в сфере туризма за счет средств местного бюджета</t>
  </si>
  <si>
    <t xml:space="preserve"> Резервный фонд Администрации Кашинского района</t>
  </si>
  <si>
    <t xml:space="preserve"> Содержание муниципального казенного учреждения "Централизованная бухгалтерия поселений Кашинского района"</t>
  </si>
  <si>
    <t xml:space="preserve"> Контрольно-счетная палата Кашинского района</t>
  </si>
  <si>
    <t xml:space="preserve"> Предоставление субсидий бюджетным,автономным учреждениям и иным некомерческим организациям</t>
  </si>
  <si>
    <t xml:space="preserve"> Закупка товаров,работ и услуг для обеспечения государственных ( муниципальных) нужд</t>
  </si>
  <si>
    <t xml:space="preserve"> Социальное обеспечение и иные выплаты населению</t>
  </si>
  <si>
    <t xml:space="preserve"> Расходы на выплаты персоналу в целях обеспечения выполнения функций государственными (муниципальными) органами,казенными учреждениями,органами управления государственными внебюджетными фондами</t>
  </si>
  <si>
    <t xml:space="preserve"> Иные бюджетные ассигнования</t>
  </si>
  <si>
    <t xml:space="preserve"> Капитальные вложения в объекты государственной (муниципальной) собственности</t>
  </si>
  <si>
    <t xml:space="preserve"> Обслуживание государственного (муниципального) долга</t>
  </si>
  <si>
    <t>0110110920</t>
  </si>
  <si>
    <t>013012004Г</t>
  </si>
  <si>
    <t>0140110920</t>
  </si>
  <si>
    <t>0190110920</t>
  </si>
  <si>
    <t>02102L4670</t>
  </si>
  <si>
    <t xml:space="preserve">  Муниципальная программа "Комплексное развитие системы жилищно-коммунальной инфраструктуры муниципального образования "Кашинский район" на 2017-2022 годы"</t>
  </si>
  <si>
    <t>051054002Б</t>
  </si>
  <si>
    <t>0520111050</t>
  </si>
  <si>
    <t>052022001Б</t>
  </si>
  <si>
    <t>054024001Б</t>
  </si>
  <si>
    <t>0810110570</t>
  </si>
  <si>
    <t>0810110730</t>
  </si>
  <si>
    <t>0920000000</t>
  </si>
  <si>
    <t>0920100000</t>
  </si>
  <si>
    <t>092012003Б</t>
  </si>
  <si>
    <t>500</t>
  </si>
  <si>
    <t>0920200000</t>
  </si>
  <si>
    <t>092022001Б</t>
  </si>
  <si>
    <t>1210110880</t>
  </si>
  <si>
    <t>Расходы на реализацию мероприятий по обращениям,поступающим к депутатам Законодательного Собрания Тверской области</t>
  </si>
  <si>
    <t>Предоставление субсидий бюджетным,автономным учреждениям и иным некомерческим организациям</t>
  </si>
  <si>
    <t xml:space="preserve"> Выполнение муниципального задания на оказание муниципальных услуг муниципальными организациями дополнительного образования детей (спортивная подготовка)</t>
  </si>
  <si>
    <t xml:space="preserve"> Расходы на реализацию мероприятий по обращениям,поступающим к депутатам Законодательного Собрания Тверской области</t>
  </si>
  <si>
    <t>Расходы на обеспечение развития и укрепления материально-технической базы домов культуры в населённых пунктах с числом жителей до 50 тысяч человек</t>
  </si>
  <si>
    <t>062012001В</t>
  </si>
  <si>
    <t>063012001В</t>
  </si>
  <si>
    <t>Создание условий для обеспечения услугами по организации досуга в сфере туризма за счет средств областного бюджета</t>
  </si>
  <si>
    <t>Закупка товаров,работ и услуг для обеспечения государственных ( муниципальных) нужд</t>
  </si>
  <si>
    <t>0830400000</t>
  </si>
  <si>
    <t xml:space="preserve"> Задача "Увеличение тиража газеты "Кашинская газета""</t>
  </si>
  <si>
    <t>08304S032Ж</t>
  </si>
  <si>
    <t>0830410320</t>
  </si>
  <si>
    <t>Осуществление органами местного самоуправления муниципальных образований Тверской области отдельных государственных полномочий Тверской области по организации деятельности по сбору (в том числе раздельному сбору)</t>
  </si>
  <si>
    <t xml:space="preserve"> Расходы на выплаты персоналу в целях обеспечения выполнения функций государственными (муниципальными) органами,казенными учреждениями,органами управления  государственными внебюджетными фондами</t>
  </si>
  <si>
    <t xml:space="preserve">  Проведение выборов в Кашинскуюгородскую Думу Муниципального Образования Кашинский городской округ Тверской области</t>
  </si>
  <si>
    <t xml:space="preserve">  Иные  бюджетные ассигнования</t>
  </si>
  <si>
    <t xml:space="preserve"> Задача "Реализация мероприятий по благоустройству дворовых территорий"</t>
  </si>
  <si>
    <t xml:space="preserve"> Установка детских площадок</t>
  </si>
  <si>
    <t xml:space="preserve"> Расходы на ремонт автомобильных дорог в границах городского поселения-город Кашин Кашинского района за счет средств областного бюджета</t>
  </si>
  <si>
    <t xml:space="preserve"> Составление технических планов на объекты недвижимости, являющиеся муниципальной собственностью муниципального образования городское поселение- город Кашин</t>
  </si>
  <si>
    <t>Подпрограмма "Обеспечение сбалансированности и устойчивости местных бюджетов муниципальных образований Кашинского района"</t>
  </si>
  <si>
    <t>Создание условий для обеспечения финансовой устойчивости бюджетов муниципальных образований Кашинского района</t>
  </si>
  <si>
    <t>Финансовая помощь бюджетам поселений</t>
  </si>
  <si>
    <t>Межбюджетные трансферты</t>
  </si>
  <si>
    <t xml:space="preserve"> Эффективное использование системы межбюджетных отношений как инструмента стимулирования развития муниципальных образований Кашинского района</t>
  </si>
  <si>
    <t xml:space="preserve"> Софинансирование программ развития общественной инфраструктуры городского и сельских поселений Кашинского района</t>
  </si>
  <si>
    <t xml:space="preserve"> Межбюджетные трансферты</t>
  </si>
  <si>
    <t xml:space="preserve"> Приложение № 7</t>
  </si>
  <si>
    <t>011012007Б</t>
  </si>
  <si>
    <t>Обеспечение выплаты ежемесячной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</si>
  <si>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Социальное обеспечение и иные выплаты населению</t>
  </si>
  <si>
    <t>0120110920</t>
  </si>
  <si>
    <t xml:space="preserve">            Предоставление субсидий бюджетным,автономным учреждениям и иным некомерческим организациям</t>
  </si>
  <si>
    <t xml:space="preserve">          Расходы за счет субсидии из областного бюджета на повышение заработной платы педагогическим муниципальных организаций дополнительного образования детей</t>
  </si>
  <si>
    <t>0130110690</t>
  </si>
  <si>
    <t xml:space="preserve">          Расходы на повышение заработной платы педагогическим работникам муниципальных организаций дополнительного образования за счет местного бюджета</t>
  </si>
  <si>
    <t>01301S069Г</t>
  </si>
  <si>
    <t>0220110690</t>
  </si>
  <si>
    <t>Расходы за счет субсидии из областного бюджета на повышение заработной платы педагогическим работникам муниципальных организаций дополнительного образования</t>
  </si>
  <si>
    <t>Расходы на повышение заработной платы педагогическим работникам муниципальных организаций дополнительного образования за счет местного бюджета</t>
  </si>
  <si>
    <t>02201S069Г</t>
  </si>
  <si>
    <t xml:space="preserve"> Задача "Организация предоставления дополнительного образования детям в сфере культуры и искусства"</t>
  </si>
  <si>
    <t xml:space="preserve"> к  решению Кашинской городской Думы</t>
  </si>
  <si>
    <t>051022023Ж</t>
  </si>
  <si>
    <t>Субсидии теплоснабжающим предприятиям на возмещение затрат, связанных с подготовкой к отопительному сезону 2018-2019 г.г.</t>
  </si>
  <si>
    <t xml:space="preserve"> Субсидии юридическим лицам и индивидуальным предпринимателям в целях возмещения затрат при предоставлении услуг по водоснабжению и водоотведению в сельских поселениях Кашинского района</t>
  </si>
  <si>
    <t>Субсидии юридическим лицам и индивидуальным предпринимателям в целях возмещения затрат связанных с выполнением работ по содержанию детских площадок города Кашин</t>
  </si>
  <si>
    <r>
      <t xml:space="preserve">от </t>
    </r>
    <r>
      <rPr>
        <u/>
        <sz val="10"/>
        <color theme="1"/>
        <rFont val="Times New Roman"/>
        <family val="1"/>
        <charset val="204"/>
      </rPr>
      <t>06.11.2018</t>
    </r>
    <r>
      <rPr>
        <sz val="10"/>
        <color theme="1"/>
        <rFont val="Times New Roman"/>
        <family val="1"/>
        <charset val="204"/>
      </rPr>
      <t xml:space="preserve"> № </t>
    </r>
    <r>
      <rPr>
        <u/>
        <sz val="10"/>
        <color theme="1"/>
        <rFont val="Times New Roman"/>
        <family val="1"/>
        <charset val="204"/>
      </rPr>
      <t>28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</si>
</sst>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67">
    <xf numFmtId="0" fontId="0" fillId="0" borderId="0"/>
    <xf numFmtId="164" fontId="1" fillId="2" borderId="2">
      <alignment horizontal="right" vertical="top" shrinkToFit="1"/>
    </xf>
    <xf numFmtId="164" fontId="1" fillId="3" borderId="2">
      <alignment horizontal="right" vertical="top" shrinkToFit="1"/>
    </xf>
    <xf numFmtId="164" fontId="1" fillId="2" borderId="3">
      <alignment horizontal="right" vertical="top" shrinkToFit="1"/>
    </xf>
    <xf numFmtId="164" fontId="1" fillId="3" borderId="3">
      <alignment horizontal="right" vertical="top" shrinkToFit="1"/>
    </xf>
    <xf numFmtId="0" fontId="2" fillId="0" borderId="0">
      <alignment wrapText="1"/>
    </xf>
    <xf numFmtId="0" fontId="2" fillId="0" borderId="0"/>
    <xf numFmtId="0" fontId="3" fillId="0" borderId="0">
      <alignment horizontal="center"/>
    </xf>
    <xf numFmtId="0" fontId="2" fillId="0" borderId="0">
      <alignment horizontal="right"/>
    </xf>
    <xf numFmtId="0" fontId="2" fillId="0" borderId="3">
      <alignment horizontal="center" vertical="center" wrapText="1"/>
    </xf>
    <xf numFmtId="0" fontId="1" fillId="0" borderId="2">
      <alignment horizontal="right"/>
    </xf>
    <xf numFmtId="0" fontId="2" fillId="0" borderId="0">
      <alignment horizontal="left" wrapText="1"/>
    </xf>
    <xf numFmtId="0" fontId="1" fillId="0" borderId="3">
      <alignment vertical="top" wrapText="1"/>
    </xf>
    <xf numFmtId="49" fontId="2" fillId="0" borderId="3">
      <alignment horizontal="center" vertical="top" shrinkToFit="1"/>
    </xf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4" borderId="0"/>
    <xf numFmtId="0" fontId="2" fillId="4" borderId="4"/>
    <xf numFmtId="0" fontId="2" fillId="4" borderId="2"/>
    <xf numFmtId="0" fontId="2" fillId="4" borderId="0">
      <alignment shrinkToFit="1"/>
    </xf>
    <xf numFmtId="4" fontId="1" fillId="2" borderId="2">
      <alignment horizontal="right" vertical="top" shrinkToFit="1"/>
    </xf>
    <xf numFmtId="4" fontId="1" fillId="3" borderId="2">
      <alignment horizontal="right" vertical="top" shrinkToFit="1"/>
    </xf>
    <xf numFmtId="4" fontId="1" fillId="2" borderId="3">
      <alignment horizontal="right" vertical="top" shrinkToFit="1"/>
    </xf>
    <xf numFmtId="4" fontId="1" fillId="3" borderId="3">
      <alignment horizontal="right" vertical="top" shrinkToFit="1"/>
    </xf>
    <xf numFmtId="0" fontId="2" fillId="4" borderId="5"/>
    <xf numFmtId="0" fontId="2" fillId="4" borderId="5">
      <alignment horizontal="center"/>
    </xf>
    <xf numFmtId="4" fontId="1" fillId="0" borderId="3">
      <alignment horizontal="right" vertical="top" shrinkToFit="1"/>
    </xf>
    <xf numFmtId="49" fontId="2" fillId="0" borderId="3">
      <alignment horizontal="left" vertical="top" wrapText="1" indent="2"/>
    </xf>
    <xf numFmtId="4" fontId="2" fillId="0" borderId="3">
      <alignment horizontal="right" vertical="top" shrinkToFit="1"/>
    </xf>
    <xf numFmtId="0" fontId="2" fillId="4" borderId="5">
      <alignment shrinkToFit="1"/>
    </xf>
    <xf numFmtId="0" fontId="2" fillId="4" borderId="2">
      <alignment horizontal="center"/>
    </xf>
    <xf numFmtId="0" fontId="6" fillId="0" borderId="0">
      <alignment wrapText="1"/>
    </xf>
    <xf numFmtId="0" fontId="6" fillId="0" borderId="0"/>
    <xf numFmtId="0" fontId="7" fillId="0" borderId="0">
      <alignment horizontal="center"/>
    </xf>
    <xf numFmtId="0" fontId="6" fillId="0" borderId="0">
      <alignment horizontal="right"/>
    </xf>
    <xf numFmtId="0" fontId="6" fillId="0" borderId="3">
      <alignment horizontal="center" vertical="center" wrapText="1"/>
    </xf>
    <xf numFmtId="0" fontId="8" fillId="0" borderId="3">
      <alignment vertical="top" wrapText="1"/>
    </xf>
    <xf numFmtId="49" fontId="6" fillId="0" borderId="3">
      <alignment horizontal="center" vertical="top" shrinkToFit="1"/>
    </xf>
    <xf numFmtId="164" fontId="8" fillId="2" borderId="3">
      <alignment horizontal="right" vertical="top" shrinkToFit="1"/>
    </xf>
    <xf numFmtId="164" fontId="8" fillId="3" borderId="3">
      <alignment horizontal="right" vertical="top" shrinkToFit="1"/>
    </xf>
    <xf numFmtId="0" fontId="8" fillId="0" borderId="2">
      <alignment horizontal="right"/>
    </xf>
    <xf numFmtId="164" fontId="8" fillId="2" borderId="2">
      <alignment horizontal="right" vertical="top" shrinkToFit="1"/>
    </xf>
    <xf numFmtId="164" fontId="8" fillId="3" borderId="2">
      <alignment horizontal="right" vertical="top" shrinkToFit="1"/>
    </xf>
    <xf numFmtId="0" fontId="6" fillId="0" borderId="0">
      <alignment horizontal="left" wrapText="1"/>
    </xf>
    <xf numFmtId="0" fontId="6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4" borderId="0"/>
    <xf numFmtId="0" fontId="6" fillId="4" borderId="4"/>
    <xf numFmtId="0" fontId="6" fillId="4" borderId="2"/>
    <xf numFmtId="0" fontId="6" fillId="4" borderId="0">
      <alignment shrinkToFit="1"/>
    </xf>
    <xf numFmtId="4" fontId="8" fillId="2" borderId="2">
      <alignment horizontal="right" vertical="top" shrinkToFit="1"/>
    </xf>
    <xf numFmtId="4" fontId="8" fillId="3" borderId="2">
      <alignment horizontal="right" vertical="top" shrinkToFit="1"/>
    </xf>
    <xf numFmtId="4" fontId="8" fillId="2" borderId="3">
      <alignment horizontal="right" vertical="top" shrinkToFit="1"/>
    </xf>
    <xf numFmtId="4" fontId="8" fillId="3" borderId="3">
      <alignment horizontal="right" vertical="top" shrinkToFit="1"/>
    </xf>
    <xf numFmtId="0" fontId="6" fillId="4" borderId="5"/>
    <xf numFmtId="0" fontId="6" fillId="4" borderId="5">
      <alignment horizontal="center"/>
    </xf>
    <xf numFmtId="4" fontId="8" fillId="0" borderId="3">
      <alignment horizontal="right" vertical="top" shrinkToFit="1"/>
    </xf>
    <xf numFmtId="49" fontId="6" fillId="0" borderId="3">
      <alignment horizontal="left" vertical="top" wrapText="1" indent="2"/>
    </xf>
    <xf numFmtId="4" fontId="6" fillId="0" borderId="3">
      <alignment horizontal="right" vertical="top" shrinkToFit="1"/>
    </xf>
    <xf numFmtId="0" fontId="6" fillId="4" borderId="5">
      <alignment shrinkToFit="1"/>
    </xf>
    <xf numFmtId="0" fontId="6" fillId="4" borderId="2">
      <alignment horizontal="center"/>
    </xf>
    <xf numFmtId="0" fontId="7" fillId="0" borderId="0">
      <alignment horizontal="center"/>
    </xf>
    <xf numFmtId="0" fontId="6" fillId="0" borderId="0">
      <alignment horizontal="right"/>
    </xf>
    <xf numFmtId="0" fontId="6" fillId="0" borderId="3">
      <alignment horizontal="center" vertical="center" wrapText="1"/>
    </xf>
    <xf numFmtId="0" fontId="8" fillId="0" borderId="3">
      <alignment vertical="top" wrapText="1"/>
    </xf>
    <xf numFmtId="49" fontId="6" fillId="0" borderId="3">
      <alignment horizontal="center" vertical="top" shrinkToFit="1"/>
    </xf>
    <xf numFmtId="164" fontId="8" fillId="2" borderId="3">
      <alignment horizontal="right" vertical="top" shrinkToFit="1"/>
    </xf>
    <xf numFmtId="164" fontId="8" fillId="3" borderId="3">
      <alignment horizontal="right" vertical="top" shrinkToFit="1"/>
    </xf>
    <xf numFmtId="0" fontId="8" fillId="0" borderId="2">
      <alignment horizontal="right"/>
    </xf>
    <xf numFmtId="164" fontId="8" fillId="2" borderId="2">
      <alignment horizontal="right" vertical="top" shrinkToFit="1"/>
    </xf>
    <xf numFmtId="164" fontId="8" fillId="3" borderId="2">
      <alignment horizontal="right" vertical="top" shrinkToFit="1"/>
    </xf>
    <xf numFmtId="0" fontId="6" fillId="0" borderId="0">
      <alignment horizontal="left" wrapText="1"/>
    </xf>
    <xf numFmtId="0" fontId="6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4" borderId="0"/>
    <xf numFmtId="0" fontId="6" fillId="4" borderId="4"/>
    <xf numFmtId="0" fontId="6" fillId="4" borderId="2"/>
    <xf numFmtId="0" fontId="6" fillId="4" borderId="0">
      <alignment shrinkToFit="1"/>
    </xf>
    <xf numFmtId="4" fontId="8" fillId="2" borderId="2">
      <alignment horizontal="right" vertical="top" shrinkToFit="1"/>
    </xf>
    <xf numFmtId="4" fontId="8" fillId="3" borderId="2">
      <alignment horizontal="right" vertical="top" shrinkToFit="1"/>
    </xf>
    <xf numFmtId="4" fontId="8" fillId="2" borderId="3">
      <alignment horizontal="right" vertical="top" shrinkToFit="1"/>
    </xf>
    <xf numFmtId="4" fontId="8" fillId="3" borderId="3">
      <alignment horizontal="right" vertical="top" shrinkToFit="1"/>
    </xf>
    <xf numFmtId="0" fontId="6" fillId="4" borderId="5"/>
    <xf numFmtId="0" fontId="6" fillId="4" borderId="5">
      <alignment horizontal="center"/>
    </xf>
    <xf numFmtId="4" fontId="8" fillId="0" borderId="3">
      <alignment horizontal="right" vertical="top" shrinkToFit="1"/>
    </xf>
    <xf numFmtId="49" fontId="6" fillId="0" borderId="3">
      <alignment horizontal="left" vertical="top" wrapText="1" indent="2"/>
    </xf>
    <xf numFmtId="4" fontId="6" fillId="0" borderId="3">
      <alignment horizontal="right" vertical="top" shrinkToFit="1"/>
    </xf>
    <xf numFmtId="0" fontId="6" fillId="4" borderId="5">
      <alignment shrinkToFit="1"/>
    </xf>
    <xf numFmtId="0" fontId="6" fillId="4" borderId="2">
      <alignment horizontal="center"/>
    </xf>
    <xf numFmtId="0" fontId="7" fillId="0" borderId="0">
      <alignment horizontal="center"/>
    </xf>
    <xf numFmtId="0" fontId="6" fillId="0" borderId="0">
      <alignment horizontal="right"/>
    </xf>
    <xf numFmtId="0" fontId="6" fillId="0" borderId="3">
      <alignment horizontal="center" vertical="center" wrapText="1"/>
    </xf>
    <xf numFmtId="0" fontId="8" fillId="0" borderId="3">
      <alignment vertical="top" wrapText="1"/>
    </xf>
    <xf numFmtId="49" fontId="6" fillId="0" borderId="3">
      <alignment horizontal="center" vertical="top" shrinkToFit="1"/>
    </xf>
    <xf numFmtId="164" fontId="8" fillId="2" borderId="3">
      <alignment horizontal="right" vertical="top" shrinkToFit="1"/>
    </xf>
    <xf numFmtId="164" fontId="8" fillId="3" borderId="3">
      <alignment horizontal="right" vertical="top" shrinkToFit="1"/>
    </xf>
    <xf numFmtId="0" fontId="8" fillId="0" borderId="2">
      <alignment horizontal="right"/>
    </xf>
    <xf numFmtId="164" fontId="8" fillId="2" borderId="2">
      <alignment horizontal="right" vertical="top" shrinkToFit="1"/>
    </xf>
    <xf numFmtId="164" fontId="8" fillId="3" borderId="2">
      <alignment horizontal="right" vertical="top" shrinkToFit="1"/>
    </xf>
    <xf numFmtId="0" fontId="6" fillId="0" borderId="0">
      <alignment horizontal="left" wrapText="1"/>
    </xf>
    <xf numFmtId="0" fontId="6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4" borderId="0"/>
    <xf numFmtId="0" fontId="6" fillId="4" borderId="4"/>
    <xf numFmtId="0" fontId="6" fillId="4" borderId="2"/>
    <xf numFmtId="0" fontId="6" fillId="4" borderId="0">
      <alignment shrinkToFit="1"/>
    </xf>
    <xf numFmtId="4" fontId="8" fillId="2" borderId="2">
      <alignment horizontal="right" vertical="top" shrinkToFit="1"/>
    </xf>
    <xf numFmtId="4" fontId="8" fillId="3" borderId="2">
      <alignment horizontal="right" vertical="top" shrinkToFit="1"/>
    </xf>
    <xf numFmtId="4" fontId="8" fillId="2" borderId="3">
      <alignment horizontal="right" vertical="top" shrinkToFit="1"/>
    </xf>
    <xf numFmtId="4" fontId="8" fillId="3" borderId="3">
      <alignment horizontal="right" vertical="top" shrinkToFit="1"/>
    </xf>
    <xf numFmtId="0" fontId="6" fillId="4" borderId="5"/>
    <xf numFmtId="0" fontId="6" fillId="4" borderId="5">
      <alignment horizontal="center"/>
    </xf>
    <xf numFmtId="4" fontId="8" fillId="0" borderId="3">
      <alignment horizontal="right" vertical="top" shrinkToFit="1"/>
    </xf>
    <xf numFmtId="49" fontId="6" fillId="0" borderId="3">
      <alignment horizontal="left" vertical="top" wrapText="1" indent="2"/>
    </xf>
    <xf numFmtId="4" fontId="6" fillId="0" borderId="3">
      <alignment horizontal="right" vertical="top" shrinkToFit="1"/>
    </xf>
    <xf numFmtId="0" fontId="6" fillId="4" borderId="5">
      <alignment shrinkToFit="1"/>
    </xf>
    <xf numFmtId="0" fontId="6" fillId="4" borderId="2">
      <alignment horizontal="center"/>
    </xf>
    <xf numFmtId="0" fontId="7" fillId="0" borderId="0">
      <alignment horizontal="center"/>
    </xf>
    <xf numFmtId="0" fontId="6" fillId="0" borderId="0">
      <alignment horizontal="right"/>
    </xf>
    <xf numFmtId="0" fontId="6" fillId="0" borderId="3">
      <alignment horizontal="center" vertical="center" wrapText="1"/>
    </xf>
    <xf numFmtId="0" fontId="8" fillId="0" borderId="3">
      <alignment vertical="top" wrapText="1"/>
    </xf>
    <xf numFmtId="49" fontId="6" fillId="0" borderId="3">
      <alignment horizontal="center" vertical="top" shrinkToFit="1"/>
    </xf>
    <xf numFmtId="164" fontId="8" fillId="2" borderId="3">
      <alignment horizontal="right" vertical="top" shrinkToFit="1"/>
    </xf>
    <xf numFmtId="164" fontId="8" fillId="3" borderId="3">
      <alignment horizontal="right" vertical="top" shrinkToFit="1"/>
    </xf>
    <xf numFmtId="0" fontId="8" fillId="0" borderId="2">
      <alignment horizontal="right"/>
    </xf>
    <xf numFmtId="164" fontId="8" fillId="2" borderId="2">
      <alignment horizontal="right" vertical="top" shrinkToFit="1"/>
    </xf>
    <xf numFmtId="164" fontId="8" fillId="3" borderId="2">
      <alignment horizontal="right" vertical="top" shrinkToFi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4" borderId="0"/>
    <xf numFmtId="0" fontId="6" fillId="4" borderId="4"/>
    <xf numFmtId="0" fontId="6" fillId="4" borderId="2"/>
    <xf numFmtId="0" fontId="6" fillId="4" borderId="0">
      <alignment shrinkToFit="1"/>
    </xf>
    <xf numFmtId="4" fontId="8" fillId="2" borderId="2">
      <alignment horizontal="right" vertical="top" shrinkToFit="1"/>
    </xf>
    <xf numFmtId="4" fontId="8" fillId="3" borderId="2">
      <alignment horizontal="right" vertical="top" shrinkToFit="1"/>
    </xf>
    <xf numFmtId="4" fontId="8" fillId="2" borderId="3">
      <alignment horizontal="right" vertical="top" shrinkToFit="1"/>
    </xf>
    <xf numFmtId="4" fontId="8" fillId="3" borderId="3">
      <alignment horizontal="right" vertical="top" shrinkToFit="1"/>
    </xf>
    <xf numFmtId="0" fontId="6" fillId="4" borderId="5"/>
    <xf numFmtId="0" fontId="6" fillId="4" borderId="5">
      <alignment horizontal="center"/>
    </xf>
    <xf numFmtId="4" fontId="8" fillId="0" borderId="3">
      <alignment horizontal="right" vertical="top" shrinkToFit="1"/>
    </xf>
    <xf numFmtId="49" fontId="6" fillId="0" borderId="3">
      <alignment horizontal="left" vertical="top" wrapText="1" indent="2"/>
    </xf>
    <xf numFmtId="4" fontId="6" fillId="0" borderId="3">
      <alignment horizontal="right" vertical="top" shrinkToFit="1"/>
    </xf>
    <xf numFmtId="0" fontId="6" fillId="4" borderId="5">
      <alignment shrinkToFit="1"/>
    </xf>
    <xf numFmtId="0" fontId="6" fillId="4" borderId="2">
      <alignment horizontal="center"/>
    </xf>
    <xf numFmtId="164" fontId="8" fillId="2" borderId="3">
      <alignment horizontal="right" vertical="top" shrinkToFit="1"/>
    </xf>
    <xf numFmtId="164" fontId="8" fillId="2" borderId="2">
      <alignment horizontal="right" vertical="top" shrinkToFit="1"/>
    </xf>
    <xf numFmtId="1" fontId="6" fillId="0" borderId="3">
      <alignment horizontal="center" vertical="top" shrinkToFit="1"/>
    </xf>
    <xf numFmtId="0" fontId="8" fillId="0" borderId="3">
      <alignment vertical="top" wrapText="1"/>
    </xf>
    <xf numFmtId="1" fontId="6" fillId="0" borderId="3">
      <alignment horizontal="center" vertical="top" shrinkToFit="1"/>
    </xf>
    <xf numFmtId="0" fontId="8" fillId="0" borderId="3">
      <alignment vertical="top" wrapText="1"/>
    </xf>
    <xf numFmtId="1" fontId="6" fillId="0" borderId="3">
      <alignment horizontal="center" vertical="top" shrinkToFit="1"/>
    </xf>
    <xf numFmtId="0" fontId="8" fillId="0" borderId="3">
      <alignment vertical="top" wrapText="1"/>
    </xf>
    <xf numFmtId="1" fontId="6" fillId="0" borderId="3">
      <alignment horizontal="center" vertical="top" shrinkToFit="1"/>
    </xf>
    <xf numFmtId="0" fontId="8" fillId="0" borderId="3">
      <alignment vertical="top" wrapText="1"/>
    </xf>
    <xf numFmtId="164" fontId="8" fillId="3" borderId="3">
      <alignment horizontal="right" vertical="top" shrinkToFit="1"/>
    </xf>
    <xf numFmtId="0" fontId="8" fillId="0" borderId="3">
      <alignment vertical="top" wrapText="1"/>
    </xf>
    <xf numFmtId="10" fontId="8" fillId="3" borderId="3">
      <alignment horizontal="right" vertical="top" shrinkToFit="1"/>
    </xf>
  </cellStyleXfs>
  <cellXfs count="35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5" fillId="0" borderId="1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164" fontId="9" fillId="0" borderId="1" xfId="155" applyFont="1" applyFill="1" applyBorder="1" applyAlignment="1" applyProtection="1">
      <alignment horizontal="center" vertical="top" shrinkToFit="1"/>
    </xf>
    <xf numFmtId="164" fontId="5" fillId="0" borderId="0" xfId="0" applyNumberFormat="1" applyFont="1" applyFill="1"/>
    <xf numFmtId="1" fontId="9" fillId="0" borderId="3" xfId="158" applyNumberFormat="1" applyFont="1" applyFill="1" applyProtection="1">
      <alignment horizontal="center" vertical="top" shrinkToFit="1"/>
    </xf>
    <xf numFmtId="0" fontId="9" fillId="0" borderId="3" xfId="159" applyNumberFormat="1" applyFont="1" applyFill="1" applyProtection="1">
      <alignment vertical="top" wrapText="1"/>
    </xf>
    <xf numFmtId="164" fontId="9" fillId="0" borderId="11" xfId="154" applyFont="1" applyFill="1" applyBorder="1" applyAlignment="1" applyProtection="1">
      <alignment horizontal="center" vertical="top" shrinkToFit="1"/>
    </xf>
    <xf numFmtId="164" fontId="9" fillId="0" borderId="3" xfId="154" applyFont="1" applyFill="1" applyAlignment="1" applyProtection="1">
      <alignment horizontal="center" vertical="top" shrinkToFit="1"/>
    </xf>
    <xf numFmtId="1" fontId="9" fillId="0" borderId="3" xfId="162" applyNumberFormat="1" applyFont="1" applyFill="1" applyProtection="1">
      <alignment horizontal="center" vertical="top" shrinkToFit="1"/>
    </xf>
    <xf numFmtId="0" fontId="9" fillId="0" borderId="3" xfId="163" applyNumberFormat="1" applyFont="1" applyFill="1" applyProtection="1">
      <alignment vertical="top" wrapText="1"/>
    </xf>
    <xf numFmtId="49" fontId="9" fillId="0" borderId="3" xfId="162" applyNumberFormat="1" applyFont="1" applyFill="1" applyProtection="1">
      <alignment horizontal="center" vertical="top" shrinkToFit="1"/>
    </xf>
    <xf numFmtId="1" fontId="9" fillId="0" borderId="3" xfId="0" applyNumberFormat="1" applyFont="1" applyFill="1" applyBorder="1" applyAlignment="1" applyProtection="1">
      <alignment horizontal="center" vertical="top" shrinkToFit="1"/>
    </xf>
    <xf numFmtId="0" fontId="9" fillId="0" borderId="3" xfId="0" applyNumberFormat="1" applyFont="1" applyFill="1" applyBorder="1" applyAlignment="1" applyProtection="1">
      <alignment vertical="top" wrapText="1"/>
    </xf>
    <xf numFmtId="164" fontId="9" fillId="0" borderId="3" xfId="0" applyNumberFormat="1" applyFont="1" applyFill="1" applyBorder="1" applyAlignment="1" applyProtection="1">
      <alignment horizontal="center" vertical="top" shrinkToFit="1"/>
    </xf>
    <xf numFmtId="0" fontId="5" fillId="0" borderId="0" xfId="0" applyFont="1" applyFill="1" applyAlignment="1">
      <alignment horizontal="right"/>
    </xf>
    <xf numFmtId="0" fontId="9" fillId="0" borderId="3" xfId="165" applyNumberFormat="1" applyFont="1" applyFill="1" applyProtection="1">
      <alignment vertical="top" wrapText="1"/>
    </xf>
    <xf numFmtId="1" fontId="9" fillId="0" borderId="3" xfId="20" applyNumberFormat="1" applyFont="1" applyFill="1" applyBorder="1" applyAlignment="1" applyProtection="1">
      <alignment horizontal="center" vertical="top" shrinkToFit="1"/>
    </xf>
    <xf numFmtId="164" fontId="9" fillId="0" borderId="3" xfId="164" applyFont="1" applyFill="1" applyAlignment="1" applyProtection="1">
      <alignment horizontal="center" vertical="top" shrinkToFit="1"/>
    </xf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167">
    <cellStyle name="br" xfId="14"/>
    <cellStyle name="col" xfId="15"/>
    <cellStyle name="st24" xfId="155"/>
    <cellStyle name="st26" xfId="154"/>
    <cellStyle name="st29" xfId="1"/>
    <cellStyle name="st29 2" xfId="44"/>
    <cellStyle name="st29 3" xfId="74"/>
    <cellStyle name="st29 4" xfId="104"/>
    <cellStyle name="st29 5" xfId="134"/>
    <cellStyle name="st30" xfId="2"/>
    <cellStyle name="st30 2" xfId="45"/>
    <cellStyle name="st30 3" xfId="75"/>
    <cellStyle name="st30 4" xfId="105"/>
    <cellStyle name="st30 5" xfId="135"/>
    <cellStyle name="st31" xfId="3"/>
    <cellStyle name="st31 2" xfId="41"/>
    <cellStyle name="st31 3" xfId="71"/>
    <cellStyle name="st31 4" xfId="101"/>
    <cellStyle name="st31 5" xfId="131"/>
    <cellStyle name="st32" xfId="4"/>
    <cellStyle name="st32 2" xfId="42"/>
    <cellStyle name="st32 3" xfId="72"/>
    <cellStyle name="st32 4" xfId="102"/>
    <cellStyle name="st32 5" xfId="132"/>
    <cellStyle name="st50" xfId="164"/>
    <cellStyle name="style0" xfId="16"/>
    <cellStyle name="style0 2" xfId="49"/>
    <cellStyle name="style0 3" xfId="79"/>
    <cellStyle name="style0 4" xfId="109"/>
    <cellStyle name="style0 5" xfId="137"/>
    <cellStyle name="td" xfId="17"/>
    <cellStyle name="td 2" xfId="50"/>
    <cellStyle name="td 3" xfId="80"/>
    <cellStyle name="td 4" xfId="110"/>
    <cellStyle name="td 5" xfId="138"/>
    <cellStyle name="tr" xfId="18"/>
    <cellStyle name="xl21" xfId="19"/>
    <cellStyle name="xl21 2" xfId="51"/>
    <cellStyle name="xl21 3" xfId="81"/>
    <cellStyle name="xl21 4" xfId="111"/>
    <cellStyle name="xl21 5" xfId="139"/>
    <cellStyle name="xl22" xfId="5"/>
    <cellStyle name="xl22 2" xfId="34"/>
    <cellStyle name="xl22 3" xfId="47"/>
    <cellStyle name="xl22 4" xfId="77"/>
    <cellStyle name="xl22 5" xfId="107"/>
    <cellStyle name="xl23" xfId="6"/>
    <cellStyle name="xl23 2" xfId="35"/>
    <cellStyle name="xl23 3" xfId="48"/>
    <cellStyle name="xl23 4" xfId="78"/>
    <cellStyle name="xl23 5" xfId="108"/>
    <cellStyle name="xl24" xfId="7"/>
    <cellStyle name="xl24 2" xfId="36"/>
    <cellStyle name="xl24 3" xfId="66"/>
    <cellStyle name="xl24 4" xfId="96"/>
    <cellStyle name="xl24 5" xfId="126"/>
    <cellStyle name="xl25" xfId="8"/>
    <cellStyle name="xl25 2" xfId="37"/>
    <cellStyle name="xl25 3" xfId="67"/>
    <cellStyle name="xl25 4" xfId="97"/>
    <cellStyle name="xl25 5" xfId="127"/>
    <cellStyle name="xl26" xfId="20"/>
    <cellStyle name="xl26 2" xfId="52"/>
    <cellStyle name="xl26 3" xfId="82"/>
    <cellStyle name="xl26 4" xfId="112"/>
    <cellStyle name="xl26 5" xfId="140"/>
    <cellStyle name="xl27" xfId="9"/>
    <cellStyle name="xl27 2" xfId="38"/>
    <cellStyle name="xl27 3" xfId="68"/>
    <cellStyle name="xl27 4" xfId="98"/>
    <cellStyle name="xl27 5" xfId="128"/>
    <cellStyle name="xl28" xfId="21"/>
    <cellStyle name="xl28 2" xfId="53"/>
    <cellStyle name="xl28 3" xfId="83"/>
    <cellStyle name="xl28 4" xfId="113"/>
    <cellStyle name="xl28 5" xfId="141"/>
    <cellStyle name="xl29" xfId="22"/>
    <cellStyle name="xl29 2" xfId="54"/>
    <cellStyle name="xl29 3" xfId="84"/>
    <cellStyle name="xl29 4" xfId="114"/>
    <cellStyle name="xl29 5" xfId="142"/>
    <cellStyle name="xl30" xfId="10"/>
    <cellStyle name="xl30 2" xfId="43"/>
    <cellStyle name="xl30 3" xfId="73"/>
    <cellStyle name="xl30 4" xfId="103"/>
    <cellStyle name="xl30 5" xfId="133"/>
    <cellStyle name="xl31" xfId="23"/>
    <cellStyle name="xl31 2" xfId="55"/>
    <cellStyle name="xl31 3" xfId="85"/>
    <cellStyle name="xl31 4" xfId="115"/>
    <cellStyle name="xl31 5" xfId="143"/>
    <cellStyle name="xl32" xfId="24"/>
    <cellStyle name="xl32 2" xfId="56"/>
    <cellStyle name="xl32 3" xfId="86"/>
    <cellStyle name="xl32 4" xfId="116"/>
    <cellStyle name="xl32 5" xfId="144"/>
    <cellStyle name="xl33" xfId="11"/>
    <cellStyle name="xl33 10" xfId="159"/>
    <cellStyle name="xl33 15" xfId="161"/>
    <cellStyle name="xl33 18" xfId="163"/>
    <cellStyle name="xl33 2" xfId="46"/>
    <cellStyle name="xl33 3" xfId="76"/>
    <cellStyle name="xl33 4" xfId="106"/>
    <cellStyle name="xl33 5" xfId="136"/>
    <cellStyle name="xl33 8" xfId="157"/>
    <cellStyle name="xl34" xfId="12"/>
    <cellStyle name="xl34 2" xfId="39"/>
    <cellStyle name="xl34 3" xfId="69"/>
    <cellStyle name="xl34 4" xfId="99"/>
    <cellStyle name="xl34 5" xfId="129"/>
    <cellStyle name="xl35" xfId="13"/>
    <cellStyle name="xl35 11" xfId="158"/>
    <cellStyle name="xl35 14" xfId="160"/>
    <cellStyle name="xl35 17" xfId="162"/>
    <cellStyle name="xl35 2" xfId="40"/>
    <cellStyle name="xl35 3" xfId="70"/>
    <cellStyle name="xl35 4" xfId="100"/>
    <cellStyle name="xl35 5" xfId="130"/>
    <cellStyle name="xl35 9" xfId="156"/>
    <cellStyle name="xl36" xfId="25"/>
    <cellStyle name="xl36 2" xfId="57"/>
    <cellStyle name="xl36 3" xfId="87"/>
    <cellStyle name="xl36 4" xfId="117"/>
    <cellStyle name="xl36 5" xfId="145"/>
    <cellStyle name="xl37" xfId="26"/>
    <cellStyle name="xl37 2" xfId="58"/>
    <cellStyle name="xl37 3" xfId="88"/>
    <cellStyle name="xl37 4" xfId="118"/>
    <cellStyle name="xl37 5" xfId="146"/>
    <cellStyle name="xl38" xfId="27"/>
    <cellStyle name="xl38 2" xfId="59"/>
    <cellStyle name="xl38 3" xfId="89"/>
    <cellStyle name="xl38 4" xfId="119"/>
    <cellStyle name="xl38 5" xfId="147"/>
    <cellStyle name="xl39" xfId="28"/>
    <cellStyle name="xl39 2" xfId="60"/>
    <cellStyle name="xl39 3" xfId="90"/>
    <cellStyle name="xl39 4" xfId="120"/>
    <cellStyle name="xl39 5" xfId="148"/>
    <cellStyle name="xl40" xfId="29"/>
    <cellStyle name="xl40 2" xfId="61"/>
    <cellStyle name="xl40 3" xfId="91"/>
    <cellStyle name="xl40 4" xfId="121"/>
    <cellStyle name="xl40 5" xfId="149"/>
    <cellStyle name="xl41" xfId="30"/>
    <cellStyle name="xl41 2" xfId="62"/>
    <cellStyle name="xl41 3" xfId="92"/>
    <cellStyle name="xl41 4" xfId="122"/>
    <cellStyle name="xl41 5" xfId="150"/>
    <cellStyle name="xl42" xfId="31"/>
    <cellStyle name="xl42 2" xfId="63"/>
    <cellStyle name="xl42 3" xfId="93"/>
    <cellStyle name="xl42 4" xfId="123"/>
    <cellStyle name="xl42 5" xfId="151"/>
    <cellStyle name="xl43" xfId="32"/>
    <cellStyle name="xl43 2" xfId="64"/>
    <cellStyle name="xl43 3" xfId="94"/>
    <cellStyle name="xl43 4" xfId="124"/>
    <cellStyle name="xl43 5" xfId="152"/>
    <cellStyle name="xl44" xfId="33"/>
    <cellStyle name="xl44 2" xfId="65"/>
    <cellStyle name="xl44 3" xfId="95"/>
    <cellStyle name="xl44 4" xfId="125"/>
    <cellStyle name="xl44 5" xfId="153"/>
    <cellStyle name="xl60" xfId="165"/>
    <cellStyle name="xl64" xfId="166"/>
    <cellStyle name="Обычный" xfId="0" builtinId="0"/>
  </cellStyles>
  <dxfs count="0"/>
  <tableStyles count="0"/>
  <colors>
    <mruColors>
      <color rgb="FFFD23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3"/>
  <sheetViews>
    <sheetView tabSelected="1" zoomScale="110" zoomScaleNormal="110" workbookViewId="0">
      <selection activeCell="C3" sqref="C3:F3"/>
    </sheetView>
  </sheetViews>
  <sheetFormatPr defaultColWidth="9.109375" defaultRowHeight="13.2"/>
  <cols>
    <col min="1" max="1" width="13.44140625" style="1" customWidth="1"/>
    <col min="2" max="2" width="4.88671875" style="1" customWidth="1"/>
    <col min="3" max="3" width="45.33203125" style="1" customWidth="1"/>
    <col min="4" max="4" width="10" style="1" customWidth="1"/>
    <col min="5" max="5" width="9.109375" style="1" customWidth="1"/>
    <col min="6" max="6" width="8.88671875" style="1" customWidth="1"/>
    <col min="7" max="16384" width="9.109375" style="1"/>
  </cols>
  <sheetData>
    <row r="1" spans="1:7">
      <c r="C1" s="27" t="s">
        <v>503</v>
      </c>
      <c r="D1" s="27"/>
      <c r="E1" s="27"/>
      <c r="F1" s="27"/>
    </row>
    <row r="2" spans="1:7">
      <c r="C2" s="27" t="s">
        <v>518</v>
      </c>
      <c r="D2" s="27"/>
      <c r="E2" s="27"/>
      <c r="F2" s="27"/>
    </row>
    <row r="3" spans="1:7">
      <c r="C3" s="27" t="s">
        <v>523</v>
      </c>
      <c r="D3" s="27"/>
      <c r="E3" s="27"/>
      <c r="F3" s="27"/>
    </row>
    <row r="5" spans="1:7">
      <c r="C5" s="27" t="s">
        <v>215</v>
      </c>
      <c r="D5" s="27"/>
      <c r="E5" s="27"/>
      <c r="F5" s="27"/>
    </row>
    <row r="6" spans="1:7">
      <c r="C6" s="27" t="s">
        <v>154</v>
      </c>
      <c r="D6" s="27"/>
      <c r="E6" s="27"/>
      <c r="F6" s="27"/>
    </row>
    <row r="7" spans="1:7">
      <c r="C7" s="27" t="s">
        <v>217</v>
      </c>
      <c r="D7" s="27"/>
      <c r="E7" s="27"/>
      <c r="F7" s="27"/>
    </row>
    <row r="8" spans="1:7">
      <c r="C8" s="27" t="s">
        <v>159</v>
      </c>
      <c r="D8" s="27"/>
      <c r="E8" s="27"/>
      <c r="F8" s="27"/>
    </row>
    <row r="9" spans="1:7">
      <c r="C9" s="27" t="s">
        <v>160</v>
      </c>
      <c r="D9" s="27"/>
      <c r="E9" s="27"/>
      <c r="F9" s="27"/>
    </row>
    <row r="11" spans="1:7" ht="67.5" customHeight="1">
      <c r="A11" s="34" t="s">
        <v>190</v>
      </c>
      <c r="B11" s="34"/>
      <c r="C11" s="34"/>
      <c r="D11" s="34"/>
      <c r="E11" s="34"/>
      <c r="F11" s="34"/>
      <c r="G11" s="2"/>
    </row>
    <row r="12" spans="1:7" ht="8.25" customHeight="1">
      <c r="A12" s="3"/>
      <c r="B12" s="3"/>
      <c r="C12" s="3"/>
      <c r="D12" s="4"/>
      <c r="E12" s="3"/>
      <c r="F12" s="3"/>
      <c r="G12" s="2"/>
    </row>
    <row r="13" spans="1:7">
      <c r="A13" s="28" t="s">
        <v>0</v>
      </c>
      <c r="B13" s="28" t="s">
        <v>1</v>
      </c>
      <c r="C13" s="28" t="s">
        <v>2</v>
      </c>
      <c r="D13" s="30" t="s">
        <v>3</v>
      </c>
      <c r="E13" s="31"/>
      <c r="F13" s="31"/>
    </row>
    <row r="14" spans="1:7">
      <c r="A14" s="28"/>
      <c r="B14" s="28"/>
      <c r="C14" s="29"/>
      <c r="D14" s="32" t="s">
        <v>4</v>
      </c>
      <c r="E14" s="28" t="s">
        <v>5</v>
      </c>
      <c r="F14" s="28" t="s">
        <v>187</v>
      </c>
    </row>
    <row r="15" spans="1:7" ht="8.25" customHeight="1">
      <c r="A15" s="28"/>
      <c r="B15" s="28"/>
      <c r="C15" s="29"/>
      <c r="D15" s="33"/>
      <c r="E15" s="28"/>
      <c r="F15" s="28"/>
    </row>
    <row r="16" spans="1:7">
      <c r="A16" s="5">
        <v>1</v>
      </c>
      <c r="B16" s="5">
        <v>2</v>
      </c>
      <c r="C16" s="6">
        <v>3</v>
      </c>
      <c r="D16" s="7">
        <v>4</v>
      </c>
      <c r="E16" s="8">
        <v>5</v>
      </c>
      <c r="F16" s="9">
        <v>6</v>
      </c>
    </row>
    <row r="17" spans="1:8">
      <c r="A17" s="10"/>
      <c r="B17" s="10"/>
      <c r="C17" s="5" t="s">
        <v>153</v>
      </c>
      <c r="D17" s="11">
        <f>D18+D130+D172+D206+D211+D303+D316+D330+D379+D397+D424+D434+D441</f>
        <v>497404.375</v>
      </c>
      <c r="E17" s="11">
        <v>388596.30699999997</v>
      </c>
      <c r="F17" s="11">
        <v>393366.5061</v>
      </c>
      <c r="H17" s="12"/>
    </row>
    <row r="18" spans="1:8" ht="39.6">
      <c r="A18" s="13" t="s">
        <v>71</v>
      </c>
      <c r="B18" s="13"/>
      <c r="C18" s="14" t="s">
        <v>246</v>
      </c>
      <c r="D18" s="15">
        <f>D19+D46+D83+D99+D118</f>
        <v>296452.47500000003</v>
      </c>
      <c r="E18" s="15">
        <f t="shared" ref="E18:F18" si="0">E19+E46+E83+E99+E118</f>
        <v>256252.79999999999</v>
      </c>
      <c r="F18" s="15">
        <f t="shared" si="0"/>
        <v>250168.59999999998</v>
      </c>
    </row>
    <row r="19" spans="1:8" ht="26.4">
      <c r="A19" s="13" t="s">
        <v>72</v>
      </c>
      <c r="B19" s="13"/>
      <c r="C19" s="14" t="s">
        <v>258</v>
      </c>
      <c r="D19" s="16">
        <f>D20+D43</f>
        <v>99376.974999999991</v>
      </c>
      <c r="E19" s="16">
        <v>81074.2</v>
      </c>
      <c r="F19" s="16">
        <v>78074.2</v>
      </c>
    </row>
    <row r="20" spans="1:8" ht="26.4">
      <c r="A20" s="13" t="s">
        <v>73</v>
      </c>
      <c r="B20" s="13"/>
      <c r="C20" s="14" t="s">
        <v>292</v>
      </c>
      <c r="D20" s="16">
        <f>D21+D23+D26+D28+D30+D32+D34+D36+D38+D41</f>
        <v>99326.974999999991</v>
      </c>
      <c r="E20" s="16">
        <v>81024.2</v>
      </c>
      <c r="F20" s="16">
        <v>78024.2</v>
      </c>
    </row>
    <row r="21" spans="1:8" ht="52.8">
      <c r="A21" s="17" t="s">
        <v>221</v>
      </c>
      <c r="B21" s="17"/>
      <c r="C21" s="18" t="s">
        <v>293</v>
      </c>
      <c r="D21" s="16">
        <v>4625.7</v>
      </c>
      <c r="E21" s="16">
        <v>0</v>
      </c>
      <c r="F21" s="16">
        <v>0</v>
      </c>
    </row>
    <row r="22" spans="1:8" ht="26.4">
      <c r="A22" s="17" t="s">
        <v>221</v>
      </c>
      <c r="B22" s="17" t="s">
        <v>149</v>
      </c>
      <c r="C22" s="18" t="s">
        <v>449</v>
      </c>
      <c r="D22" s="16">
        <v>4625.7</v>
      </c>
      <c r="E22" s="16">
        <v>0</v>
      </c>
      <c r="F22" s="16">
        <v>0</v>
      </c>
    </row>
    <row r="23" spans="1:8" ht="66">
      <c r="A23" s="17" t="s">
        <v>184</v>
      </c>
      <c r="B23" s="17"/>
      <c r="C23" s="18" t="s">
        <v>294</v>
      </c>
      <c r="D23" s="16">
        <v>5298.2</v>
      </c>
      <c r="E23" s="16">
        <v>5298.2</v>
      </c>
      <c r="F23" s="16">
        <v>5298.2</v>
      </c>
    </row>
    <row r="24" spans="1:8" ht="26.4">
      <c r="A24" s="17" t="s">
        <v>184</v>
      </c>
      <c r="B24" s="17" t="s">
        <v>147</v>
      </c>
      <c r="C24" s="18" t="s">
        <v>450</v>
      </c>
      <c r="D24" s="16">
        <v>129.19999999999999</v>
      </c>
      <c r="E24" s="16">
        <v>129.19999999999999</v>
      </c>
      <c r="F24" s="16">
        <v>129.19999999999999</v>
      </c>
    </row>
    <row r="25" spans="1:8">
      <c r="A25" s="17" t="s">
        <v>184</v>
      </c>
      <c r="B25" s="17" t="s">
        <v>150</v>
      </c>
      <c r="C25" s="18" t="s">
        <v>451</v>
      </c>
      <c r="D25" s="16">
        <v>5169</v>
      </c>
      <c r="E25" s="16">
        <v>5169</v>
      </c>
      <c r="F25" s="16">
        <v>5169</v>
      </c>
    </row>
    <row r="26" spans="1:8" ht="79.2">
      <c r="A26" s="17" t="s">
        <v>180</v>
      </c>
      <c r="B26" s="17"/>
      <c r="C26" s="18" t="s">
        <v>295</v>
      </c>
      <c r="D26" s="16">
        <v>288</v>
      </c>
      <c r="E26" s="16">
        <v>288</v>
      </c>
      <c r="F26" s="16">
        <v>288</v>
      </c>
    </row>
    <row r="27" spans="1:8">
      <c r="A27" s="17" t="s">
        <v>180</v>
      </c>
      <c r="B27" s="17" t="s">
        <v>150</v>
      </c>
      <c r="C27" s="18" t="s">
        <v>451</v>
      </c>
      <c r="D27" s="16">
        <v>288</v>
      </c>
      <c r="E27" s="16">
        <v>288</v>
      </c>
      <c r="F27" s="16">
        <v>288</v>
      </c>
    </row>
    <row r="28" spans="1:8" ht="52.8">
      <c r="A28" s="17" t="s">
        <v>178</v>
      </c>
      <c r="B28" s="17"/>
      <c r="C28" s="18" t="s">
        <v>296</v>
      </c>
      <c r="D28" s="16">
        <v>42412.5</v>
      </c>
      <c r="E28" s="16">
        <v>38433.599999999999</v>
      </c>
      <c r="F28" s="16">
        <v>38433.599999999999</v>
      </c>
    </row>
    <row r="29" spans="1:8" ht="26.4">
      <c r="A29" s="17" t="s">
        <v>178</v>
      </c>
      <c r="B29" s="17" t="s">
        <v>149</v>
      </c>
      <c r="C29" s="18" t="s">
        <v>449</v>
      </c>
      <c r="D29" s="16">
        <v>42412.5</v>
      </c>
      <c r="E29" s="16">
        <v>38433.599999999999</v>
      </c>
      <c r="F29" s="16">
        <v>38433.599999999999</v>
      </c>
    </row>
    <row r="30" spans="1:8" ht="39.6">
      <c r="A30" s="20" t="s">
        <v>456</v>
      </c>
      <c r="B30" s="20"/>
      <c r="C30" s="21" t="s">
        <v>475</v>
      </c>
      <c r="D30" s="22">
        <v>250</v>
      </c>
      <c r="E30" s="16">
        <v>0</v>
      </c>
      <c r="F30" s="16">
        <v>0</v>
      </c>
    </row>
    <row r="31" spans="1:8" ht="26.4">
      <c r="A31" s="20" t="s">
        <v>456</v>
      </c>
      <c r="B31" s="20" t="s">
        <v>149</v>
      </c>
      <c r="C31" s="21" t="s">
        <v>476</v>
      </c>
      <c r="D31" s="22">
        <v>250</v>
      </c>
      <c r="E31" s="16">
        <v>0</v>
      </c>
      <c r="F31" s="16">
        <v>0</v>
      </c>
    </row>
    <row r="32" spans="1:8" ht="52.8">
      <c r="A32" s="17" t="s">
        <v>74</v>
      </c>
      <c r="B32" s="17"/>
      <c r="C32" s="18" t="s">
        <v>297</v>
      </c>
      <c r="D32" s="22">
        <v>41438</v>
      </c>
      <c r="E32" s="16">
        <v>36004.400000000001</v>
      </c>
      <c r="F32" s="16">
        <v>33004.400000000001</v>
      </c>
    </row>
    <row r="33" spans="1:6" ht="26.4">
      <c r="A33" s="17" t="s">
        <v>74</v>
      </c>
      <c r="B33" s="17" t="s">
        <v>149</v>
      </c>
      <c r="C33" s="18" t="s">
        <v>449</v>
      </c>
      <c r="D33" s="22">
        <v>41438</v>
      </c>
      <c r="E33" s="16">
        <v>36004.400000000001</v>
      </c>
      <c r="F33" s="16">
        <v>33004.400000000001</v>
      </c>
    </row>
    <row r="34" spans="1:6" ht="26.4">
      <c r="A34" s="13" t="s">
        <v>75</v>
      </c>
      <c r="B34" s="13"/>
      <c r="C34" s="14" t="s">
        <v>298</v>
      </c>
      <c r="D34" s="16">
        <v>1000</v>
      </c>
      <c r="E34" s="16">
        <v>1000</v>
      </c>
      <c r="F34" s="16">
        <v>1000</v>
      </c>
    </row>
    <row r="35" spans="1:6" ht="26.4">
      <c r="A35" s="13" t="s">
        <v>75</v>
      </c>
      <c r="B35" s="13" t="s">
        <v>149</v>
      </c>
      <c r="C35" s="14" t="s">
        <v>449</v>
      </c>
      <c r="D35" s="16">
        <v>1000</v>
      </c>
      <c r="E35" s="16">
        <v>1000</v>
      </c>
      <c r="F35" s="16">
        <v>1000</v>
      </c>
    </row>
    <row r="36" spans="1:6" ht="26.4">
      <c r="A36" s="13" t="s">
        <v>191</v>
      </c>
      <c r="B36" s="13"/>
      <c r="C36" s="14" t="s">
        <v>299</v>
      </c>
      <c r="D36" s="16">
        <v>52</v>
      </c>
      <c r="E36" s="16">
        <v>0</v>
      </c>
      <c r="F36" s="16">
        <v>0</v>
      </c>
    </row>
    <row r="37" spans="1:6" ht="26.4">
      <c r="A37" s="13" t="s">
        <v>191</v>
      </c>
      <c r="B37" s="13" t="s">
        <v>149</v>
      </c>
      <c r="C37" s="14" t="s">
        <v>449</v>
      </c>
      <c r="D37" s="16">
        <v>52</v>
      </c>
      <c r="E37" s="16">
        <v>0</v>
      </c>
      <c r="F37" s="16">
        <v>0</v>
      </c>
    </row>
    <row r="38" spans="1:6" ht="66">
      <c r="A38" s="25" t="s">
        <v>504</v>
      </c>
      <c r="B38" s="13"/>
      <c r="C38" s="24" t="s">
        <v>505</v>
      </c>
      <c r="D38" s="26">
        <v>3500</v>
      </c>
      <c r="E38" s="16">
        <v>0</v>
      </c>
      <c r="F38" s="16">
        <v>0</v>
      </c>
    </row>
    <row r="39" spans="1:6" ht="26.4">
      <c r="A39" s="25" t="s">
        <v>504</v>
      </c>
      <c r="B39" s="25" t="s">
        <v>147</v>
      </c>
      <c r="C39" s="24" t="s">
        <v>483</v>
      </c>
      <c r="D39" s="26">
        <v>87.5</v>
      </c>
      <c r="E39" s="16">
        <v>0</v>
      </c>
      <c r="F39" s="16">
        <v>0</v>
      </c>
    </row>
    <row r="40" spans="1:6">
      <c r="A40" s="25" t="s">
        <v>504</v>
      </c>
      <c r="B40" s="25" t="s">
        <v>150</v>
      </c>
      <c r="C40" s="24" t="s">
        <v>506</v>
      </c>
      <c r="D40" s="26">
        <v>3412.5</v>
      </c>
      <c r="E40" s="16">
        <v>0</v>
      </c>
      <c r="F40" s="16">
        <v>0</v>
      </c>
    </row>
    <row r="41" spans="1:6" ht="52.8">
      <c r="A41" s="17" t="s">
        <v>222</v>
      </c>
      <c r="B41" s="17"/>
      <c r="C41" s="18" t="s">
        <v>300</v>
      </c>
      <c r="D41" s="16">
        <v>462.57499999999999</v>
      </c>
      <c r="E41" s="16">
        <v>0</v>
      </c>
      <c r="F41" s="16">
        <v>0</v>
      </c>
    </row>
    <row r="42" spans="1:6" ht="26.4">
      <c r="A42" s="17" t="s">
        <v>222</v>
      </c>
      <c r="B42" s="17" t="s">
        <v>149</v>
      </c>
      <c r="C42" s="18" t="s">
        <v>449</v>
      </c>
      <c r="D42" s="16">
        <v>462.6</v>
      </c>
      <c r="E42" s="16">
        <v>0</v>
      </c>
      <c r="F42" s="16">
        <v>0</v>
      </c>
    </row>
    <row r="43" spans="1:6" ht="26.4">
      <c r="A43" s="13" t="s">
        <v>95</v>
      </c>
      <c r="B43" s="13"/>
      <c r="C43" s="14" t="s">
        <v>301</v>
      </c>
      <c r="D43" s="16">
        <v>50</v>
      </c>
      <c r="E43" s="16">
        <v>50</v>
      </c>
      <c r="F43" s="16">
        <v>50</v>
      </c>
    </row>
    <row r="44" spans="1:6" ht="26.4">
      <c r="A44" s="13" t="s">
        <v>96</v>
      </c>
      <c r="B44" s="13"/>
      <c r="C44" s="14" t="s">
        <v>302</v>
      </c>
      <c r="D44" s="16">
        <v>50</v>
      </c>
      <c r="E44" s="16">
        <v>50</v>
      </c>
      <c r="F44" s="16">
        <v>50</v>
      </c>
    </row>
    <row r="45" spans="1:6" ht="26.4">
      <c r="A45" s="13" t="s">
        <v>96</v>
      </c>
      <c r="B45" s="13" t="s">
        <v>149</v>
      </c>
      <c r="C45" s="14" t="s">
        <v>449</v>
      </c>
      <c r="D45" s="16">
        <v>50</v>
      </c>
      <c r="E45" s="16">
        <v>50</v>
      </c>
      <c r="F45" s="16">
        <v>50</v>
      </c>
    </row>
    <row r="46" spans="1:6" ht="26.4">
      <c r="A46" s="13" t="s">
        <v>76</v>
      </c>
      <c r="B46" s="13"/>
      <c r="C46" s="14" t="s">
        <v>259</v>
      </c>
      <c r="D46" s="26">
        <f>D47+D70</f>
        <v>166610.29999999999</v>
      </c>
      <c r="E46" s="16">
        <f t="shared" ref="E46:F46" si="1">E47+E70</f>
        <v>150062.29999999999</v>
      </c>
      <c r="F46" s="16">
        <f t="shared" si="1"/>
        <v>147478.1</v>
      </c>
    </row>
    <row r="47" spans="1:6" ht="39.6">
      <c r="A47" s="13" t="s">
        <v>77</v>
      </c>
      <c r="B47" s="13"/>
      <c r="C47" s="14" t="s">
        <v>303</v>
      </c>
      <c r="D47" s="26">
        <f>D48+D50+D52+D54+D56+D58+D60+D62+D64+D66+D68</f>
        <v>153124.69999999998</v>
      </c>
      <c r="E47" s="16">
        <f t="shared" ref="E47:F47" si="2">E49+E51+E53+E55+E57+E61+E63+E65+E67+E69</f>
        <v>144106.79999999999</v>
      </c>
      <c r="F47" s="16">
        <f t="shared" si="2"/>
        <v>141522.6</v>
      </c>
    </row>
    <row r="48" spans="1:6" ht="52.8">
      <c r="A48" s="13" t="s">
        <v>223</v>
      </c>
      <c r="B48" s="13"/>
      <c r="C48" s="14" t="s">
        <v>293</v>
      </c>
      <c r="D48" s="26">
        <v>1950</v>
      </c>
      <c r="E48" s="16">
        <v>0</v>
      </c>
      <c r="F48" s="16">
        <v>0</v>
      </c>
    </row>
    <row r="49" spans="1:6" ht="26.4">
      <c r="A49" s="13" t="s">
        <v>223</v>
      </c>
      <c r="B49" s="13" t="s">
        <v>149</v>
      </c>
      <c r="C49" s="14" t="s">
        <v>449</v>
      </c>
      <c r="D49" s="26">
        <v>1950</v>
      </c>
      <c r="E49" s="16">
        <v>0</v>
      </c>
      <c r="F49" s="16">
        <v>0</v>
      </c>
    </row>
    <row r="50" spans="1:6" ht="52.8">
      <c r="A50" s="13" t="s">
        <v>192</v>
      </c>
      <c r="B50" s="13"/>
      <c r="C50" s="14" t="s">
        <v>304</v>
      </c>
      <c r="D50" s="26">
        <v>2042.4</v>
      </c>
      <c r="E50" s="16">
        <v>0</v>
      </c>
      <c r="F50" s="16">
        <v>0</v>
      </c>
    </row>
    <row r="51" spans="1:6" ht="26.4">
      <c r="A51" s="13" t="s">
        <v>192</v>
      </c>
      <c r="B51" s="13" t="s">
        <v>149</v>
      </c>
      <c r="C51" s="14" t="s">
        <v>449</v>
      </c>
      <c r="D51" s="26">
        <v>2042.4</v>
      </c>
      <c r="E51" s="16">
        <v>0</v>
      </c>
      <c r="F51" s="16">
        <v>0</v>
      </c>
    </row>
    <row r="52" spans="1:6" ht="79.2">
      <c r="A52" s="13" t="s">
        <v>181</v>
      </c>
      <c r="B52" s="13"/>
      <c r="C52" s="14" t="s">
        <v>295</v>
      </c>
      <c r="D52" s="26">
        <v>1314</v>
      </c>
      <c r="E52" s="16">
        <v>1314</v>
      </c>
      <c r="F52" s="16">
        <v>1314</v>
      </c>
    </row>
    <row r="53" spans="1:6">
      <c r="A53" s="13" t="s">
        <v>181</v>
      </c>
      <c r="B53" s="13" t="s">
        <v>150</v>
      </c>
      <c r="C53" s="14" t="s">
        <v>451</v>
      </c>
      <c r="D53" s="26">
        <v>1314</v>
      </c>
      <c r="E53" s="16">
        <v>1314</v>
      </c>
      <c r="F53" s="16">
        <v>1314</v>
      </c>
    </row>
    <row r="54" spans="1:6" ht="79.2">
      <c r="A54" s="13" t="s">
        <v>193</v>
      </c>
      <c r="B54" s="13"/>
      <c r="C54" s="14" t="s">
        <v>305</v>
      </c>
      <c r="D54" s="26">
        <v>76.5</v>
      </c>
      <c r="E54" s="16">
        <v>0</v>
      </c>
      <c r="F54" s="16">
        <v>0</v>
      </c>
    </row>
    <row r="55" spans="1:6" ht="26.4">
      <c r="A55" s="13" t="s">
        <v>193</v>
      </c>
      <c r="B55" s="13" t="s">
        <v>149</v>
      </c>
      <c r="C55" s="14" t="s">
        <v>449</v>
      </c>
      <c r="D55" s="26">
        <v>76.5</v>
      </c>
      <c r="E55" s="16">
        <v>0</v>
      </c>
      <c r="F55" s="16">
        <v>0</v>
      </c>
    </row>
    <row r="56" spans="1:6" ht="52.8">
      <c r="A56" s="17" t="s">
        <v>179</v>
      </c>
      <c r="B56" s="17"/>
      <c r="C56" s="18" t="s">
        <v>306</v>
      </c>
      <c r="D56" s="26">
        <v>105705.4</v>
      </c>
      <c r="E56" s="16">
        <v>105292.8</v>
      </c>
      <c r="F56" s="16">
        <v>105292.8</v>
      </c>
    </row>
    <row r="57" spans="1:6" ht="26.4">
      <c r="A57" s="17" t="s">
        <v>179</v>
      </c>
      <c r="B57" s="17" t="s">
        <v>149</v>
      </c>
      <c r="C57" s="18" t="s">
        <v>449</v>
      </c>
      <c r="D57" s="26">
        <v>105705.4</v>
      </c>
      <c r="E57" s="16">
        <v>105292.8</v>
      </c>
      <c r="F57" s="16">
        <v>105292.8</v>
      </c>
    </row>
    <row r="58" spans="1:6" ht="39.6">
      <c r="A58" s="25" t="s">
        <v>507</v>
      </c>
      <c r="B58" s="17"/>
      <c r="C58" s="24" t="s">
        <v>475</v>
      </c>
      <c r="D58" s="26">
        <v>40</v>
      </c>
      <c r="E58" s="16">
        <v>0</v>
      </c>
      <c r="F58" s="16">
        <v>0</v>
      </c>
    </row>
    <row r="59" spans="1:6" ht="26.4">
      <c r="A59" s="25" t="s">
        <v>507</v>
      </c>
      <c r="B59" s="17">
        <v>600</v>
      </c>
      <c r="C59" s="24" t="s">
        <v>476</v>
      </c>
      <c r="D59" s="26">
        <v>40</v>
      </c>
      <c r="E59" s="16">
        <v>0</v>
      </c>
      <c r="F59" s="16">
        <v>0</v>
      </c>
    </row>
    <row r="60" spans="1:6">
      <c r="A60" s="13" t="s">
        <v>97</v>
      </c>
      <c r="B60" s="13"/>
      <c r="C60" s="14" t="s">
        <v>307</v>
      </c>
      <c r="D60" s="26">
        <v>50</v>
      </c>
      <c r="E60" s="16">
        <v>50</v>
      </c>
      <c r="F60" s="16">
        <v>50</v>
      </c>
    </row>
    <row r="61" spans="1:6" ht="26.4">
      <c r="A61" s="13" t="s">
        <v>97</v>
      </c>
      <c r="B61" s="13" t="s">
        <v>149</v>
      </c>
      <c r="C61" s="14" t="s">
        <v>449</v>
      </c>
      <c r="D61" s="26">
        <v>50</v>
      </c>
      <c r="E61" s="16">
        <v>50</v>
      </c>
      <c r="F61" s="16">
        <v>50</v>
      </c>
    </row>
    <row r="62" spans="1:6" ht="52.8">
      <c r="A62" s="17" t="s">
        <v>78</v>
      </c>
      <c r="B62" s="17"/>
      <c r="C62" s="18" t="s">
        <v>308</v>
      </c>
      <c r="D62" s="26">
        <v>38942.9</v>
      </c>
      <c r="E62" s="16">
        <v>34650</v>
      </c>
      <c r="F62" s="16">
        <v>32065.8</v>
      </c>
    </row>
    <row r="63" spans="1:6" ht="26.4">
      <c r="A63" s="17" t="s">
        <v>78</v>
      </c>
      <c r="B63" s="17" t="s">
        <v>149</v>
      </c>
      <c r="C63" s="18" t="s">
        <v>449</v>
      </c>
      <c r="D63" s="26">
        <v>38942.9</v>
      </c>
      <c r="E63" s="16">
        <v>34650</v>
      </c>
      <c r="F63" s="16">
        <v>32065.8</v>
      </c>
    </row>
    <row r="64" spans="1:6" ht="52.8">
      <c r="A64" s="13" t="s">
        <v>224</v>
      </c>
      <c r="B64" s="13"/>
      <c r="C64" s="14" t="s">
        <v>309</v>
      </c>
      <c r="D64" s="26">
        <v>195</v>
      </c>
      <c r="E64" s="16">
        <v>0</v>
      </c>
      <c r="F64" s="16">
        <v>0</v>
      </c>
    </row>
    <row r="65" spans="1:6" ht="26.4">
      <c r="A65" s="13" t="s">
        <v>224</v>
      </c>
      <c r="B65" s="13" t="s">
        <v>149</v>
      </c>
      <c r="C65" s="14" t="s">
        <v>449</v>
      </c>
      <c r="D65" s="26">
        <v>195</v>
      </c>
      <c r="E65" s="16">
        <v>0</v>
      </c>
      <c r="F65" s="16">
        <v>0</v>
      </c>
    </row>
    <row r="66" spans="1:6" ht="26.4">
      <c r="A66" s="13" t="s">
        <v>79</v>
      </c>
      <c r="B66" s="13"/>
      <c r="C66" s="14" t="s">
        <v>310</v>
      </c>
      <c r="D66" s="26">
        <v>2800</v>
      </c>
      <c r="E66" s="16">
        <v>2800</v>
      </c>
      <c r="F66" s="16">
        <v>2800</v>
      </c>
    </row>
    <row r="67" spans="1:6" ht="26.4">
      <c r="A67" s="13" t="s">
        <v>79</v>
      </c>
      <c r="B67" s="13" t="s">
        <v>149</v>
      </c>
      <c r="C67" s="14" t="s">
        <v>449</v>
      </c>
      <c r="D67" s="26">
        <v>2800</v>
      </c>
      <c r="E67" s="16">
        <v>2800</v>
      </c>
      <c r="F67" s="16">
        <v>2800</v>
      </c>
    </row>
    <row r="68" spans="1:6" ht="79.2">
      <c r="A68" s="13" t="s">
        <v>194</v>
      </c>
      <c r="B68" s="13"/>
      <c r="C68" s="14" t="s">
        <v>311</v>
      </c>
      <c r="D68" s="26">
        <v>8.5</v>
      </c>
      <c r="E68" s="16">
        <v>0</v>
      </c>
      <c r="F68" s="16">
        <v>0</v>
      </c>
    </row>
    <row r="69" spans="1:6" ht="26.4">
      <c r="A69" s="13" t="s">
        <v>194</v>
      </c>
      <c r="B69" s="13" t="s">
        <v>149</v>
      </c>
      <c r="C69" s="14" t="s">
        <v>449</v>
      </c>
      <c r="D69" s="26">
        <v>8.5</v>
      </c>
      <c r="E69" s="16">
        <v>0</v>
      </c>
      <c r="F69" s="16">
        <v>0</v>
      </c>
    </row>
    <row r="70" spans="1:6" ht="26.4">
      <c r="A70" s="13" t="s">
        <v>80</v>
      </c>
      <c r="B70" s="13"/>
      <c r="C70" s="14" t="s">
        <v>312</v>
      </c>
      <c r="D70" s="26">
        <f>D71+D73+D75+D77+D79+D81</f>
        <v>13485.6</v>
      </c>
      <c r="E70" s="16">
        <f t="shared" ref="E70:F70" si="3">E72+E74+E76+E78+E80+E82</f>
        <v>5955.5</v>
      </c>
      <c r="F70" s="16">
        <f t="shared" si="3"/>
        <v>5955.5</v>
      </c>
    </row>
    <row r="71" spans="1:6" ht="105.6">
      <c r="A71" s="17" t="s">
        <v>195</v>
      </c>
      <c r="B71" s="17"/>
      <c r="C71" s="18" t="s">
        <v>313</v>
      </c>
      <c r="D71" s="26">
        <v>1632.1</v>
      </c>
      <c r="E71" s="16">
        <v>0</v>
      </c>
      <c r="F71" s="16">
        <v>0</v>
      </c>
    </row>
    <row r="72" spans="1:6" ht="26.4">
      <c r="A72" s="17" t="s">
        <v>195</v>
      </c>
      <c r="B72" s="17" t="s">
        <v>149</v>
      </c>
      <c r="C72" s="18" t="s">
        <v>449</v>
      </c>
      <c r="D72" s="26">
        <v>1632.1</v>
      </c>
      <c r="E72" s="16">
        <v>0</v>
      </c>
      <c r="F72" s="16">
        <v>0</v>
      </c>
    </row>
    <row r="73" spans="1:6" ht="39.6">
      <c r="A73" s="17" t="s">
        <v>225</v>
      </c>
      <c r="B73" s="17"/>
      <c r="C73" s="18" t="s">
        <v>314</v>
      </c>
      <c r="D73" s="26">
        <v>3217.6</v>
      </c>
      <c r="E73" s="16">
        <v>0</v>
      </c>
      <c r="F73" s="16">
        <v>0</v>
      </c>
    </row>
    <row r="74" spans="1:6" ht="26.4">
      <c r="A74" s="17" t="s">
        <v>225</v>
      </c>
      <c r="B74" s="17" t="s">
        <v>149</v>
      </c>
      <c r="C74" s="18" t="s">
        <v>449</v>
      </c>
      <c r="D74" s="26">
        <v>3217.6</v>
      </c>
      <c r="E74" s="16">
        <v>0</v>
      </c>
      <c r="F74" s="16">
        <v>0</v>
      </c>
    </row>
    <row r="75" spans="1:6" ht="26.4">
      <c r="A75" s="13" t="s">
        <v>81</v>
      </c>
      <c r="B75" s="13"/>
      <c r="C75" s="14" t="s">
        <v>315</v>
      </c>
      <c r="D75" s="26">
        <v>2410.9</v>
      </c>
      <c r="E75" s="16">
        <v>2455.5</v>
      </c>
      <c r="F75" s="16">
        <v>2455.5</v>
      </c>
    </row>
    <row r="76" spans="1:6" ht="26.4">
      <c r="A76" s="13" t="s">
        <v>81</v>
      </c>
      <c r="B76" s="13" t="s">
        <v>149</v>
      </c>
      <c r="C76" s="14" t="s">
        <v>449</v>
      </c>
      <c r="D76" s="26">
        <v>2410.9</v>
      </c>
      <c r="E76" s="16">
        <v>2455.5</v>
      </c>
      <c r="F76" s="16">
        <v>2455.5</v>
      </c>
    </row>
    <row r="77" spans="1:6" ht="26.4">
      <c r="A77" s="13" t="s">
        <v>196</v>
      </c>
      <c r="B77" s="13"/>
      <c r="C77" s="14" t="s">
        <v>299</v>
      </c>
      <c r="D77" s="26">
        <v>587.4</v>
      </c>
      <c r="E77" s="16">
        <v>0</v>
      </c>
      <c r="F77" s="16">
        <v>0</v>
      </c>
    </row>
    <row r="78" spans="1:6" ht="26.4">
      <c r="A78" s="13" t="s">
        <v>196</v>
      </c>
      <c r="B78" s="13" t="s">
        <v>149</v>
      </c>
      <c r="C78" s="14" t="s">
        <v>449</v>
      </c>
      <c r="D78" s="26">
        <v>587.4</v>
      </c>
      <c r="E78" s="16">
        <v>0</v>
      </c>
      <c r="F78" s="16">
        <v>0</v>
      </c>
    </row>
    <row r="79" spans="1:6" ht="26.4">
      <c r="A79" s="13" t="s">
        <v>82</v>
      </c>
      <c r="B79" s="13"/>
      <c r="C79" s="14" t="s">
        <v>316</v>
      </c>
      <c r="D79" s="26">
        <v>4252</v>
      </c>
      <c r="E79" s="16">
        <v>3500</v>
      </c>
      <c r="F79" s="16">
        <v>3500</v>
      </c>
    </row>
    <row r="80" spans="1:6" ht="26.4">
      <c r="A80" s="13" t="s">
        <v>82</v>
      </c>
      <c r="B80" s="13" t="s">
        <v>149</v>
      </c>
      <c r="C80" s="14" t="s">
        <v>449</v>
      </c>
      <c r="D80" s="26">
        <v>4252</v>
      </c>
      <c r="E80" s="16">
        <v>3500</v>
      </c>
      <c r="F80" s="16">
        <v>3500</v>
      </c>
    </row>
    <row r="81" spans="1:6" ht="26.4">
      <c r="A81" s="17" t="s">
        <v>197</v>
      </c>
      <c r="B81" s="17"/>
      <c r="C81" s="18" t="s">
        <v>317</v>
      </c>
      <c r="D81" s="26">
        <v>1385.6</v>
      </c>
      <c r="E81" s="16">
        <v>0</v>
      </c>
      <c r="F81" s="16">
        <v>0</v>
      </c>
    </row>
    <row r="82" spans="1:6" ht="26.4">
      <c r="A82" s="17" t="s">
        <v>197</v>
      </c>
      <c r="B82" s="17" t="s">
        <v>149</v>
      </c>
      <c r="C82" s="18" t="s">
        <v>449</v>
      </c>
      <c r="D82" s="26">
        <v>1385.6</v>
      </c>
      <c r="E82" s="16">
        <v>0</v>
      </c>
      <c r="F82" s="16">
        <v>0</v>
      </c>
    </row>
    <row r="83" spans="1:6" ht="26.4">
      <c r="A83" s="13" t="s">
        <v>83</v>
      </c>
      <c r="B83" s="13"/>
      <c r="C83" s="14" t="s">
        <v>260</v>
      </c>
      <c r="D83" s="26">
        <f>D84</f>
        <v>15548.9</v>
      </c>
      <c r="E83" s="16">
        <v>13340</v>
      </c>
      <c r="F83" s="16">
        <v>12840</v>
      </c>
    </row>
    <row r="84" spans="1:6" ht="26.4">
      <c r="A84" s="13" t="s">
        <v>84</v>
      </c>
      <c r="B84" s="13"/>
      <c r="C84" s="14" t="s">
        <v>318</v>
      </c>
      <c r="D84" s="26">
        <f>D85+D87+D89+D91+D93+D95+D97</f>
        <v>15548.9</v>
      </c>
      <c r="E84" s="16">
        <v>13340</v>
      </c>
      <c r="F84" s="16">
        <v>12840</v>
      </c>
    </row>
    <row r="85" spans="1:6" ht="52.8">
      <c r="A85" s="17" t="s">
        <v>226</v>
      </c>
      <c r="B85" s="17"/>
      <c r="C85" s="18" t="s">
        <v>293</v>
      </c>
      <c r="D85" s="26">
        <v>526.9</v>
      </c>
      <c r="E85" s="16">
        <v>0</v>
      </c>
      <c r="F85" s="16">
        <v>0</v>
      </c>
    </row>
    <row r="86" spans="1:6" ht="26.4">
      <c r="A86" s="17" t="s">
        <v>226</v>
      </c>
      <c r="B86" s="17" t="s">
        <v>149</v>
      </c>
      <c r="C86" s="18" t="s">
        <v>449</v>
      </c>
      <c r="D86" s="26">
        <v>526.9</v>
      </c>
      <c r="E86" s="16">
        <v>0</v>
      </c>
      <c r="F86" s="16">
        <v>0</v>
      </c>
    </row>
    <row r="87" spans="1:6" ht="52.8">
      <c r="A87" s="25" t="s">
        <v>510</v>
      </c>
      <c r="B87" s="17"/>
      <c r="C87" s="24" t="s">
        <v>509</v>
      </c>
      <c r="D87" s="26">
        <v>285.10000000000002</v>
      </c>
      <c r="E87" s="16">
        <v>0</v>
      </c>
      <c r="F87" s="16">
        <v>0</v>
      </c>
    </row>
    <row r="88" spans="1:6" ht="39.6">
      <c r="A88" s="25" t="s">
        <v>510</v>
      </c>
      <c r="B88" s="17">
        <v>600</v>
      </c>
      <c r="C88" s="24" t="s">
        <v>508</v>
      </c>
      <c r="D88" s="26">
        <v>285.10000000000002</v>
      </c>
      <c r="E88" s="16">
        <v>0</v>
      </c>
      <c r="F88" s="16">
        <v>0</v>
      </c>
    </row>
    <row r="89" spans="1:6" ht="39.6">
      <c r="A89" s="17" t="s">
        <v>85</v>
      </c>
      <c r="B89" s="17"/>
      <c r="C89" s="18" t="s">
        <v>319</v>
      </c>
      <c r="D89" s="26">
        <v>14088.3</v>
      </c>
      <c r="E89" s="16">
        <v>13340</v>
      </c>
      <c r="F89" s="16">
        <v>12840</v>
      </c>
    </row>
    <row r="90" spans="1:6" ht="26.4">
      <c r="A90" s="17" t="s">
        <v>85</v>
      </c>
      <c r="B90" s="17" t="s">
        <v>149</v>
      </c>
      <c r="C90" s="18" t="s">
        <v>449</v>
      </c>
      <c r="D90" s="26">
        <v>14088.3</v>
      </c>
      <c r="E90" s="16">
        <v>13340</v>
      </c>
      <c r="F90" s="16">
        <v>12840</v>
      </c>
    </row>
    <row r="91" spans="1:6" ht="26.4">
      <c r="A91" s="17" t="s">
        <v>198</v>
      </c>
      <c r="B91" s="17"/>
      <c r="C91" s="18" t="s">
        <v>299</v>
      </c>
      <c r="D91" s="26">
        <v>42.4</v>
      </c>
      <c r="E91" s="16">
        <v>0</v>
      </c>
      <c r="F91" s="16">
        <v>0</v>
      </c>
    </row>
    <row r="92" spans="1:6" ht="26.4">
      <c r="A92" s="17" t="s">
        <v>198</v>
      </c>
      <c r="B92" s="17" t="s">
        <v>149</v>
      </c>
      <c r="C92" s="18" t="s">
        <v>449</v>
      </c>
      <c r="D92" s="26">
        <v>42.4</v>
      </c>
      <c r="E92" s="16">
        <v>0</v>
      </c>
      <c r="F92" s="16">
        <v>0</v>
      </c>
    </row>
    <row r="93" spans="1:6" ht="52.8">
      <c r="A93" s="20" t="s">
        <v>457</v>
      </c>
      <c r="B93" s="20"/>
      <c r="C93" s="21" t="s">
        <v>477</v>
      </c>
      <c r="D93" s="26">
        <v>536.4</v>
      </c>
      <c r="E93" s="22">
        <v>0</v>
      </c>
      <c r="F93" s="22">
        <v>0</v>
      </c>
    </row>
    <row r="94" spans="1:6" ht="26.4">
      <c r="A94" s="20" t="s">
        <v>457</v>
      </c>
      <c r="B94" s="20" t="s">
        <v>149</v>
      </c>
      <c r="C94" s="21" t="s">
        <v>476</v>
      </c>
      <c r="D94" s="26">
        <v>536.4</v>
      </c>
      <c r="E94" s="22">
        <v>0</v>
      </c>
      <c r="F94" s="22">
        <v>0</v>
      </c>
    </row>
    <row r="95" spans="1:6" ht="52.8">
      <c r="A95" s="13" t="s">
        <v>227</v>
      </c>
      <c r="B95" s="13"/>
      <c r="C95" s="14" t="s">
        <v>309</v>
      </c>
      <c r="D95" s="26">
        <v>52.7</v>
      </c>
      <c r="E95" s="16">
        <v>0</v>
      </c>
      <c r="F95" s="16">
        <v>0</v>
      </c>
    </row>
    <row r="96" spans="1:6" ht="26.4">
      <c r="A96" s="13" t="s">
        <v>227</v>
      </c>
      <c r="B96" s="13" t="s">
        <v>149</v>
      </c>
      <c r="C96" s="14" t="s">
        <v>449</v>
      </c>
      <c r="D96" s="26">
        <v>52.7</v>
      </c>
      <c r="E96" s="16">
        <v>0</v>
      </c>
      <c r="F96" s="16">
        <v>0</v>
      </c>
    </row>
    <row r="97" spans="1:6" ht="52.8">
      <c r="A97" s="25" t="s">
        <v>512</v>
      </c>
      <c r="B97" s="13"/>
      <c r="C97" s="24" t="s">
        <v>511</v>
      </c>
      <c r="D97" s="26">
        <v>17.100000000000001</v>
      </c>
      <c r="E97" s="16">
        <v>0</v>
      </c>
      <c r="F97" s="16">
        <v>0</v>
      </c>
    </row>
    <row r="98" spans="1:6" ht="39.6">
      <c r="A98" s="25" t="s">
        <v>512</v>
      </c>
      <c r="B98" s="13">
        <v>600</v>
      </c>
      <c r="C98" s="24" t="s">
        <v>508</v>
      </c>
      <c r="D98" s="26">
        <v>17.100000000000001</v>
      </c>
      <c r="E98" s="16">
        <v>0</v>
      </c>
      <c r="F98" s="16">
        <v>0</v>
      </c>
    </row>
    <row r="99" spans="1:6" ht="26.4">
      <c r="A99" s="13" t="s">
        <v>98</v>
      </c>
      <c r="B99" s="13"/>
      <c r="C99" s="14" t="s">
        <v>261</v>
      </c>
      <c r="D99" s="26">
        <v>4404.3999999999996</v>
      </c>
      <c r="E99" s="16">
        <v>1700</v>
      </c>
      <c r="F99" s="16">
        <v>1700</v>
      </c>
    </row>
    <row r="100" spans="1:6" ht="26.4">
      <c r="A100" s="13" t="s">
        <v>99</v>
      </c>
      <c r="B100" s="13"/>
      <c r="C100" s="14" t="s">
        <v>320</v>
      </c>
      <c r="D100" s="26">
        <v>4187.3</v>
      </c>
      <c r="E100" s="16">
        <v>1700</v>
      </c>
      <c r="F100" s="16">
        <v>1700</v>
      </c>
    </row>
    <row r="101" spans="1:6" ht="52.8">
      <c r="A101" s="17" t="s">
        <v>228</v>
      </c>
      <c r="B101" s="17"/>
      <c r="C101" s="18" t="s">
        <v>293</v>
      </c>
      <c r="D101" s="26">
        <v>129.6</v>
      </c>
      <c r="E101" s="16">
        <v>0</v>
      </c>
      <c r="F101" s="16">
        <v>0</v>
      </c>
    </row>
    <row r="102" spans="1:6" ht="26.4">
      <c r="A102" s="17" t="s">
        <v>228</v>
      </c>
      <c r="B102" s="17" t="s">
        <v>149</v>
      </c>
      <c r="C102" s="18" t="s">
        <v>449</v>
      </c>
      <c r="D102" s="26">
        <v>129.6</v>
      </c>
      <c r="E102" s="16">
        <v>0</v>
      </c>
      <c r="F102" s="16">
        <v>0</v>
      </c>
    </row>
    <row r="103" spans="1:6" ht="52.8">
      <c r="A103" s="17" t="s">
        <v>199</v>
      </c>
      <c r="B103" s="17"/>
      <c r="C103" s="18" t="s">
        <v>321</v>
      </c>
      <c r="D103" s="26">
        <v>1461.9</v>
      </c>
      <c r="E103" s="16">
        <v>0</v>
      </c>
      <c r="F103" s="16">
        <v>0</v>
      </c>
    </row>
    <row r="104" spans="1:6" ht="26.4">
      <c r="A104" s="17" t="s">
        <v>199</v>
      </c>
      <c r="B104" s="17" t="s">
        <v>149</v>
      </c>
      <c r="C104" s="18" t="s">
        <v>449</v>
      </c>
      <c r="D104" s="26">
        <v>1461.9</v>
      </c>
      <c r="E104" s="16">
        <v>0</v>
      </c>
      <c r="F104" s="16">
        <v>0</v>
      </c>
    </row>
    <row r="105" spans="1:6" ht="39.6">
      <c r="A105" s="20" t="s">
        <v>458</v>
      </c>
      <c r="B105" s="20"/>
      <c r="C105" s="21" t="s">
        <v>478</v>
      </c>
      <c r="D105" s="26">
        <v>150</v>
      </c>
      <c r="E105" s="16">
        <v>0</v>
      </c>
      <c r="F105" s="16">
        <v>0</v>
      </c>
    </row>
    <row r="106" spans="1:6" ht="26.4">
      <c r="A106" s="20" t="s">
        <v>458</v>
      </c>
      <c r="B106" s="20" t="s">
        <v>149</v>
      </c>
      <c r="C106" s="21" t="s">
        <v>476</v>
      </c>
      <c r="D106" s="26">
        <v>150</v>
      </c>
      <c r="E106" s="16">
        <v>0</v>
      </c>
      <c r="F106" s="16">
        <v>0</v>
      </c>
    </row>
    <row r="107" spans="1:6" ht="39.6">
      <c r="A107" s="17" t="s">
        <v>100</v>
      </c>
      <c r="B107" s="17"/>
      <c r="C107" s="18" t="s">
        <v>322</v>
      </c>
      <c r="D107" s="26">
        <v>2355.9</v>
      </c>
      <c r="E107" s="16">
        <v>1700</v>
      </c>
      <c r="F107" s="16">
        <v>1700</v>
      </c>
    </row>
    <row r="108" spans="1:6" ht="26.4">
      <c r="A108" s="17" t="s">
        <v>100</v>
      </c>
      <c r="B108" s="17" t="s">
        <v>149</v>
      </c>
      <c r="C108" s="18" t="s">
        <v>449</v>
      </c>
      <c r="D108" s="26">
        <v>2355.9</v>
      </c>
      <c r="E108" s="16">
        <v>1700</v>
      </c>
      <c r="F108" s="16">
        <v>1700</v>
      </c>
    </row>
    <row r="109" spans="1:6" ht="52.8">
      <c r="A109" s="17" t="s">
        <v>229</v>
      </c>
      <c r="B109" s="17"/>
      <c r="C109" s="18" t="s">
        <v>309</v>
      </c>
      <c r="D109" s="26">
        <v>13</v>
      </c>
      <c r="E109" s="16">
        <v>0</v>
      </c>
      <c r="F109" s="16">
        <v>0</v>
      </c>
    </row>
    <row r="110" spans="1:6" ht="26.4">
      <c r="A110" s="17" t="s">
        <v>229</v>
      </c>
      <c r="B110" s="17" t="s">
        <v>149</v>
      </c>
      <c r="C110" s="18" t="s">
        <v>449</v>
      </c>
      <c r="D110" s="26">
        <v>13</v>
      </c>
      <c r="E110" s="16">
        <v>0</v>
      </c>
      <c r="F110" s="16">
        <v>0</v>
      </c>
    </row>
    <row r="111" spans="1:6" ht="26.4">
      <c r="A111" s="17" t="s">
        <v>219</v>
      </c>
      <c r="B111" s="17"/>
      <c r="C111" s="18" t="s">
        <v>323</v>
      </c>
      <c r="D111" s="26">
        <v>76.900000000000006</v>
      </c>
      <c r="E111" s="16">
        <v>0</v>
      </c>
      <c r="F111" s="16">
        <v>0</v>
      </c>
    </row>
    <row r="112" spans="1:6" ht="26.4">
      <c r="A112" s="17" t="s">
        <v>219</v>
      </c>
      <c r="B112" s="17" t="s">
        <v>149</v>
      </c>
      <c r="C112" s="18" t="s">
        <v>449</v>
      </c>
      <c r="D112" s="26">
        <v>76.900000000000006</v>
      </c>
      <c r="E112" s="16">
        <v>0</v>
      </c>
      <c r="F112" s="16">
        <v>0</v>
      </c>
    </row>
    <row r="113" spans="1:6" ht="26.4">
      <c r="A113" s="13" t="s">
        <v>200</v>
      </c>
      <c r="B113" s="13"/>
      <c r="C113" s="14" t="s">
        <v>324</v>
      </c>
      <c r="D113" s="26">
        <v>217.1</v>
      </c>
      <c r="E113" s="16">
        <v>0</v>
      </c>
      <c r="F113" s="16">
        <v>0</v>
      </c>
    </row>
    <row r="114" spans="1:6" ht="39.6">
      <c r="A114" s="17" t="s">
        <v>201</v>
      </c>
      <c r="B114" s="17"/>
      <c r="C114" s="18" t="s">
        <v>325</v>
      </c>
      <c r="D114" s="26">
        <v>162.9</v>
      </c>
      <c r="E114" s="16">
        <v>0</v>
      </c>
      <c r="F114" s="16">
        <v>0</v>
      </c>
    </row>
    <row r="115" spans="1:6" ht="26.4">
      <c r="A115" s="17" t="s">
        <v>201</v>
      </c>
      <c r="B115" s="17" t="s">
        <v>149</v>
      </c>
      <c r="C115" s="18" t="s">
        <v>449</v>
      </c>
      <c r="D115" s="26">
        <v>162.9</v>
      </c>
      <c r="E115" s="16">
        <v>0</v>
      </c>
      <c r="F115" s="16">
        <v>0</v>
      </c>
    </row>
    <row r="116" spans="1:6" ht="39.6">
      <c r="A116" s="17" t="s">
        <v>220</v>
      </c>
      <c r="B116" s="17"/>
      <c r="C116" s="18" t="s">
        <v>326</v>
      </c>
      <c r="D116" s="26">
        <v>54.2</v>
      </c>
      <c r="E116" s="16">
        <v>0</v>
      </c>
      <c r="F116" s="16">
        <v>0</v>
      </c>
    </row>
    <row r="117" spans="1:6" ht="26.4">
      <c r="A117" s="17" t="s">
        <v>220</v>
      </c>
      <c r="B117" s="17" t="s">
        <v>149</v>
      </c>
      <c r="C117" s="18" t="s">
        <v>449</v>
      </c>
      <c r="D117" s="26">
        <v>54.2</v>
      </c>
      <c r="E117" s="16">
        <v>0</v>
      </c>
      <c r="F117" s="16">
        <v>0</v>
      </c>
    </row>
    <row r="118" spans="1:6" ht="39.6">
      <c r="A118" s="13" t="s">
        <v>113</v>
      </c>
      <c r="B118" s="13"/>
      <c r="C118" s="14" t="s">
        <v>262</v>
      </c>
      <c r="D118" s="26">
        <f>D119</f>
        <v>10511.9</v>
      </c>
      <c r="E118" s="16">
        <v>10076.299999999999</v>
      </c>
      <c r="F118" s="16">
        <v>10076.299999999999</v>
      </c>
    </row>
    <row r="119" spans="1:6" ht="26.4">
      <c r="A119" s="13" t="s">
        <v>114</v>
      </c>
      <c r="B119" s="13"/>
      <c r="C119" s="14" t="s">
        <v>327</v>
      </c>
      <c r="D119" s="26">
        <f>D120+D122+D124+D128</f>
        <v>10511.9</v>
      </c>
      <c r="E119" s="16">
        <v>10076.299999999999</v>
      </c>
      <c r="F119" s="16">
        <v>10076.299999999999</v>
      </c>
    </row>
    <row r="120" spans="1:6" ht="52.8">
      <c r="A120" s="17" t="s">
        <v>230</v>
      </c>
      <c r="B120" s="17"/>
      <c r="C120" s="18" t="s">
        <v>293</v>
      </c>
      <c r="D120" s="26">
        <v>135.6</v>
      </c>
      <c r="E120" s="16">
        <v>0</v>
      </c>
      <c r="F120" s="16">
        <v>0</v>
      </c>
    </row>
    <row r="121" spans="1:6" ht="66">
      <c r="A121" s="17" t="s">
        <v>230</v>
      </c>
      <c r="B121" s="17" t="s">
        <v>146</v>
      </c>
      <c r="C121" s="18" t="s">
        <v>452</v>
      </c>
      <c r="D121" s="26">
        <v>135.6</v>
      </c>
      <c r="E121" s="16">
        <v>0</v>
      </c>
      <c r="F121" s="16">
        <v>0</v>
      </c>
    </row>
    <row r="122" spans="1:6" ht="39.6">
      <c r="A122" s="20" t="s">
        <v>459</v>
      </c>
      <c r="B122" s="20"/>
      <c r="C122" s="21" t="s">
        <v>475</v>
      </c>
      <c r="D122" s="26">
        <v>250</v>
      </c>
      <c r="E122" s="16">
        <v>0</v>
      </c>
      <c r="F122" s="16">
        <v>0</v>
      </c>
    </row>
    <row r="123" spans="1:6" ht="26.4">
      <c r="A123" s="20" t="s">
        <v>459</v>
      </c>
      <c r="B123" s="20">
        <v>244</v>
      </c>
      <c r="C123" s="21" t="s">
        <v>449</v>
      </c>
      <c r="D123" s="26">
        <v>250</v>
      </c>
      <c r="E123" s="16">
        <v>0</v>
      </c>
      <c r="F123" s="16">
        <v>0</v>
      </c>
    </row>
    <row r="124" spans="1:6" ht="26.4">
      <c r="A124" s="17" t="s">
        <v>115</v>
      </c>
      <c r="B124" s="17"/>
      <c r="C124" s="18" t="s">
        <v>328</v>
      </c>
      <c r="D124" s="26">
        <f>D125+D126+D127</f>
        <v>10112.699999999999</v>
      </c>
      <c r="E124" s="16">
        <v>10076.299999999999</v>
      </c>
      <c r="F124" s="16">
        <v>10076.299999999999</v>
      </c>
    </row>
    <row r="125" spans="1:6" ht="66">
      <c r="A125" s="17" t="s">
        <v>115</v>
      </c>
      <c r="B125" s="17" t="s">
        <v>146</v>
      </c>
      <c r="C125" s="18" t="s">
        <v>452</v>
      </c>
      <c r="D125" s="26">
        <v>8092.4</v>
      </c>
      <c r="E125" s="16">
        <v>8103.5</v>
      </c>
      <c r="F125" s="16">
        <v>8103.5</v>
      </c>
    </row>
    <row r="126" spans="1:6" ht="26.4">
      <c r="A126" s="17" t="s">
        <v>115</v>
      </c>
      <c r="B126" s="17" t="s">
        <v>147</v>
      </c>
      <c r="C126" s="18" t="s">
        <v>450</v>
      </c>
      <c r="D126" s="26">
        <v>1995.8</v>
      </c>
      <c r="E126" s="16">
        <v>1952.8</v>
      </c>
      <c r="F126" s="16">
        <v>1952.8</v>
      </c>
    </row>
    <row r="127" spans="1:6">
      <c r="A127" s="17" t="s">
        <v>115</v>
      </c>
      <c r="B127" s="17" t="s">
        <v>148</v>
      </c>
      <c r="C127" s="18" t="s">
        <v>453</v>
      </c>
      <c r="D127" s="26">
        <v>24.5</v>
      </c>
      <c r="E127" s="16">
        <v>20</v>
      </c>
      <c r="F127" s="16">
        <v>20</v>
      </c>
    </row>
    <row r="128" spans="1:6" ht="52.8">
      <c r="A128" s="13" t="s">
        <v>231</v>
      </c>
      <c r="B128" s="13"/>
      <c r="C128" s="14" t="s">
        <v>309</v>
      </c>
      <c r="D128" s="26">
        <v>13.6</v>
      </c>
      <c r="E128" s="16">
        <v>0</v>
      </c>
      <c r="F128" s="16">
        <v>0</v>
      </c>
    </row>
    <row r="129" spans="1:6" ht="66">
      <c r="A129" s="13" t="s">
        <v>231</v>
      </c>
      <c r="B129" s="13" t="s">
        <v>146</v>
      </c>
      <c r="C129" s="14" t="s">
        <v>452</v>
      </c>
      <c r="D129" s="26">
        <v>13.6</v>
      </c>
      <c r="E129" s="16">
        <v>0</v>
      </c>
      <c r="F129" s="16">
        <v>0</v>
      </c>
    </row>
    <row r="130" spans="1:6" ht="39.6">
      <c r="A130" s="13" t="s">
        <v>86</v>
      </c>
      <c r="B130" s="13"/>
      <c r="C130" s="14" t="s">
        <v>247</v>
      </c>
      <c r="D130" s="26">
        <f>D131+D158</f>
        <v>37457.699999999997</v>
      </c>
      <c r="E130" s="16">
        <f>E131+E158</f>
        <v>26338.792399999998</v>
      </c>
      <c r="F130" s="16">
        <f>F131+F158</f>
        <v>24254.691500000001</v>
      </c>
    </row>
    <row r="131" spans="1:6" ht="26.4">
      <c r="A131" s="13" t="s">
        <v>116</v>
      </c>
      <c r="B131" s="13"/>
      <c r="C131" s="14" t="s">
        <v>263</v>
      </c>
      <c r="D131" s="26">
        <f>D132+D147</f>
        <v>32275.9</v>
      </c>
      <c r="E131" s="16">
        <f t="shared" ref="E131:F131" si="4">E132+E147</f>
        <v>21770.892400000001</v>
      </c>
      <c r="F131" s="16">
        <f t="shared" si="4"/>
        <v>20186.791499999999</v>
      </c>
    </row>
    <row r="132" spans="1:6">
      <c r="A132" s="13" t="s">
        <v>117</v>
      </c>
      <c r="B132" s="13"/>
      <c r="C132" s="14" t="s">
        <v>329</v>
      </c>
      <c r="D132" s="26">
        <f>D133+D135+D139+D141+D143+D145</f>
        <v>10358.700000000001</v>
      </c>
      <c r="E132" s="16">
        <f t="shared" ref="E132:F132" si="5">E134+E136+E137+E138+E140+E142+E144+E146</f>
        <v>6371.6795000000002</v>
      </c>
      <c r="F132" s="16">
        <f t="shared" si="5"/>
        <v>6371.6786000000002</v>
      </c>
    </row>
    <row r="133" spans="1:6" ht="52.8">
      <c r="A133" s="17" t="s">
        <v>202</v>
      </c>
      <c r="B133" s="17"/>
      <c r="C133" s="18" t="s">
        <v>330</v>
      </c>
      <c r="D133" s="26">
        <v>2077.6</v>
      </c>
      <c r="E133" s="16">
        <v>0</v>
      </c>
      <c r="F133" s="16">
        <v>0</v>
      </c>
    </row>
    <row r="134" spans="1:6" ht="66">
      <c r="A134" s="17" t="s">
        <v>202</v>
      </c>
      <c r="B134" s="17" t="s">
        <v>146</v>
      </c>
      <c r="C134" s="18" t="s">
        <v>452</v>
      </c>
      <c r="D134" s="26">
        <v>2077.6</v>
      </c>
      <c r="E134" s="16">
        <v>0</v>
      </c>
      <c r="F134" s="16">
        <v>0</v>
      </c>
    </row>
    <row r="135" spans="1:6" ht="39.6">
      <c r="A135" s="17" t="s">
        <v>118</v>
      </c>
      <c r="B135" s="17"/>
      <c r="C135" s="18" t="s">
        <v>331</v>
      </c>
      <c r="D135" s="26">
        <v>8078.6</v>
      </c>
      <c r="E135" s="16">
        <v>6371.6795000000002</v>
      </c>
      <c r="F135" s="16">
        <v>6371.6786000000002</v>
      </c>
    </row>
    <row r="136" spans="1:6" ht="66">
      <c r="A136" s="17" t="s">
        <v>118</v>
      </c>
      <c r="B136" s="17" t="s">
        <v>146</v>
      </c>
      <c r="C136" s="18" t="s">
        <v>452</v>
      </c>
      <c r="D136" s="26">
        <v>5802.9</v>
      </c>
      <c r="E136" s="16">
        <v>4563.6162000000004</v>
      </c>
      <c r="F136" s="16">
        <v>4563.6162000000004</v>
      </c>
    </row>
    <row r="137" spans="1:6" ht="26.4">
      <c r="A137" s="17" t="s">
        <v>118</v>
      </c>
      <c r="B137" s="17" t="s">
        <v>147</v>
      </c>
      <c r="C137" s="18" t="s">
        <v>450</v>
      </c>
      <c r="D137" s="26">
        <v>2247</v>
      </c>
      <c r="E137" s="16">
        <v>1779.4132999999999</v>
      </c>
      <c r="F137" s="16">
        <v>1779.4123999999999</v>
      </c>
    </row>
    <row r="138" spans="1:6">
      <c r="A138" s="17" t="s">
        <v>118</v>
      </c>
      <c r="B138" s="17" t="s">
        <v>148</v>
      </c>
      <c r="C138" s="18" t="s">
        <v>453</v>
      </c>
      <c r="D138" s="26">
        <v>28.7</v>
      </c>
      <c r="E138" s="16">
        <v>28.65</v>
      </c>
      <c r="F138" s="16">
        <v>28.65</v>
      </c>
    </row>
    <row r="139" spans="1:6" ht="39.6">
      <c r="A139" s="17" t="s">
        <v>203</v>
      </c>
      <c r="B139" s="17"/>
      <c r="C139" s="18" t="s">
        <v>332</v>
      </c>
      <c r="D139" s="26">
        <v>30.2</v>
      </c>
      <c r="E139" s="16">
        <v>0</v>
      </c>
      <c r="F139" s="16">
        <v>0</v>
      </c>
    </row>
    <row r="140" spans="1:6" ht="26.4">
      <c r="A140" s="17" t="s">
        <v>203</v>
      </c>
      <c r="B140" s="17" t="s">
        <v>147</v>
      </c>
      <c r="C140" s="18" t="s">
        <v>450</v>
      </c>
      <c r="D140" s="26">
        <v>30.2</v>
      </c>
      <c r="E140" s="16">
        <v>0</v>
      </c>
      <c r="F140" s="16">
        <v>0</v>
      </c>
    </row>
    <row r="141" spans="1:6" ht="66">
      <c r="A141" s="17" t="s">
        <v>204</v>
      </c>
      <c r="B141" s="17"/>
      <c r="C141" s="18" t="s">
        <v>333</v>
      </c>
      <c r="D141" s="26">
        <v>101</v>
      </c>
      <c r="E141" s="16">
        <v>0</v>
      </c>
      <c r="F141" s="16">
        <v>0</v>
      </c>
    </row>
    <row r="142" spans="1:6" ht="26.4">
      <c r="A142" s="17" t="s">
        <v>204</v>
      </c>
      <c r="B142" s="17" t="s">
        <v>147</v>
      </c>
      <c r="C142" s="18" t="s">
        <v>450</v>
      </c>
      <c r="D142" s="26">
        <v>101</v>
      </c>
      <c r="E142" s="16">
        <v>0</v>
      </c>
      <c r="F142" s="16">
        <v>0</v>
      </c>
    </row>
    <row r="143" spans="1:6" ht="66">
      <c r="A143" s="17" t="s">
        <v>205</v>
      </c>
      <c r="B143" s="17"/>
      <c r="C143" s="18" t="s">
        <v>334</v>
      </c>
      <c r="D143" s="26">
        <v>50.5</v>
      </c>
      <c r="E143" s="16">
        <v>0</v>
      </c>
      <c r="F143" s="16">
        <v>0</v>
      </c>
    </row>
    <row r="144" spans="1:6" ht="66">
      <c r="A144" s="17" t="s">
        <v>205</v>
      </c>
      <c r="B144" s="17" t="s">
        <v>146</v>
      </c>
      <c r="C144" s="18" t="s">
        <v>452</v>
      </c>
      <c r="D144" s="26">
        <v>50.5</v>
      </c>
      <c r="E144" s="16">
        <v>0</v>
      </c>
      <c r="F144" s="16">
        <v>0</v>
      </c>
    </row>
    <row r="145" spans="1:6" ht="52.8">
      <c r="A145" s="17" t="s">
        <v>206</v>
      </c>
      <c r="B145" s="17"/>
      <c r="C145" s="18" t="s">
        <v>335</v>
      </c>
      <c r="D145" s="26">
        <v>20.8</v>
      </c>
      <c r="E145" s="16">
        <v>0</v>
      </c>
      <c r="F145" s="16">
        <v>0</v>
      </c>
    </row>
    <row r="146" spans="1:6" ht="66">
      <c r="A146" s="17" t="s">
        <v>206</v>
      </c>
      <c r="B146" s="17" t="s">
        <v>146</v>
      </c>
      <c r="C146" s="18" t="s">
        <v>452</v>
      </c>
      <c r="D146" s="26">
        <v>20.8</v>
      </c>
      <c r="E146" s="16">
        <v>0</v>
      </c>
      <c r="F146" s="16">
        <v>0</v>
      </c>
    </row>
    <row r="147" spans="1:6" ht="26.4">
      <c r="A147" s="13" t="s">
        <v>119</v>
      </c>
      <c r="B147" s="13"/>
      <c r="C147" s="14" t="s">
        <v>336</v>
      </c>
      <c r="D147" s="26">
        <f>D148+D150+D152+D154+D156</f>
        <v>21917.200000000001</v>
      </c>
      <c r="E147" s="16">
        <f>E149+E151+E153+E155+E157</f>
        <v>15399.2129</v>
      </c>
      <c r="F147" s="16">
        <f>F149+F151+F153+F155+F157</f>
        <v>13815.1129</v>
      </c>
    </row>
    <row r="148" spans="1:6" ht="52.8">
      <c r="A148" s="17" t="s">
        <v>207</v>
      </c>
      <c r="B148" s="17"/>
      <c r="C148" s="18" t="s">
        <v>330</v>
      </c>
      <c r="D148" s="26">
        <v>2739.3</v>
      </c>
      <c r="E148" s="16">
        <v>0</v>
      </c>
      <c r="F148" s="16">
        <v>0</v>
      </c>
    </row>
    <row r="149" spans="1:6" ht="26.4">
      <c r="A149" s="17" t="s">
        <v>207</v>
      </c>
      <c r="B149" s="17" t="s">
        <v>149</v>
      </c>
      <c r="C149" s="18" t="s">
        <v>449</v>
      </c>
      <c r="D149" s="26">
        <v>2739.3</v>
      </c>
      <c r="E149" s="16">
        <v>0</v>
      </c>
      <c r="F149" s="16">
        <v>0</v>
      </c>
    </row>
    <row r="150" spans="1:6" ht="39.6">
      <c r="A150" s="17" t="s">
        <v>120</v>
      </c>
      <c r="B150" s="17"/>
      <c r="C150" s="18" t="s">
        <v>337</v>
      </c>
      <c r="D150" s="26">
        <v>17716.5</v>
      </c>
      <c r="E150" s="16">
        <v>15399.2129</v>
      </c>
      <c r="F150" s="16">
        <v>13815.1129</v>
      </c>
    </row>
    <row r="151" spans="1:6" ht="26.4">
      <c r="A151" s="17" t="s">
        <v>120</v>
      </c>
      <c r="B151" s="17" t="s">
        <v>149</v>
      </c>
      <c r="C151" s="18" t="s">
        <v>449</v>
      </c>
      <c r="D151" s="26">
        <v>17716.5</v>
      </c>
      <c r="E151" s="16">
        <v>15399.2129</v>
      </c>
      <c r="F151" s="16">
        <v>13815.1129</v>
      </c>
    </row>
    <row r="152" spans="1:6" ht="52.8">
      <c r="A152" s="20" t="s">
        <v>460</v>
      </c>
      <c r="B152" s="17"/>
      <c r="C152" s="21" t="s">
        <v>479</v>
      </c>
      <c r="D152" s="26">
        <v>1383.5</v>
      </c>
      <c r="E152" s="16">
        <v>0</v>
      </c>
      <c r="F152" s="16">
        <v>0</v>
      </c>
    </row>
    <row r="153" spans="1:6" ht="26.4">
      <c r="A153" s="20" t="s">
        <v>460</v>
      </c>
      <c r="B153" s="17" t="s">
        <v>149</v>
      </c>
      <c r="C153" s="21" t="s">
        <v>476</v>
      </c>
      <c r="D153" s="26">
        <v>1383.5</v>
      </c>
      <c r="E153" s="16">
        <v>0</v>
      </c>
      <c r="F153" s="16">
        <v>0</v>
      </c>
    </row>
    <row r="154" spans="1:6" ht="66">
      <c r="A154" s="17" t="s">
        <v>208</v>
      </c>
      <c r="B154" s="17"/>
      <c r="C154" s="18" t="s">
        <v>334</v>
      </c>
      <c r="D154" s="26">
        <v>50.5</v>
      </c>
      <c r="E154" s="16">
        <v>0</v>
      </c>
      <c r="F154" s="16">
        <v>0</v>
      </c>
    </row>
    <row r="155" spans="1:6" ht="26.4">
      <c r="A155" s="17" t="s">
        <v>208</v>
      </c>
      <c r="B155" s="17" t="s">
        <v>149</v>
      </c>
      <c r="C155" s="18" t="s">
        <v>449</v>
      </c>
      <c r="D155" s="26">
        <v>50.5</v>
      </c>
      <c r="E155" s="16">
        <v>0</v>
      </c>
      <c r="F155" s="16">
        <v>0</v>
      </c>
    </row>
    <row r="156" spans="1:6" ht="52.8">
      <c r="A156" s="17" t="s">
        <v>209</v>
      </c>
      <c r="B156" s="17"/>
      <c r="C156" s="18" t="s">
        <v>335</v>
      </c>
      <c r="D156" s="26">
        <v>27.4</v>
      </c>
      <c r="E156" s="16">
        <v>0</v>
      </c>
      <c r="F156" s="16">
        <v>0</v>
      </c>
    </row>
    <row r="157" spans="1:6" ht="26.4">
      <c r="A157" s="17" t="s">
        <v>209</v>
      </c>
      <c r="B157" s="17" t="s">
        <v>149</v>
      </c>
      <c r="C157" s="18" t="s">
        <v>449</v>
      </c>
      <c r="D157" s="26">
        <v>27.4</v>
      </c>
      <c r="E157" s="16">
        <v>0</v>
      </c>
      <c r="F157" s="16">
        <v>0</v>
      </c>
    </row>
    <row r="158" spans="1:6" ht="52.8">
      <c r="A158" s="13" t="s">
        <v>87</v>
      </c>
      <c r="B158" s="13"/>
      <c r="C158" s="14" t="s">
        <v>264</v>
      </c>
      <c r="D158" s="26">
        <f>D159</f>
        <v>5181.7999999999993</v>
      </c>
      <c r="E158" s="16">
        <v>4567.8999999999996</v>
      </c>
      <c r="F158" s="16">
        <v>4067.9</v>
      </c>
    </row>
    <row r="159" spans="1:6" ht="39.6">
      <c r="A159" s="13" t="s">
        <v>88</v>
      </c>
      <c r="B159" s="13"/>
      <c r="C159" s="14" t="s">
        <v>517</v>
      </c>
      <c r="D159" s="26">
        <f>D160+D162+D164+D166+D168+D170</f>
        <v>5181.7999999999993</v>
      </c>
      <c r="E159" s="16">
        <f t="shared" ref="E159:F159" si="6">E161+E165+E167+E169</f>
        <v>4567.8999999999996</v>
      </c>
      <c r="F159" s="16">
        <f t="shared" si="6"/>
        <v>4067.9</v>
      </c>
    </row>
    <row r="160" spans="1:6" ht="52.8">
      <c r="A160" s="17" t="s">
        <v>232</v>
      </c>
      <c r="B160" s="17"/>
      <c r="C160" s="18" t="s">
        <v>293</v>
      </c>
      <c r="D160" s="26">
        <v>174.1</v>
      </c>
      <c r="E160" s="16">
        <v>0</v>
      </c>
      <c r="F160" s="16">
        <v>0</v>
      </c>
    </row>
    <row r="161" spans="1:6" ht="26.4">
      <c r="A161" s="17" t="s">
        <v>232</v>
      </c>
      <c r="B161" s="17" t="s">
        <v>149</v>
      </c>
      <c r="C161" s="18" t="s">
        <v>449</v>
      </c>
      <c r="D161" s="26">
        <v>174.1</v>
      </c>
      <c r="E161" s="16">
        <v>0</v>
      </c>
      <c r="F161" s="16">
        <v>0</v>
      </c>
    </row>
    <row r="162" spans="1:6" ht="52.8">
      <c r="A162" s="25" t="s">
        <v>513</v>
      </c>
      <c r="B162" s="17"/>
      <c r="C162" s="24" t="s">
        <v>514</v>
      </c>
      <c r="D162" s="26">
        <v>120.1</v>
      </c>
      <c r="E162" s="16">
        <v>0</v>
      </c>
      <c r="F162" s="16">
        <v>0</v>
      </c>
    </row>
    <row r="163" spans="1:6" ht="26.4">
      <c r="A163" s="25" t="s">
        <v>513</v>
      </c>
      <c r="B163" s="17">
        <v>600</v>
      </c>
      <c r="C163" s="24" t="s">
        <v>476</v>
      </c>
      <c r="D163" s="26">
        <v>120.1</v>
      </c>
      <c r="E163" s="16">
        <v>0</v>
      </c>
      <c r="F163" s="16">
        <v>0</v>
      </c>
    </row>
    <row r="164" spans="1:6" ht="39.6">
      <c r="A164" s="17" t="s">
        <v>89</v>
      </c>
      <c r="B164" s="17"/>
      <c r="C164" s="18" t="s">
        <v>338</v>
      </c>
      <c r="D164" s="26">
        <v>4823.8</v>
      </c>
      <c r="E164" s="16">
        <v>4567.8999999999996</v>
      </c>
      <c r="F164" s="16">
        <v>4067.9</v>
      </c>
    </row>
    <row r="165" spans="1:6" ht="26.4">
      <c r="A165" s="17" t="s">
        <v>89</v>
      </c>
      <c r="B165" s="17" t="s">
        <v>149</v>
      </c>
      <c r="C165" s="18" t="s">
        <v>449</v>
      </c>
      <c r="D165" s="26">
        <v>4823.8</v>
      </c>
      <c r="E165" s="16">
        <v>4567.8999999999996</v>
      </c>
      <c r="F165" s="16">
        <v>4067.9</v>
      </c>
    </row>
    <row r="166" spans="1:6" ht="26.4">
      <c r="A166" s="17" t="s">
        <v>210</v>
      </c>
      <c r="B166" s="17"/>
      <c r="C166" s="18" t="s">
        <v>339</v>
      </c>
      <c r="D166" s="26">
        <v>39.200000000000003</v>
      </c>
      <c r="E166" s="16">
        <v>0</v>
      </c>
      <c r="F166" s="16">
        <v>0</v>
      </c>
    </row>
    <row r="167" spans="1:6" ht="26.4">
      <c r="A167" s="17" t="s">
        <v>210</v>
      </c>
      <c r="B167" s="17" t="s">
        <v>149</v>
      </c>
      <c r="C167" s="18" t="s">
        <v>449</v>
      </c>
      <c r="D167" s="26">
        <v>39.200000000000003</v>
      </c>
      <c r="E167" s="16">
        <v>0</v>
      </c>
      <c r="F167" s="16">
        <v>0</v>
      </c>
    </row>
    <row r="168" spans="1:6" ht="52.8">
      <c r="A168" s="17" t="s">
        <v>233</v>
      </c>
      <c r="B168" s="17"/>
      <c r="C168" s="18" t="s">
        <v>340</v>
      </c>
      <c r="D168" s="26">
        <v>17.399999999999999</v>
      </c>
      <c r="E168" s="16">
        <v>0</v>
      </c>
      <c r="F168" s="16">
        <v>0</v>
      </c>
    </row>
    <row r="169" spans="1:6" ht="26.4">
      <c r="A169" s="17" t="s">
        <v>233</v>
      </c>
      <c r="B169" s="17" t="s">
        <v>149</v>
      </c>
      <c r="C169" s="18" t="s">
        <v>449</v>
      </c>
      <c r="D169" s="26">
        <v>17.399999999999999</v>
      </c>
      <c r="E169" s="16">
        <v>0</v>
      </c>
      <c r="F169" s="16">
        <v>0</v>
      </c>
    </row>
    <row r="170" spans="1:6" ht="52.8">
      <c r="A170" s="25" t="s">
        <v>516</v>
      </c>
      <c r="B170" s="17"/>
      <c r="C170" s="24" t="s">
        <v>515</v>
      </c>
      <c r="D170" s="26">
        <v>7.2</v>
      </c>
      <c r="E170" s="16">
        <v>0</v>
      </c>
      <c r="F170" s="16">
        <v>0</v>
      </c>
    </row>
    <row r="171" spans="1:6" ht="26.4">
      <c r="A171" s="25" t="s">
        <v>516</v>
      </c>
      <c r="B171" s="17">
        <v>600</v>
      </c>
      <c r="C171" s="24" t="s">
        <v>476</v>
      </c>
      <c r="D171" s="26">
        <v>7.2</v>
      </c>
      <c r="E171" s="16">
        <v>0</v>
      </c>
      <c r="F171" s="16">
        <v>0</v>
      </c>
    </row>
    <row r="172" spans="1:6" ht="39.6">
      <c r="A172" s="13" t="s">
        <v>121</v>
      </c>
      <c r="B172" s="13"/>
      <c r="C172" s="14" t="s">
        <v>248</v>
      </c>
      <c r="D172" s="26">
        <f>D173+D190+D200</f>
        <v>9493.7999999999993</v>
      </c>
      <c r="E172" s="26">
        <f t="shared" ref="E172:F172" si="7">E173+E190+E200</f>
        <v>5858.2</v>
      </c>
      <c r="F172" s="26">
        <f t="shared" si="7"/>
        <v>5858.2</v>
      </c>
    </row>
    <row r="173" spans="1:6" ht="26.4">
      <c r="A173" s="17" t="s">
        <v>134</v>
      </c>
      <c r="B173" s="17"/>
      <c r="C173" s="18" t="s">
        <v>265</v>
      </c>
      <c r="D173" s="26">
        <f>D174+D178+D183</f>
        <v>4373</v>
      </c>
      <c r="E173" s="26">
        <f t="shared" ref="E173:F173" si="8">E174+E178+E183</f>
        <v>1200</v>
      </c>
      <c r="F173" s="26">
        <f t="shared" si="8"/>
        <v>1200</v>
      </c>
    </row>
    <row r="174" spans="1:6" ht="79.2">
      <c r="A174" s="17" t="s">
        <v>135</v>
      </c>
      <c r="B174" s="17"/>
      <c r="C174" s="18" t="s">
        <v>341</v>
      </c>
      <c r="D174" s="26">
        <f>D175</f>
        <v>391.7</v>
      </c>
      <c r="E174" s="16">
        <v>253.2</v>
      </c>
      <c r="F174" s="16">
        <v>253.2</v>
      </c>
    </row>
    <row r="175" spans="1:6" ht="105.6">
      <c r="A175" s="17" t="s">
        <v>136</v>
      </c>
      <c r="B175" s="17"/>
      <c r="C175" s="18" t="s">
        <v>342</v>
      </c>
      <c r="D175" s="26">
        <v>391.7</v>
      </c>
      <c r="E175" s="16">
        <v>253.2</v>
      </c>
      <c r="F175" s="16">
        <v>253.2</v>
      </c>
    </row>
    <row r="176" spans="1:6" ht="66">
      <c r="A176" s="17" t="s">
        <v>136</v>
      </c>
      <c r="B176" s="17" t="s">
        <v>146</v>
      </c>
      <c r="C176" s="18" t="s">
        <v>452</v>
      </c>
      <c r="D176" s="26">
        <v>0</v>
      </c>
      <c r="E176" s="16">
        <v>5.2</v>
      </c>
      <c r="F176" s="16">
        <v>5.2</v>
      </c>
    </row>
    <row r="177" spans="1:6" ht="26.4">
      <c r="A177" s="17" t="s">
        <v>136</v>
      </c>
      <c r="B177" s="17" t="s">
        <v>147</v>
      </c>
      <c r="C177" s="18" t="s">
        <v>450</v>
      </c>
      <c r="D177" s="26">
        <v>391.7</v>
      </c>
      <c r="E177" s="16">
        <v>248</v>
      </c>
      <c r="F177" s="16">
        <v>248</v>
      </c>
    </row>
    <row r="178" spans="1:6" ht="39.6">
      <c r="A178" s="17" t="s">
        <v>137</v>
      </c>
      <c r="B178" s="17"/>
      <c r="C178" s="18" t="s">
        <v>343</v>
      </c>
      <c r="D178" s="26">
        <v>950.2</v>
      </c>
      <c r="E178" s="16">
        <v>856.5</v>
      </c>
      <c r="F178" s="16">
        <v>856.5</v>
      </c>
    </row>
    <row r="179" spans="1:6" ht="39.6">
      <c r="A179" s="17" t="s">
        <v>138</v>
      </c>
      <c r="B179" s="17"/>
      <c r="C179" s="18" t="s">
        <v>344</v>
      </c>
      <c r="D179" s="26">
        <v>950.2</v>
      </c>
      <c r="E179" s="16">
        <v>856.5</v>
      </c>
      <c r="F179" s="16">
        <v>856.5</v>
      </c>
    </row>
    <row r="180" spans="1:6" ht="66">
      <c r="A180" s="17" t="s">
        <v>138</v>
      </c>
      <c r="B180" s="17" t="s">
        <v>146</v>
      </c>
      <c r="C180" s="18" t="s">
        <v>452</v>
      </c>
      <c r="D180" s="26">
        <v>436.4</v>
      </c>
      <c r="E180" s="16">
        <v>323.89999999999998</v>
      </c>
      <c r="F180" s="16">
        <v>323.89999999999998</v>
      </c>
    </row>
    <row r="181" spans="1:6" ht="26.4">
      <c r="A181" s="17" t="s">
        <v>138</v>
      </c>
      <c r="B181" s="17" t="s">
        <v>147</v>
      </c>
      <c r="C181" s="18" t="s">
        <v>450</v>
      </c>
      <c r="D181" s="26">
        <v>513.79999999999995</v>
      </c>
      <c r="E181" s="16">
        <v>517</v>
      </c>
      <c r="F181" s="16">
        <v>517</v>
      </c>
    </row>
    <row r="182" spans="1:6">
      <c r="A182" s="17" t="s">
        <v>138</v>
      </c>
      <c r="B182" s="17" t="s">
        <v>148</v>
      </c>
      <c r="C182" s="18" t="s">
        <v>453</v>
      </c>
      <c r="D182" s="16">
        <v>0</v>
      </c>
      <c r="E182" s="16">
        <v>15.6</v>
      </c>
      <c r="F182" s="16">
        <v>15.6</v>
      </c>
    </row>
    <row r="183" spans="1:6" ht="26.4">
      <c r="A183" s="17" t="s">
        <v>139</v>
      </c>
      <c r="B183" s="17"/>
      <c r="C183" s="18" t="s">
        <v>345</v>
      </c>
      <c r="D183" s="26">
        <v>3031.1</v>
      </c>
      <c r="E183" s="16">
        <v>90.3</v>
      </c>
      <c r="F183" s="16">
        <v>90.3</v>
      </c>
    </row>
    <row r="184" spans="1:6" ht="26.4">
      <c r="A184" s="17" t="s">
        <v>234</v>
      </c>
      <c r="B184" s="17"/>
      <c r="C184" s="18" t="s">
        <v>346</v>
      </c>
      <c r="D184" s="26">
        <v>2360</v>
      </c>
      <c r="E184" s="16">
        <v>0</v>
      </c>
      <c r="F184" s="16">
        <v>0</v>
      </c>
    </row>
    <row r="185" spans="1:6" ht="26.4">
      <c r="A185" s="17" t="s">
        <v>234</v>
      </c>
      <c r="B185" s="17" t="s">
        <v>147</v>
      </c>
      <c r="C185" s="18" t="s">
        <v>450</v>
      </c>
      <c r="D185" s="26">
        <v>2360</v>
      </c>
      <c r="E185" s="16">
        <v>0</v>
      </c>
      <c r="F185" s="16">
        <v>0</v>
      </c>
    </row>
    <row r="186" spans="1:6" ht="26.4">
      <c r="A186" s="17" t="s">
        <v>140</v>
      </c>
      <c r="B186" s="17"/>
      <c r="C186" s="18" t="s">
        <v>347</v>
      </c>
      <c r="D186" s="26">
        <v>81.099999999999994</v>
      </c>
      <c r="E186" s="16">
        <v>90.3</v>
      </c>
      <c r="F186" s="16">
        <v>90.3</v>
      </c>
    </row>
    <row r="187" spans="1:6" ht="26.4">
      <c r="A187" s="17" t="s">
        <v>140</v>
      </c>
      <c r="B187" s="17" t="s">
        <v>147</v>
      </c>
      <c r="C187" s="18" t="s">
        <v>450</v>
      </c>
      <c r="D187" s="26">
        <v>81.099999999999994</v>
      </c>
      <c r="E187" s="16">
        <v>90.3</v>
      </c>
      <c r="F187" s="16">
        <v>90.3</v>
      </c>
    </row>
    <row r="188" spans="1:6" ht="26.4">
      <c r="A188" s="17" t="s">
        <v>235</v>
      </c>
      <c r="B188" s="17"/>
      <c r="C188" s="18" t="s">
        <v>348</v>
      </c>
      <c r="D188" s="26">
        <v>590</v>
      </c>
      <c r="E188" s="16">
        <v>0</v>
      </c>
      <c r="F188" s="16">
        <v>0</v>
      </c>
    </row>
    <row r="189" spans="1:6" ht="26.4">
      <c r="A189" s="17" t="s">
        <v>235</v>
      </c>
      <c r="B189" s="17" t="s">
        <v>147</v>
      </c>
      <c r="C189" s="18" t="s">
        <v>450</v>
      </c>
      <c r="D189" s="26">
        <v>590</v>
      </c>
      <c r="E189" s="16">
        <v>0</v>
      </c>
      <c r="F189" s="16">
        <v>0</v>
      </c>
    </row>
    <row r="190" spans="1:6" ht="26.4">
      <c r="A190" s="17" t="s">
        <v>141</v>
      </c>
      <c r="B190" s="17"/>
      <c r="C190" s="18" t="s">
        <v>266</v>
      </c>
      <c r="D190" s="26">
        <v>3044.5</v>
      </c>
      <c r="E190" s="16">
        <v>2965.4</v>
      </c>
      <c r="F190" s="16">
        <v>2965.4</v>
      </c>
    </row>
    <row r="191" spans="1:6" ht="26.4">
      <c r="A191" s="17" t="s">
        <v>142</v>
      </c>
      <c r="B191" s="17"/>
      <c r="C191" s="18" t="s">
        <v>349</v>
      </c>
      <c r="D191" s="26">
        <v>3044.5</v>
      </c>
      <c r="E191" s="16">
        <v>2965.4</v>
      </c>
      <c r="F191" s="16">
        <v>2965.4</v>
      </c>
    </row>
    <row r="192" spans="1:6" ht="52.8">
      <c r="A192" s="17" t="s">
        <v>236</v>
      </c>
      <c r="B192" s="17"/>
      <c r="C192" s="18" t="s">
        <v>293</v>
      </c>
      <c r="D192" s="26">
        <v>79.099999999999994</v>
      </c>
      <c r="E192" s="16">
        <v>0</v>
      </c>
      <c r="F192" s="16">
        <v>0</v>
      </c>
    </row>
    <row r="193" spans="1:6" ht="66">
      <c r="A193" s="17" t="s">
        <v>236</v>
      </c>
      <c r="B193" s="17" t="s">
        <v>146</v>
      </c>
      <c r="C193" s="18" t="s">
        <v>452</v>
      </c>
      <c r="D193" s="26">
        <v>79.099999999999994</v>
      </c>
      <c r="E193" s="16">
        <v>0</v>
      </c>
      <c r="F193" s="16">
        <v>0</v>
      </c>
    </row>
    <row r="194" spans="1:6" ht="26.4">
      <c r="A194" s="17" t="s">
        <v>143</v>
      </c>
      <c r="B194" s="17"/>
      <c r="C194" s="18" t="s">
        <v>350</v>
      </c>
      <c r="D194" s="26">
        <v>2957.5</v>
      </c>
      <c r="E194" s="16">
        <v>2965.4</v>
      </c>
      <c r="F194" s="16">
        <v>2965.4</v>
      </c>
    </row>
    <row r="195" spans="1:6" ht="66">
      <c r="A195" s="17" t="s">
        <v>143</v>
      </c>
      <c r="B195" s="17" t="s">
        <v>146</v>
      </c>
      <c r="C195" s="18" t="s">
        <v>452</v>
      </c>
      <c r="D195" s="26">
        <v>691.3</v>
      </c>
      <c r="E195" s="16">
        <v>636.6</v>
      </c>
      <c r="F195" s="16">
        <v>636.6</v>
      </c>
    </row>
    <row r="196" spans="1:6" ht="26.4">
      <c r="A196" s="17" t="s">
        <v>143</v>
      </c>
      <c r="B196" s="17" t="s">
        <v>147</v>
      </c>
      <c r="C196" s="18" t="s">
        <v>450</v>
      </c>
      <c r="D196" s="26">
        <v>475.6</v>
      </c>
      <c r="E196" s="16">
        <v>549.6</v>
      </c>
      <c r="F196" s="16">
        <v>549.6</v>
      </c>
    </row>
    <row r="197" spans="1:6">
      <c r="A197" s="17" t="s">
        <v>143</v>
      </c>
      <c r="B197" s="17" t="s">
        <v>148</v>
      </c>
      <c r="C197" s="18" t="s">
        <v>453</v>
      </c>
      <c r="D197" s="26">
        <v>1790.6</v>
      </c>
      <c r="E197" s="16">
        <v>1779.2</v>
      </c>
      <c r="F197" s="16">
        <v>1779.2</v>
      </c>
    </row>
    <row r="198" spans="1:6" ht="52.8">
      <c r="A198" s="17" t="s">
        <v>237</v>
      </c>
      <c r="B198" s="17"/>
      <c r="C198" s="18" t="s">
        <v>309</v>
      </c>
      <c r="D198" s="26">
        <v>7.9</v>
      </c>
      <c r="E198" s="16">
        <v>0</v>
      </c>
      <c r="F198" s="16">
        <v>0</v>
      </c>
    </row>
    <row r="199" spans="1:6" ht="66">
      <c r="A199" s="17" t="s">
        <v>237</v>
      </c>
      <c r="B199" s="17" t="s">
        <v>146</v>
      </c>
      <c r="C199" s="18" t="s">
        <v>452</v>
      </c>
      <c r="D199" s="26">
        <v>7.9</v>
      </c>
      <c r="E199" s="16">
        <v>0</v>
      </c>
      <c r="F199" s="16">
        <v>0</v>
      </c>
    </row>
    <row r="200" spans="1:6" ht="39.6">
      <c r="A200" s="17" t="s">
        <v>122</v>
      </c>
      <c r="B200" s="17"/>
      <c r="C200" s="18" t="s">
        <v>267</v>
      </c>
      <c r="D200" s="26">
        <v>2076.3000000000002</v>
      </c>
      <c r="E200" s="16">
        <v>1692.8</v>
      </c>
      <c r="F200" s="16">
        <v>1692.8</v>
      </c>
    </row>
    <row r="201" spans="1:6" ht="52.8">
      <c r="A201" s="17" t="s">
        <v>123</v>
      </c>
      <c r="B201" s="17"/>
      <c r="C201" s="18" t="s">
        <v>351</v>
      </c>
      <c r="D201" s="26">
        <v>2076.3000000000002</v>
      </c>
      <c r="E201" s="16">
        <v>1692.8</v>
      </c>
      <c r="F201" s="16">
        <v>1692.8</v>
      </c>
    </row>
    <row r="202" spans="1:6" ht="39.6">
      <c r="A202" s="17" t="s">
        <v>124</v>
      </c>
      <c r="B202" s="17"/>
      <c r="C202" s="18" t="s">
        <v>352</v>
      </c>
      <c r="D202" s="26">
        <v>2076.3000000000002</v>
      </c>
      <c r="E202" s="16">
        <v>1692.8</v>
      </c>
      <c r="F202" s="16">
        <v>1692.8</v>
      </c>
    </row>
    <row r="203" spans="1:6" ht="66">
      <c r="A203" s="17" t="s">
        <v>124</v>
      </c>
      <c r="B203" s="17" t="s">
        <v>146</v>
      </c>
      <c r="C203" s="18" t="s">
        <v>452</v>
      </c>
      <c r="D203" s="26">
        <v>1247</v>
      </c>
      <c r="E203" s="16">
        <v>1150.5</v>
      </c>
      <c r="F203" s="16">
        <v>1150.5</v>
      </c>
    </row>
    <row r="204" spans="1:6" ht="26.4">
      <c r="A204" s="17" t="s">
        <v>124</v>
      </c>
      <c r="B204" s="17" t="s">
        <v>147</v>
      </c>
      <c r="C204" s="18" t="s">
        <v>450</v>
      </c>
      <c r="D204" s="26">
        <v>827.8</v>
      </c>
      <c r="E204" s="16">
        <v>542.29999999999995</v>
      </c>
      <c r="F204" s="16">
        <v>542.29999999999995</v>
      </c>
    </row>
    <row r="205" spans="1:6">
      <c r="A205" s="17" t="s">
        <v>124</v>
      </c>
      <c r="B205" s="17" t="s">
        <v>148</v>
      </c>
      <c r="C205" s="18" t="s">
        <v>453</v>
      </c>
      <c r="D205" s="26">
        <v>1.5</v>
      </c>
      <c r="E205" s="16">
        <v>0</v>
      </c>
      <c r="F205" s="16">
        <v>0</v>
      </c>
    </row>
    <row r="206" spans="1:6" ht="39.6">
      <c r="A206" s="17" t="s">
        <v>126</v>
      </c>
      <c r="B206" s="17"/>
      <c r="C206" s="18" t="s">
        <v>249</v>
      </c>
      <c r="D206" s="16">
        <v>200</v>
      </c>
      <c r="E206" s="16">
        <v>100</v>
      </c>
      <c r="F206" s="16">
        <v>100</v>
      </c>
    </row>
    <row r="207" spans="1:6" ht="26.4">
      <c r="A207" s="17" t="s">
        <v>127</v>
      </c>
      <c r="B207" s="17"/>
      <c r="C207" s="18" t="s">
        <v>268</v>
      </c>
      <c r="D207" s="16">
        <v>200</v>
      </c>
      <c r="E207" s="16">
        <v>100</v>
      </c>
      <c r="F207" s="16">
        <v>100</v>
      </c>
    </row>
    <row r="208" spans="1:6" ht="26.4">
      <c r="A208" s="17" t="s">
        <v>128</v>
      </c>
      <c r="B208" s="17"/>
      <c r="C208" s="18" t="s">
        <v>353</v>
      </c>
      <c r="D208" s="16">
        <v>200</v>
      </c>
      <c r="E208" s="16">
        <v>100</v>
      </c>
      <c r="F208" s="16">
        <v>100</v>
      </c>
    </row>
    <row r="209" spans="1:6" ht="39.6">
      <c r="A209" s="17" t="s">
        <v>129</v>
      </c>
      <c r="B209" s="17"/>
      <c r="C209" s="18" t="s">
        <v>354</v>
      </c>
      <c r="D209" s="16">
        <v>200</v>
      </c>
      <c r="E209" s="16">
        <v>100</v>
      </c>
      <c r="F209" s="16">
        <v>100</v>
      </c>
    </row>
    <row r="210" spans="1:6">
      <c r="A210" s="17" t="s">
        <v>129</v>
      </c>
      <c r="B210" s="17" t="s">
        <v>150</v>
      </c>
      <c r="C210" s="18" t="s">
        <v>451</v>
      </c>
      <c r="D210" s="16">
        <v>200</v>
      </c>
      <c r="E210" s="16">
        <v>100</v>
      </c>
      <c r="F210" s="16">
        <v>100</v>
      </c>
    </row>
    <row r="211" spans="1:6" ht="52.8">
      <c r="A211" s="20" t="s">
        <v>20</v>
      </c>
      <c r="B211" s="20"/>
      <c r="C211" s="21" t="s">
        <v>461</v>
      </c>
      <c r="D211" s="26">
        <f>D212+D265+D286</f>
        <v>92233.4</v>
      </c>
      <c r="E211" s="26">
        <f t="shared" ref="E211:F211" si="9">E212+E265+E286</f>
        <v>48179.843900000007</v>
      </c>
      <c r="F211" s="26">
        <f t="shared" si="9"/>
        <v>60231.843900000007</v>
      </c>
    </row>
    <row r="212" spans="1:6" ht="26.4">
      <c r="A212" s="20" t="s">
        <v>21</v>
      </c>
      <c r="B212" s="20"/>
      <c r="C212" s="21" t="s">
        <v>269</v>
      </c>
      <c r="D212" s="26">
        <f>D213+D218+D253+D260</f>
        <v>38518</v>
      </c>
      <c r="E212" s="26">
        <f t="shared" ref="E212:F212" si="10">E213+E218+E253+E260</f>
        <v>21655</v>
      </c>
      <c r="F212" s="26">
        <f t="shared" si="10"/>
        <v>27497.4</v>
      </c>
    </row>
    <row r="213" spans="1:6" ht="52.8">
      <c r="A213" s="20" t="s">
        <v>63</v>
      </c>
      <c r="B213" s="20"/>
      <c r="C213" s="21" t="s">
        <v>355</v>
      </c>
      <c r="D213" s="26">
        <f>D214+D216</f>
        <v>749.5</v>
      </c>
      <c r="E213" s="22">
        <v>0</v>
      </c>
      <c r="F213" s="22">
        <v>0</v>
      </c>
    </row>
    <row r="214" spans="1:6">
      <c r="A214" s="20" t="s">
        <v>188</v>
      </c>
      <c r="B214" s="20"/>
      <c r="C214" s="21" t="s">
        <v>356</v>
      </c>
      <c r="D214" s="26">
        <v>349.5</v>
      </c>
      <c r="E214" s="22">
        <v>0</v>
      </c>
      <c r="F214" s="22">
        <v>0</v>
      </c>
    </row>
    <row r="215" spans="1:6" ht="26.4">
      <c r="A215" s="20" t="s">
        <v>188</v>
      </c>
      <c r="B215" s="20" t="s">
        <v>147</v>
      </c>
      <c r="C215" s="21" t="s">
        <v>450</v>
      </c>
      <c r="D215" s="26">
        <v>349.5</v>
      </c>
      <c r="E215" s="22">
        <v>0</v>
      </c>
      <c r="F215" s="22">
        <v>0</v>
      </c>
    </row>
    <row r="216" spans="1:6">
      <c r="A216" s="20" t="s">
        <v>64</v>
      </c>
      <c r="B216" s="20"/>
      <c r="C216" s="21" t="s">
        <v>357</v>
      </c>
      <c r="D216" s="26">
        <v>400</v>
      </c>
      <c r="E216" s="22">
        <v>0</v>
      </c>
      <c r="F216" s="22">
        <v>0</v>
      </c>
    </row>
    <row r="217" spans="1:6" ht="26.4">
      <c r="A217" s="20" t="s">
        <v>64</v>
      </c>
      <c r="B217" s="20" t="s">
        <v>147</v>
      </c>
      <c r="C217" s="21" t="s">
        <v>450</v>
      </c>
      <c r="D217" s="26">
        <v>400</v>
      </c>
      <c r="E217" s="22">
        <v>0</v>
      </c>
      <c r="F217" s="22">
        <v>0</v>
      </c>
    </row>
    <row r="218" spans="1:6" ht="39.6">
      <c r="A218" s="20" t="s">
        <v>22</v>
      </c>
      <c r="B218" s="20"/>
      <c r="C218" s="21" t="s">
        <v>358</v>
      </c>
      <c r="D218" s="26">
        <f>D219+D221+D223+D227+D229+D231+D233+D235+D237+D239+D241+D243+D245+D247+D249+D251+D225</f>
        <v>35333.200000000004</v>
      </c>
      <c r="E218" s="26">
        <f t="shared" ref="E218:F218" si="11">E219+E221+E223+E227+E229+E231+E233+E235+E237+E239+E241+E243+E245+E247+E249+E251+E225</f>
        <v>21655</v>
      </c>
      <c r="F218" s="26">
        <f t="shared" si="11"/>
        <v>27497.4</v>
      </c>
    </row>
    <row r="219" spans="1:6" ht="92.4">
      <c r="A219" s="20" t="s">
        <v>172</v>
      </c>
      <c r="B219" s="20"/>
      <c r="C219" s="21" t="s">
        <v>359</v>
      </c>
      <c r="D219" s="26">
        <v>160.9</v>
      </c>
      <c r="E219" s="22">
        <v>156.69999999999999</v>
      </c>
      <c r="F219" s="22">
        <v>156.69999999999999</v>
      </c>
    </row>
    <row r="220" spans="1:6" ht="26.4">
      <c r="A220" s="20" t="s">
        <v>172</v>
      </c>
      <c r="B220" s="20" t="s">
        <v>147</v>
      </c>
      <c r="C220" s="21" t="s">
        <v>450</v>
      </c>
      <c r="D220" s="26">
        <v>160.9</v>
      </c>
      <c r="E220" s="22">
        <v>156.69999999999999</v>
      </c>
      <c r="F220" s="22">
        <v>156.69999999999999</v>
      </c>
    </row>
    <row r="221" spans="1:6">
      <c r="A221" s="20" t="s">
        <v>214</v>
      </c>
      <c r="B221" s="20"/>
      <c r="C221" s="21" t="s">
        <v>360</v>
      </c>
      <c r="D221" s="26">
        <v>259.89999999999998</v>
      </c>
      <c r="E221" s="22">
        <v>0</v>
      </c>
      <c r="F221" s="22">
        <v>0</v>
      </c>
    </row>
    <row r="222" spans="1:6" ht="26.4">
      <c r="A222" s="20" t="s">
        <v>214</v>
      </c>
      <c r="B222" s="20" t="s">
        <v>147</v>
      </c>
      <c r="C222" s="21" t="s">
        <v>450</v>
      </c>
      <c r="D222" s="26">
        <v>259.89999999999998</v>
      </c>
      <c r="E222" s="22">
        <v>0</v>
      </c>
      <c r="F222" s="22">
        <v>0</v>
      </c>
    </row>
    <row r="223" spans="1:6" ht="66">
      <c r="A223" s="20" t="s">
        <v>189</v>
      </c>
      <c r="B223" s="20"/>
      <c r="C223" s="21" t="s">
        <v>521</v>
      </c>
      <c r="D223" s="26">
        <v>4640</v>
      </c>
      <c r="E223" s="22">
        <v>0</v>
      </c>
      <c r="F223" s="22">
        <v>0</v>
      </c>
    </row>
    <row r="224" spans="1:6">
      <c r="A224" s="20" t="s">
        <v>189</v>
      </c>
      <c r="B224" s="20" t="s">
        <v>148</v>
      </c>
      <c r="C224" s="21" t="s">
        <v>453</v>
      </c>
      <c r="D224" s="26">
        <v>4640</v>
      </c>
      <c r="E224" s="22">
        <v>0</v>
      </c>
      <c r="F224" s="22">
        <v>0</v>
      </c>
    </row>
    <row r="225" spans="1:6" ht="39.6">
      <c r="A225" s="20" t="s">
        <v>519</v>
      </c>
      <c r="B225" s="20"/>
      <c r="C225" s="21" t="s">
        <v>520</v>
      </c>
      <c r="D225" s="26">
        <v>500</v>
      </c>
      <c r="E225" s="26">
        <v>500</v>
      </c>
      <c r="F225" s="26">
        <v>500</v>
      </c>
    </row>
    <row r="226" spans="1:6">
      <c r="A226" s="20" t="s">
        <v>519</v>
      </c>
      <c r="B226" s="20">
        <v>800</v>
      </c>
      <c r="C226" s="21" t="s">
        <v>453</v>
      </c>
      <c r="D226" s="26">
        <v>500</v>
      </c>
      <c r="E226" s="26">
        <v>500</v>
      </c>
      <c r="F226" s="26">
        <v>500</v>
      </c>
    </row>
    <row r="227" spans="1:6" ht="26.4">
      <c r="A227" s="20" t="s">
        <v>23</v>
      </c>
      <c r="B227" s="20"/>
      <c r="C227" s="21" t="s">
        <v>361</v>
      </c>
      <c r="D227" s="22">
        <v>0</v>
      </c>
      <c r="E227" s="22">
        <v>300</v>
      </c>
      <c r="F227" s="22">
        <v>300</v>
      </c>
    </row>
    <row r="228" spans="1:6" ht="26.4">
      <c r="A228" s="20" t="s">
        <v>23</v>
      </c>
      <c r="B228" s="20" t="s">
        <v>147</v>
      </c>
      <c r="C228" s="21" t="s">
        <v>450</v>
      </c>
      <c r="D228" s="22">
        <v>0</v>
      </c>
      <c r="E228" s="22">
        <v>300</v>
      </c>
      <c r="F228" s="22">
        <v>300</v>
      </c>
    </row>
    <row r="229" spans="1:6" ht="26.4">
      <c r="A229" s="20" t="s">
        <v>67</v>
      </c>
      <c r="B229" s="20"/>
      <c r="C229" s="21" t="s">
        <v>362</v>
      </c>
      <c r="D229" s="22">
        <v>6000</v>
      </c>
      <c r="E229" s="22">
        <v>4500</v>
      </c>
      <c r="F229" s="22">
        <v>6200</v>
      </c>
    </row>
    <row r="230" spans="1:6" ht="26.4">
      <c r="A230" s="20" t="s">
        <v>67</v>
      </c>
      <c r="B230" s="20" t="s">
        <v>147</v>
      </c>
      <c r="C230" s="21" t="s">
        <v>450</v>
      </c>
      <c r="D230" s="22">
        <v>6000</v>
      </c>
      <c r="E230" s="22">
        <v>4500</v>
      </c>
      <c r="F230" s="22">
        <v>6200</v>
      </c>
    </row>
    <row r="231" spans="1:6" ht="26.4">
      <c r="A231" s="20" t="s">
        <v>157</v>
      </c>
      <c r="B231" s="20"/>
      <c r="C231" s="21" t="s">
        <v>363</v>
      </c>
      <c r="D231" s="26">
        <v>594</v>
      </c>
      <c r="E231" s="22">
        <v>500</v>
      </c>
      <c r="F231" s="22">
        <v>500</v>
      </c>
    </row>
    <row r="232" spans="1:6">
      <c r="A232" s="20" t="s">
        <v>157</v>
      </c>
      <c r="B232" s="20" t="s">
        <v>148</v>
      </c>
      <c r="C232" s="21" t="s">
        <v>453</v>
      </c>
      <c r="D232" s="26">
        <v>594</v>
      </c>
      <c r="E232" s="22">
        <v>500</v>
      </c>
      <c r="F232" s="22">
        <v>500</v>
      </c>
    </row>
    <row r="233" spans="1:6" ht="26.4">
      <c r="A233" s="20" t="s">
        <v>171</v>
      </c>
      <c r="B233" s="20"/>
      <c r="C233" s="21" t="s">
        <v>364</v>
      </c>
      <c r="D233" s="26">
        <v>1500</v>
      </c>
      <c r="E233" s="22">
        <v>0</v>
      </c>
      <c r="F233" s="22">
        <v>0</v>
      </c>
    </row>
    <row r="234" spans="1:6" ht="26.4">
      <c r="A234" s="20" t="s">
        <v>171</v>
      </c>
      <c r="B234" s="20" t="s">
        <v>147</v>
      </c>
      <c r="C234" s="21" t="s">
        <v>450</v>
      </c>
      <c r="D234" s="26">
        <v>1500</v>
      </c>
      <c r="E234" s="22">
        <v>0</v>
      </c>
      <c r="F234" s="22">
        <v>0</v>
      </c>
    </row>
    <row r="235" spans="1:6" ht="26.4">
      <c r="A235" s="20" t="s">
        <v>65</v>
      </c>
      <c r="B235" s="20"/>
      <c r="C235" s="21" t="s">
        <v>365</v>
      </c>
      <c r="D235" s="22">
        <v>0</v>
      </c>
      <c r="E235" s="22">
        <v>200</v>
      </c>
      <c r="F235" s="22">
        <v>600</v>
      </c>
    </row>
    <row r="236" spans="1:6">
      <c r="A236" s="20" t="s">
        <v>65</v>
      </c>
      <c r="B236" s="20" t="s">
        <v>148</v>
      </c>
      <c r="C236" s="21" t="s">
        <v>453</v>
      </c>
      <c r="D236" s="22">
        <v>0</v>
      </c>
      <c r="E236" s="22">
        <v>200</v>
      </c>
      <c r="F236" s="22">
        <v>600</v>
      </c>
    </row>
    <row r="237" spans="1:6" ht="26.4">
      <c r="A237" s="20" t="s">
        <v>68</v>
      </c>
      <c r="B237" s="20"/>
      <c r="C237" s="21" t="s">
        <v>366</v>
      </c>
      <c r="D237" s="26">
        <v>4636.1000000000004</v>
      </c>
      <c r="E237" s="22">
        <v>3845.3</v>
      </c>
      <c r="F237" s="22">
        <v>5595</v>
      </c>
    </row>
    <row r="238" spans="1:6" ht="26.4">
      <c r="A238" s="20" t="s">
        <v>68</v>
      </c>
      <c r="B238" s="20" t="s">
        <v>149</v>
      </c>
      <c r="C238" s="21" t="s">
        <v>449</v>
      </c>
      <c r="D238" s="26">
        <v>4636.1000000000004</v>
      </c>
      <c r="E238" s="22">
        <v>3845.3</v>
      </c>
      <c r="F238" s="22">
        <v>5595</v>
      </c>
    </row>
    <row r="239" spans="1:6" ht="52.8">
      <c r="A239" s="20" t="s">
        <v>69</v>
      </c>
      <c r="B239" s="20"/>
      <c r="C239" s="21" t="s">
        <v>522</v>
      </c>
      <c r="D239" s="26">
        <v>200</v>
      </c>
      <c r="E239" s="22">
        <v>400</v>
      </c>
      <c r="F239" s="22">
        <v>400</v>
      </c>
    </row>
    <row r="240" spans="1:6">
      <c r="A240" s="20" t="s">
        <v>69</v>
      </c>
      <c r="B240" s="20" t="s">
        <v>148</v>
      </c>
      <c r="C240" s="21" t="s">
        <v>453</v>
      </c>
      <c r="D240" s="26">
        <v>200</v>
      </c>
      <c r="E240" s="22">
        <v>400</v>
      </c>
      <c r="F240" s="22">
        <v>400</v>
      </c>
    </row>
    <row r="241" spans="1:6" ht="39.6">
      <c r="A241" s="20" t="s">
        <v>62</v>
      </c>
      <c r="B241" s="20"/>
      <c r="C241" s="21" t="s">
        <v>367</v>
      </c>
      <c r="D241" s="26">
        <v>0.7</v>
      </c>
      <c r="E241" s="22">
        <v>720.7</v>
      </c>
      <c r="F241" s="22">
        <v>720.7</v>
      </c>
    </row>
    <row r="242" spans="1:6" ht="26.4">
      <c r="A242" s="20" t="s">
        <v>62</v>
      </c>
      <c r="B242" s="20" t="s">
        <v>147</v>
      </c>
      <c r="C242" s="21" t="s">
        <v>450</v>
      </c>
      <c r="D242" s="26">
        <v>0.7</v>
      </c>
      <c r="E242" s="22">
        <v>720.7</v>
      </c>
      <c r="F242" s="22">
        <v>720.7</v>
      </c>
    </row>
    <row r="243" spans="1:6" ht="26.4">
      <c r="A243" s="20" t="s">
        <v>70</v>
      </c>
      <c r="B243" s="20"/>
      <c r="C243" s="21" t="s">
        <v>368</v>
      </c>
      <c r="D243" s="26">
        <v>1100</v>
      </c>
      <c r="E243" s="22">
        <v>607.29999999999995</v>
      </c>
      <c r="F243" s="22">
        <v>1100</v>
      </c>
    </row>
    <row r="244" spans="1:6" ht="26.4">
      <c r="A244" s="20" t="s">
        <v>70</v>
      </c>
      <c r="B244" s="20" t="s">
        <v>149</v>
      </c>
      <c r="C244" s="21" t="s">
        <v>449</v>
      </c>
      <c r="D244" s="26">
        <v>1100</v>
      </c>
      <c r="E244" s="22">
        <v>607.29999999999995</v>
      </c>
      <c r="F244" s="22">
        <v>1100</v>
      </c>
    </row>
    <row r="245" spans="1:6" ht="26.4">
      <c r="A245" s="20" t="s">
        <v>66</v>
      </c>
      <c r="B245" s="20"/>
      <c r="C245" s="21" t="s">
        <v>369</v>
      </c>
      <c r="D245" s="26">
        <v>546</v>
      </c>
      <c r="E245" s="22">
        <v>1500</v>
      </c>
      <c r="F245" s="22">
        <v>3000</v>
      </c>
    </row>
    <row r="246" spans="1:6" ht="26.4">
      <c r="A246" s="20" t="s">
        <v>66</v>
      </c>
      <c r="B246" s="20" t="s">
        <v>147</v>
      </c>
      <c r="C246" s="21" t="s">
        <v>450</v>
      </c>
      <c r="D246" s="26">
        <v>546</v>
      </c>
      <c r="E246" s="22">
        <v>1500</v>
      </c>
      <c r="F246" s="22">
        <v>3000</v>
      </c>
    </row>
    <row r="247" spans="1:6">
      <c r="A247" s="20" t="s">
        <v>59</v>
      </c>
      <c r="B247" s="20"/>
      <c r="C247" s="21" t="s">
        <v>370</v>
      </c>
      <c r="D247" s="22">
        <v>0</v>
      </c>
      <c r="E247" s="22">
        <v>100</v>
      </c>
      <c r="F247" s="22">
        <v>100</v>
      </c>
    </row>
    <row r="248" spans="1:6" ht="26.4">
      <c r="A248" s="20" t="s">
        <v>59</v>
      </c>
      <c r="B248" s="20" t="s">
        <v>147</v>
      </c>
      <c r="C248" s="21" t="s">
        <v>450</v>
      </c>
      <c r="D248" s="22">
        <v>0</v>
      </c>
      <c r="E248" s="22">
        <v>100</v>
      </c>
      <c r="F248" s="22">
        <v>100</v>
      </c>
    </row>
    <row r="249" spans="1:6" ht="26.4">
      <c r="A249" s="20" t="s">
        <v>177</v>
      </c>
      <c r="B249" s="20"/>
      <c r="C249" s="21" t="s">
        <v>371</v>
      </c>
      <c r="D249" s="26">
        <v>13195.6</v>
      </c>
      <c r="E249" s="22">
        <v>8325</v>
      </c>
      <c r="F249" s="22">
        <v>8325</v>
      </c>
    </row>
    <row r="250" spans="1:6" ht="26.4">
      <c r="A250" s="20" t="s">
        <v>177</v>
      </c>
      <c r="B250" s="20" t="s">
        <v>149</v>
      </c>
      <c r="C250" s="21" t="s">
        <v>449</v>
      </c>
      <c r="D250" s="26">
        <v>13195.6</v>
      </c>
      <c r="E250" s="22">
        <v>8325</v>
      </c>
      <c r="F250" s="22">
        <v>8325</v>
      </c>
    </row>
    <row r="251" spans="1:6" ht="52.8">
      <c r="A251" s="20" t="s">
        <v>218</v>
      </c>
      <c r="B251" s="20"/>
      <c r="C251" s="21" t="s">
        <v>372</v>
      </c>
      <c r="D251" s="26">
        <v>2000</v>
      </c>
      <c r="E251" s="22">
        <v>0</v>
      </c>
      <c r="F251" s="22">
        <v>0</v>
      </c>
    </row>
    <row r="252" spans="1:6">
      <c r="A252" s="20" t="s">
        <v>218</v>
      </c>
      <c r="B252" s="20" t="s">
        <v>148</v>
      </c>
      <c r="C252" s="21" t="s">
        <v>453</v>
      </c>
      <c r="D252" s="26">
        <v>2000</v>
      </c>
      <c r="E252" s="22">
        <v>0</v>
      </c>
      <c r="F252" s="22">
        <v>0</v>
      </c>
    </row>
    <row r="253" spans="1:6" ht="26.4">
      <c r="A253" s="20" t="s">
        <v>173</v>
      </c>
      <c r="B253" s="20"/>
      <c r="C253" s="21" t="s">
        <v>373</v>
      </c>
      <c r="D253" s="26">
        <f>D254+D256+D258</f>
        <v>1955.6</v>
      </c>
      <c r="E253" s="22">
        <v>0</v>
      </c>
      <c r="F253" s="22">
        <v>0</v>
      </c>
    </row>
    <row r="254" spans="1:6" ht="52.8">
      <c r="A254" s="20" t="s">
        <v>238</v>
      </c>
      <c r="B254" s="20"/>
      <c r="C254" s="21" t="s">
        <v>374</v>
      </c>
      <c r="D254" s="26">
        <v>799.6</v>
      </c>
      <c r="E254" s="22">
        <v>0</v>
      </c>
      <c r="F254" s="22">
        <v>0</v>
      </c>
    </row>
    <row r="255" spans="1:6" ht="26.4">
      <c r="A255" s="20" t="s">
        <v>238</v>
      </c>
      <c r="B255" s="20" t="s">
        <v>147</v>
      </c>
      <c r="C255" s="21" t="s">
        <v>450</v>
      </c>
      <c r="D255" s="26">
        <v>799.6</v>
      </c>
      <c r="E255" s="22">
        <v>0</v>
      </c>
      <c r="F255" s="22">
        <v>0</v>
      </c>
    </row>
    <row r="256" spans="1:6" ht="79.2">
      <c r="A256" s="20" t="s">
        <v>239</v>
      </c>
      <c r="B256" s="20"/>
      <c r="C256" s="21" t="s">
        <v>375</v>
      </c>
      <c r="D256" s="26">
        <v>100</v>
      </c>
      <c r="E256" s="22">
        <v>0</v>
      </c>
      <c r="F256" s="22">
        <v>0</v>
      </c>
    </row>
    <row r="257" spans="1:6" ht="26.4">
      <c r="A257" s="20" t="s">
        <v>239</v>
      </c>
      <c r="B257" s="20" t="s">
        <v>147</v>
      </c>
      <c r="C257" s="21" t="s">
        <v>450</v>
      </c>
      <c r="D257" s="26">
        <v>100</v>
      </c>
      <c r="E257" s="22">
        <v>0</v>
      </c>
      <c r="F257" s="22">
        <v>0</v>
      </c>
    </row>
    <row r="258" spans="1:6" ht="52.8">
      <c r="A258" s="20" t="s">
        <v>174</v>
      </c>
      <c r="B258" s="20"/>
      <c r="C258" s="21" t="s">
        <v>376</v>
      </c>
      <c r="D258" s="26">
        <v>1056</v>
      </c>
      <c r="E258" s="22">
        <v>0</v>
      </c>
      <c r="F258" s="22">
        <v>0</v>
      </c>
    </row>
    <row r="259" spans="1:6" ht="26.4">
      <c r="A259" s="20" t="s">
        <v>174</v>
      </c>
      <c r="B259" s="20" t="s">
        <v>147</v>
      </c>
      <c r="C259" s="21" t="s">
        <v>450</v>
      </c>
      <c r="D259" s="26">
        <v>1056</v>
      </c>
      <c r="E259" s="22">
        <v>0</v>
      </c>
      <c r="F259" s="22">
        <v>0</v>
      </c>
    </row>
    <row r="260" spans="1:6" ht="30.75" customHeight="1">
      <c r="A260" s="20" t="s">
        <v>175</v>
      </c>
      <c r="B260" s="20"/>
      <c r="C260" s="21" t="s">
        <v>492</v>
      </c>
      <c r="D260" s="26">
        <f>D261+D263</f>
        <v>479.7</v>
      </c>
      <c r="E260" s="22">
        <v>0</v>
      </c>
      <c r="F260" s="22">
        <v>0</v>
      </c>
    </row>
    <row r="261" spans="1:6">
      <c r="A261" s="20" t="s">
        <v>176</v>
      </c>
      <c r="B261" s="20"/>
      <c r="C261" s="21" t="s">
        <v>377</v>
      </c>
      <c r="D261" s="26">
        <v>379.9</v>
      </c>
      <c r="E261" s="22">
        <v>0</v>
      </c>
      <c r="F261" s="22">
        <v>0</v>
      </c>
    </row>
    <row r="262" spans="1:6" ht="26.4">
      <c r="A262" s="20" t="s">
        <v>176</v>
      </c>
      <c r="B262" s="20" t="s">
        <v>147</v>
      </c>
      <c r="C262" s="21" t="s">
        <v>450</v>
      </c>
      <c r="D262" s="26">
        <v>379.9</v>
      </c>
      <c r="E262" s="22">
        <v>0</v>
      </c>
      <c r="F262" s="22">
        <v>0</v>
      </c>
    </row>
    <row r="263" spans="1:6">
      <c r="A263" s="20" t="s">
        <v>462</v>
      </c>
      <c r="B263" s="20"/>
      <c r="C263" s="21" t="s">
        <v>493</v>
      </c>
      <c r="D263" s="26">
        <v>99.8</v>
      </c>
      <c r="E263" s="22">
        <v>0</v>
      </c>
      <c r="F263" s="22">
        <v>0</v>
      </c>
    </row>
    <row r="264" spans="1:6" ht="26.4">
      <c r="A264" s="20" t="s">
        <v>462</v>
      </c>
      <c r="B264" s="20" t="s">
        <v>147</v>
      </c>
      <c r="C264" s="21" t="s">
        <v>450</v>
      </c>
      <c r="D264" s="26">
        <v>99.8</v>
      </c>
      <c r="E264" s="22">
        <v>0</v>
      </c>
      <c r="F264" s="22">
        <v>0</v>
      </c>
    </row>
    <row r="265" spans="1:6" ht="26.4">
      <c r="A265" s="20" t="s">
        <v>53</v>
      </c>
      <c r="B265" s="20"/>
      <c r="C265" s="21" t="s">
        <v>270</v>
      </c>
      <c r="D265" s="22">
        <f t="shared" ref="D265:F265" si="12">D266+D279</f>
        <v>51852.4</v>
      </c>
      <c r="E265" s="22">
        <f t="shared" si="12"/>
        <v>24719.843900000003</v>
      </c>
      <c r="F265" s="22">
        <f t="shared" si="12"/>
        <v>30929.443900000002</v>
      </c>
    </row>
    <row r="266" spans="1:6" ht="26.4">
      <c r="A266" s="20" t="s">
        <v>55</v>
      </c>
      <c r="B266" s="20"/>
      <c r="C266" s="21" t="s">
        <v>378</v>
      </c>
      <c r="D266" s="26">
        <f>D267+D269+D271+D273+D275+D277</f>
        <v>46355.4</v>
      </c>
      <c r="E266" s="22">
        <f t="shared" ref="E266:F266" si="13">E268+E270+E272+E274+E276</f>
        <v>22010.443900000002</v>
      </c>
      <c r="F266" s="22">
        <f t="shared" si="13"/>
        <v>28220.043900000001</v>
      </c>
    </row>
    <row r="267" spans="1:6" ht="79.2">
      <c r="A267" s="20" t="s">
        <v>170</v>
      </c>
      <c r="B267" s="20"/>
      <c r="C267" s="21" t="s">
        <v>379</v>
      </c>
      <c r="D267" s="26">
        <v>7927.1</v>
      </c>
      <c r="E267" s="22">
        <v>8299.7000000000007</v>
      </c>
      <c r="F267" s="22">
        <v>8681.4</v>
      </c>
    </row>
    <row r="268" spans="1:6" ht="26.4">
      <c r="A268" s="20" t="s">
        <v>170</v>
      </c>
      <c r="B268" s="20" t="s">
        <v>147</v>
      </c>
      <c r="C268" s="21" t="s">
        <v>450</v>
      </c>
      <c r="D268" s="26">
        <v>7927.1</v>
      </c>
      <c r="E268" s="22">
        <v>8299.7000000000007</v>
      </c>
      <c r="F268" s="22">
        <v>8681.4</v>
      </c>
    </row>
    <row r="269" spans="1:6" ht="39.6">
      <c r="A269" s="20" t="s">
        <v>463</v>
      </c>
      <c r="B269" s="20"/>
      <c r="C269" s="21" t="s">
        <v>494</v>
      </c>
      <c r="D269" s="26">
        <v>13468.1</v>
      </c>
      <c r="E269" s="22">
        <v>0</v>
      </c>
      <c r="F269" s="22">
        <v>0</v>
      </c>
    </row>
    <row r="270" spans="1:6" ht="26.4">
      <c r="A270" s="20" t="s">
        <v>463</v>
      </c>
      <c r="B270" s="20" t="s">
        <v>147</v>
      </c>
      <c r="C270" s="21" t="s">
        <v>450</v>
      </c>
      <c r="D270" s="26">
        <v>13468.1</v>
      </c>
      <c r="E270" s="22">
        <v>0</v>
      </c>
      <c r="F270" s="22">
        <v>0</v>
      </c>
    </row>
    <row r="271" spans="1:6" ht="52.8">
      <c r="A271" s="20" t="s">
        <v>56</v>
      </c>
      <c r="B271" s="20"/>
      <c r="C271" s="21" t="s">
        <v>380</v>
      </c>
      <c r="D271" s="26">
        <v>8886</v>
      </c>
      <c r="E271" s="22">
        <v>2577.6972000000001</v>
      </c>
      <c r="F271" s="22">
        <v>2577.6972000000001</v>
      </c>
    </row>
    <row r="272" spans="1:6" ht="26.4">
      <c r="A272" s="20" t="s">
        <v>56</v>
      </c>
      <c r="B272" s="20" t="s">
        <v>147</v>
      </c>
      <c r="C272" s="21" t="s">
        <v>450</v>
      </c>
      <c r="D272" s="26">
        <v>8886</v>
      </c>
      <c r="E272" s="22">
        <v>2577.6972000000001</v>
      </c>
      <c r="F272" s="22">
        <v>2577.6972000000001</v>
      </c>
    </row>
    <row r="273" spans="1:6" ht="51" customHeight="1">
      <c r="A273" s="20" t="s">
        <v>57</v>
      </c>
      <c r="B273" s="20"/>
      <c r="C273" s="21" t="s">
        <v>381</v>
      </c>
      <c r="D273" s="26">
        <v>6040</v>
      </c>
      <c r="E273" s="22">
        <v>5200</v>
      </c>
      <c r="F273" s="22">
        <v>6200</v>
      </c>
    </row>
    <row r="274" spans="1:6" ht="26.4">
      <c r="A274" s="20" t="s">
        <v>57</v>
      </c>
      <c r="B274" s="20" t="s">
        <v>149</v>
      </c>
      <c r="C274" s="21" t="s">
        <v>449</v>
      </c>
      <c r="D274" s="26">
        <v>6040</v>
      </c>
      <c r="E274" s="22">
        <v>5200</v>
      </c>
      <c r="F274" s="22">
        <v>6200</v>
      </c>
    </row>
    <row r="275" spans="1:6" ht="39.6">
      <c r="A275" s="20" t="s">
        <v>58</v>
      </c>
      <c r="B275" s="20"/>
      <c r="C275" s="21" t="s">
        <v>382</v>
      </c>
      <c r="D275" s="26">
        <f>5946.9+155</f>
        <v>6101.9</v>
      </c>
      <c r="E275" s="22">
        <v>5933.0466999999999</v>
      </c>
      <c r="F275" s="22">
        <v>10760.9467</v>
      </c>
    </row>
    <row r="276" spans="1:6" ht="26.4">
      <c r="A276" s="20" t="s">
        <v>58</v>
      </c>
      <c r="B276" s="20" t="s">
        <v>147</v>
      </c>
      <c r="C276" s="21" t="s">
        <v>450</v>
      </c>
      <c r="D276" s="26">
        <f>5946.9+155</f>
        <v>6101.9</v>
      </c>
      <c r="E276" s="22">
        <v>5933.0466999999999</v>
      </c>
      <c r="F276" s="22">
        <v>10760.9467</v>
      </c>
    </row>
    <row r="277" spans="1:6" ht="39.6">
      <c r="A277" s="20" t="s">
        <v>211</v>
      </c>
      <c r="B277" s="20"/>
      <c r="C277" s="21" t="s">
        <v>383</v>
      </c>
      <c r="D277" s="26">
        <v>3932.3</v>
      </c>
      <c r="E277" s="22">
        <v>0</v>
      </c>
      <c r="F277" s="22">
        <v>0</v>
      </c>
    </row>
    <row r="278" spans="1:6" ht="26.4">
      <c r="A278" s="20" t="s">
        <v>211</v>
      </c>
      <c r="B278" s="20" t="s">
        <v>147</v>
      </c>
      <c r="C278" s="21" t="s">
        <v>450</v>
      </c>
      <c r="D278" s="26">
        <v>3932.3</v>
      </c>
      <c r="E278" s="22">
        <v>0</v>
      </c>
      <c r="F278" s="22">
        <v>0</v>
      </c>
    </row>
    <row r="279" spans="1:6" ht="26.4">
      <c r="A279" s="20" t="s">
        <v>54</v>
      </c>
      <c r="B279" s="20"/>
      <c r="C279" s="21" t="s">
        <v>384</v>
      </c>
      <c r="D279" s="26">
        <v>5497</v>
      </c>
      <c r="E279" s="22">
        <v>2709.4</v>
      </c>
      <c r="F279" s="22">
        <v>2709.4</v>
      </c>
    </row>
    <row r="280" spans="1:6" ht="52.8">
      <c r="A280" s="20" t="s">
        <v>240</v>
      </c>
      <c r="B280" s="20"/>
      <c r="C280" s="21" t="s">
        <v>385</v>
      </c>
      <c r="D280" s="26">
        <v>2740.7</v>
      </c>
      <c r="E280" s="22">
        <v>0</v>
      </c>
      <c r="F280" s="22">
        <v>0</v>
      </c>
    </row>
    <row r="281" spans="1:6" ht="26.4">
      <c r="A281" s="20" t="s">
        <v>240</v>
      </c>
      <c r="B281" s="20" t="s">
        <v>147</v>
      </c>
      <c r="C281" s="21" t="s">
        <v>450</v>
      </c>
      <c r="D281" s="26">
        <v>2740.7</v>
      </c>
      <c r="E281" s="22">
        <v>0</v>
      </c>
      <c r="F281" s="22">
        <v>0</v>
      </c>
    </row>
    <row r="282" spans="1:6" ht="39.6">
      <c r="A282" s="20" t="s">
        <v>464</v>
      </c>
      <c r="B282" s="20"/>
      <c r="C282" s="21" t="s">
        <v>386</v>
      </c>
      <c r="D282" s="26">
        <v>15.5</v>
      </c>
      <c r="E282" s="22">
        <v>0</v>
      </c>
      <c r="F282" s="22">
        <v>0</v>
      </c>
    </row>
    <row r="283" spans="1:6" ht="26.4">
      <c r="A283" s="20" t="s">
        <v>464</v>
      </c>
      <c r="B283" s="20" t="s">
        <v>147</v>
      </c>
      <c r="C283" s="21" t="s">
        <v>450</v>
      </c>
      <c r="D283" s="26">
        <v>15.5</v>
      </c>
      <c r="E283" s="22">
        <v>0</v>
      </c>
      <c r="F283" s="22">
        <v>0</v>
      </c>
    </row>
    <row r="284" spans="1:6" ht="39.6">
      <c r="A284" s="20" t="s">
        <v>186</v>
      </c>
      <c r="B284" s="20"/>
      <c r="C284" s="21" t="s">
        <v>386</v>
      </c>
      <c r="D284" s="26">
        <v>2740.8</v>
      </c>
      <c r="E284" s="22">
        <v>2709.4</v>
      </c>
      <c r="F284" s="22">
        <v>2709.4</v>
      </c>
    </row>
    <row r="285" spans="1:6" ht="26.4">
      <c r="A285" s="20" t="s">
        <v>186</v>
      </c>
      <c r="B285" s="20" t="s">
        <v>147</v>
      </c>
      <c r="C285" s="21" t="s">
        <v>450</v>
      </c>
      <c r="D285" s="26">
        <v>2740.8</v>
      </c>
      <c r="E285" s="22">
        <v>2709.4</v>
      </c>
      <c r="F285" s="22">
        <v>2709.4</v>
      </c>
    </row>
    <row r="286" spans="1:6" ht="26.4">
      <c r="A286" s="20" t="s">
        <v>24</v>
      </c>
      <c r="B286" s="20"/>
      <c r="C286" s="21" t="s">
        <v>271</v>
      </c>
      <c r="D286" s="26">
        <v>1863</v>
      </c>
      <c r="E286" s="22">
        <v>1805</v>
      </c>
      <c r="F286" s="22">
        <v>1805</v>
      </c>
    </row>
    <row r="287" spans="1:6" ht="39.6">
      <c r="A287" s="20" t="s">
        <v>25</v>
      </c>
      <c r="B287" s="20"/>
      <c r="C287" s="21" t="s">
        <v>387</v>
      </c>
      <c r="D287" s="26">
        <v>1863</v>
      </c>
      <c r="E287" s="22">
        <f t="shared" ref="E287:F287" si="14">E289+E291+E293+E294+E296+E298+E300+E302</f>
        <v>1805</v>
      </c>
      <c r="F287" s="22">
        <f t="shared" si="14"/>
        <v>1805</v>
      </c>
    </row>
    <row r="288" spans="1:6">
      <c r="A288" s="20" t="s">
        <v>26</v>
      </c>
      <c r="B288" s="20"/>
      <c r="C288" s="21" t="s">
        <v>388</v>
      </c>
      <c r="D288" s="26">
        <v>100</v>
      </c>
      <c r="E288" s="22">
        <v>100</v>
      </c>
      <c r="F288" s="22">
        <v>100</v>
      </c>
    </row>
    <row r="289" spans="1:6" ht="26.4">
      <c r="A289" s="20" t="s">
        <v>26</v>
      </c>
      <c r="B289" s="20" t="s">
        <v>147</v>
      </c>
      <c r="C289" s="21" t="s">
        <v>450</v>
      </c>
      <c r="D289" s="26">
        <v>100</v>
      </c>
      <c r="E289" s="22">
        <v>100</v>
      </c>
      <c r="F289" s="22">
        <v>100</v>
      </c>
    </row>
    <row r="290" spans="1:6">
      <c r="A290" s="20" t="s">
        <v>60</v>
      </c>
      <c r="B290" s="20"/>
      <c r="C290" s="21" t="s">
        <v>389</v>
      </c>
      <c r="D290" s="26">
        <v>100</v>
      </c>
      <c r="E290" s="22">
        <v>100</v>
      </c>
      <c r="F290" s="22">
        <v>100</v>
      </c>
    </row>
    <row r="291" spans="1:6" ht="26.4">
      <c r="A291" s="20" t="s">
        <v>60</v>
      </c>
      <c r="B291" s="20" t="s">
        <v>147</v>
      </c>
      <c r="C291" s="21" t="s">
        <v>450</v>
      </c>
      <c r="D291" s="26">
        <v>100</v>
      </c>
      <c r="E291" s="22">
        <v>100</v>
      </c>
      <c r="F291" s="22">
        <v>100</v>
      </c>
    </row>
    <row r="292" spans="1:6">
      <c r="A292" s="20" t="s">
        <v>27</v>
      </c>
      <c r="B292" s="20"/>
      <c r="C292" s="21" t="s">
        <v>390</v>
      </c>
      <c r="D292" s="26">
        <v>1413</v>
      </c>
      <c r="E292" s="22">
        <v>1355</v>
      </c>
      <c r="F292" s="22">
        <v>1355</v>
      </c>
    </row>
    <row r="293" spans="1:6" ht="26.4">
      <c r="A293" s="20" t="s">
        <v>27</v>
      </c>
      <c r="B293" s="20" t="s">
        <v>147</v>
      </c>
      <c r="C293" s="21" t="s">
        <v>450</v>
      </c>
      <c r="D293" s="26">
        <v>1363</v>
      </c>
      <c r="E293" s="22">
        <v>1355</v>
      </c>
      <c r="F293" s="22">
        <v>1355</v>
      </c>
    </row>
    <row r="294" spans="1:6">
      <c r="A294" s="20" t="s">
        <v>27</v>
      </c>
      <c r="B294" s="20" t="s">
        <v>148</v>
      </c>
      <c r="C294" s="21" t="s">
        <v>453</v>
      </c>
      <c r="D294" s="26">
        <v>50</v>
      </c>
      <c r="E294" s="22">
        <v>0</v>
      </c>
      <c r="F294" s="22">
        <v>0</v>
      </c>
    </row>
    <row r="295" spans="1:6">
      <c r="A295" s="20" t="s">
        <v>28</v>
      </c>
      <c r="B295" s="20"/>
      <c r="C295" s="21" t="s">
        <v>391</v>
      </c>
      <c r="D295" s="26">
        <v>100</v>
      </c>
      <c r="E295" s="22">
        <v>100</v>
      </c>
      <c r="F295" s="22">
        <v>100</v>
      </c>
    </row>
    <row r="296" spans="1:6" ht="26.4">
      <c r="A296" s="20" t="s">
        <v>28</v>
      </c>
      <c r="B296" s="20" t="s">
        <v>147</v>
      </c>
      <c r="C296" s="21" t="s">
        <v>450</v>
      </c>
      <c r="D296" s="26">
        <v>100</v>
      </c>
      <c r="E296" s="22">
        <v>100</v>
      </c>
      <c r="F296" s="22">
        <v>100</v>
      </c>
    </row>
    <row r="297" spans="1:6" ht="52.8">
      <c r="A297" s="20" t="s">
        <v>465</v>
      </c>
      <c r="B297" s="20"/>
      <c r="C297" s="21" t="s">
        <v>495</v>
      </c>
      <c r="D297" s="26">
        <v>10</v>
      </c>
      <c r="E297" s="22">
        <v>0</v>
      </c>
      <c r="F297" s="22">
        <v>0</v>
      </c>
    </row>
    <row r="298" spans="1:6" ht="26.4">
      <c r="A298" s="20" t="s">
        <v>465</v>
      </c>
      <c r="B298" s="20" t="s">
        <v>147</v>
      </c>
      <c r="C298" s="21" t="s">
        <v>450</v>
      </c>
      <c r="D298" s="26">
        <v>10</v>
      </c>
      <c r="E298" s="22">
        <v>0</v>
      </c>
      <c r="F298" s="22">
        <v>0</v>
      </c>
    </row>
    <row r="299" spans="1:6">
      <c r="A299" s="20" t="s">
        <v>61</v>
      </c>
      <c r="B299" s="20"/>
      <c r="C299" s="21" t="s">
        <v>389</v>
      </c>
      <c r="D299" s="26">
        <v>100</v>
      </c>
      <c r="E299" s="22">
        <v>100</v>
      </c>
      <c r="F299" s="22">
        <v>100</v>
      </c>
    </row>
    <row r="300" spans="1:6" ht="26.4">
      <c r="A300" s="20" t="s">
        <v>61</v>
      </c>
      <c r="B300" s="20" t="s">
        <v>147</v>
      </c>
      <c r="C300" s="21" t="s">
        <v>450</v>
      </c>
      <c r="D300" s="26">
        <v>100</v>
      </c>
      <c r="E300" s="22">
        <v>100</v>
      </c>
      <c r="F300" s="22">
        <v>100</v>
      </c>
    </row>
    <row r="301" spans="1:6">
      <c r="A301" s="20" t="s">
        <v>163</v>
      </c>
      <c r="B301" s="20"/>
      <c r="C301" s="21" t="s">
        <v>391</v>
      </c>
      <c r="D301" s="26">
        <v>40</v>
      </c>
      <c r="E301" s="22">
        <v>50</v>
      </c>
      <c r="F301" s="22">
        <v>50</v>
      </c>
    </row>
    <row r="302" spans="1:6" ht="26.4">
      <c r="A302" s="20" t="s">
        <v>163</v>
      </c>
      <c r="B302" s="20" t="s">
        <v>147</v>
      </c>
      <c r="C302" s="21" t="s">
        <v>450</v>
      </c>
      <c r="D302" s="26">
        <v>40</v>
      </c>
      <c r="E302" s="22">
        <v>50</v>
      </c>
      <c r="F302" s="22">
        <v>50</v>
      </c>
    </row>
    <row r="303" spans="1:6" ht="39.6">
      <c r="A303" s="13" t="s">
        <v>90</v>
      </c>
      <c r="B303" s="13"/>
      <c r="C303" s="14" t="s">
        <v>250</v>
      </c>
      <c r="D303" s="16">
        <v>188</v>
      </c>
      <c r="E303" s="16">
        <v>188</v>
      </c>
      <c r="F303" s="16">
        <v>188</v>
      </c>
    </row>
    <row r="304" spans="1:6" ht="26.4">
      <c r="A304" s="17" t="s">
        <v>91</v>
      </c>
      <c r="B304" s="17"/>
      <c r="C304" s="18" t="s">
        <v>272</v>
      </c>
      <c r="D304" s="16">
        <v>100</v>
      </c>
      <c r="E304" s="16">
        <v>100</v>
      </c>
      <c r="F304" s="16">
        <v>100</v>
      </c>
    </row>
    <row r="305" spans="1:6" ht="52.8">
      <c r="A305" s="17" t="s">
        <v>92</v>
      </c>
      <c r="B305" s="17"/>
      <c r="C305" s="18" t="s">
        <v>392</v>
      </c>
      <c r="D305" s="16">
        <v>100</v>
      </c>
      <c r="E305" s="16">
        <v>100</v>
      </c>
      <c r="F305" s="16">
        <v>100</v>
      </c>
    </row>
    <row r="306" spans="1:6" ht="26.4">
      <c r="A306" s="17" t="s">
        <v>480</v>
      </c>
      <c r="B306" s="17"/>
      <c r="C306" s="18" t="s">
        <v>393</v>
      </c>
      <c r="D306" s="16">
        <v>100</v>
      </c>
      <c r="E306" s="16">
        <v>100</v>
      </c>
      <c r="F306" s="16">
        <v>100</v>
      </c>
    </row>
    <row r="307" spans="1:6" ht="26.4">
      <c r="A307" s="17" t="s">
        <v>480</v>
      </c>
      <c r="B307" s="17" t="s">
        <v>149</v>
      </c>
      <c r="C307" s="18" t="s">
        <v>449</v>
      </c>
      <c r="D307" s="16">
        <v>100</v>
      </c>
      <c r="E307" s="16">
        <v>100</v>
      </c>
      <c r="F307" s="16">
        <v>100</v>
      </c>
    </row>
    <row r="308" spans="1:6" ht="52.8">
      <c r="A308" s="17" t="s">
        <v>93</v>
      </c>
      <c r="B308" s="17"/>
      <c r="C308" s="18" t="s">
        <v>273</v>
      </c>
      <c r="D308" s="16">
        <v>50</v>
      </c>
      <c r="E308" s="16">
        <v>50</v>
      </c>
      <c r="F308" s="16">
        <v>50</v>
      </c>
    </row>
    <row r="309" spans="1:6" ht="26.4">
      <c r="A309" s="17" t="s">
        <v>94</v>
      </c>
      <c r="B309" s="17"/>
      <c r="C309" s="18" t="s">
        <v>394</v>
      </c>
      <c r="D309" s="16">
        <v>50</v>
      </c>
      <c r="E309" s="16">
        <v>50</v>
      </c>
      <c r="F309" s="16">
        <v>50</v>
      </c>
    </row>
    <row r="310" spans="1:6" ht="26.4">
      <c r="A310" s="17" t="s">
        <v>481</v>
      </c>
      <c r="B310" s="17"/>
      <c r="C310" s="18" t="s">
        <v>395</v>
      </c>
      <c r="D310" s="16">
        <v>50</v>
      </c>
      <c r="E310" s="16">
        <v>50</v>
      </c>
      <c r="F310" s="16">
        <v>50</v>
      </c>
    </row>
    <row r="311" spans="1:6" ht="26.4">
      <c r="A311" s="17" t="s">
        <v>481</v>
      </c>
      <c r="B311" s="17" t="s">
        <v>149</v>
      </c>
      <c r="C311" s="18" t="s">
        <v>449</v>
      </c>
      <c r="D311" s="16">
        <v>50</v>
      </c>
      <c r="E311" s="16">
        <v>50</v>
      </c>
      <c r="F311" s="16">
        <v>50</v>
      </c>
    </row>
    <row r="312" spans="1:6" ht="39.6">
      <c r="A312" s="17" t="s">
        <v>164</v>
      </c>
      <c r="B312" s="17"/>
      <c r="C312" s="18" t="s">
        <v>274</v>
      </c>
      <c r="D312" s="16">
        <v>38</v>
      </c>
      <c r="E312" s="16">
        <v>38</v>
      </c>
      <c r="F312" s="16">
        <v>38</v>
      </c>
    </row>
    <row r="313" spans="1:6" ht="26.4">
      <c r="A313" s="17" t="s">
        <v>165</v>
      </c>
      <c r="B313" s="17"/>
      <c r="C313" s="18" t="s">
        <v>396</v>
      </c>
      <c r="D313" s="16">
        <v>38</v>
      </c>
      <c r="E313" s="16">
        <v>38</v>
      </c>
      <c r="F313" s="16">
        <v>38</v>
      </c>
    </row>
    <row r="314" spans="1:6" ht="39.6">
      <c r="A314" s="17" t="s">
        <v>166</v>
      </c>
      <c r="B314" s="17"/>
      <c r="C314" s="18" t="s">
        <v>397</v>
      </c>
      <c r="D314" s="16">
        <v>38</v>
      </c>
      <c r="E314" s="16">
        <v>38</v>
      </c>
      <c r="F314" s="16">
        <v>38</v>
      </c>
    </row>
    <row r="315" spans="1:6" ht="26.4">
      <c r="A315" s="17" t="s">
        <v>166</v>
      </c>
      <c r="B315" s="17" t="s">
        <v>147</v>
      </c>
      <c r="C315" s="18" t="s">
        <v>450</v>
      </c>
      <c r="D315" s="16">
        <v>38</v>
      </c>
      <c r="E315" s="16">
        <v>38</v>
      </c>
      <c r="F315" s="16">
        <v>38</v>
      </c>
    </row>
    <row r="316" spans="1:6" ht="39.6">
      <c r="A316" s="13" t="s">
        <v>47</v>
      </c>
      <c r="B316" s="13"/>
      <c r="C316" s="14" t="s">
        <v>251</v>
      </c>
      <c r="D316" s="16">
        <f>D317+D324</f>
        <v>6071.4</v>
      </c>
      <c r="E316" s="16">
        <f t="shared" ref="E316:F316" si="15">E317+E324</f>
        <v>5214.1000000000004</v>
      </c>
      <c r="F316" s="16">
        <f t="shared" si="15"/>
        <v>6071.4</v>
      </c>
    </row>
    <row r="317" spans="1:6" ht="26.4">
      <c r="A317" s="13" t="s">
        <v>48</v>
      </c>
      <c r="B317" s="13"/>
      <c r="C317" s="14" t="s">
        <v>275</v>
      </c>
      <c r="D317" s="16">
        <v>70</v>
      </c>
      <c r="E317" s="16">
        <v>70</v>
      </c>
      <c r="F317" s="16">
        <v>70</v>
      </c>
    </row>
    <row r="318" spans="1:6" ht="39.6">
      <c r="A318" s="13" t="s">
        <v>49</v>
      </c>
      <c r="B318" s="13"/>
      <c r="C318" s="14" t="s">
        <v>398</v>
      </c>
      <c r="D318" s="16">
        <v>50</v>
      </c>
      <c r="E318" s="16">
        <v>50</v>
      </c>
      <c r="F318" s="16">
        <v>50</v>
      </c>
    </row>
    <row r="319" spans="1:6" ht="26.4">
      <c r="A319" s="13" t="s">
        <v>50</v>
      </c>
      <c r="B319" s="13"/>
      <c r="C319" s="14" t="s">
        <v>399</v>
      </c>
      <c r="D319" s="16">
        <v>50</v>
      </c>
      <c r="E319" s="16">
        <v>50</v>
      </c>
      <c r="F319" s="16">
        <v>50</v>
      </c>
    </row>
    <row r="320" spans="1:6" ht="26.4">
      <c r="A320" s="13" t="s">
        <v>50</v>
      </c>
      <c r="B320" s="13" t="s">
        <v>149</v>
      </c>
      <c r="C320" s="14" t="s">
        <v>449</v>
      </c>
      <c r="D320" s="16">
        <v>50</v>
      </c>
      <c r="E320" s="16">
        <v>50</v>
      </c>
      <c r="F320" s="16">
        <v>50</v>
      </c>
    </row>
    <row r="321" spans="1:6" ht="52.8">
      <c r="A321" s="13" t="s">
        <v>51</v>
      </c>
      <c r="B321" s="13"/>
      <c r="C321" s="14" t="s">
        <v>400</v>
      </c>
      <c r="D321" s="16">
        <v>20</v>
      </c>
      <c r="E321" s="16">
        <v>20</v>
      </c>
      <c r="F321" s="16">
        <v>20</v>
      </c>
    </row>
    <row r="322" spans="1:6" ht="26.4">
      <c r="A322" s="13" t="s">
        <v>52</v>
      </c>
      <c r="B322" s="13"/>
      <c r="C322" s="14" t="s">
        <v>401</v>
      </c>
      <c r="D322" s="16">
        <v>20</v>
      </c>
      <c r="E322" s="16">
        <v>20</v>
      </c>
      <c r="F322" s="16">
        <v>20</v>
      </c>
    </row>
    <row r="323" spans="1:6" ht="26.4">
      <c r="A323" s="13" t="s">
        <v>52</v>
      </c>
      <c r="B323" s="13" t="s">
        <v>149</v>
      </c>
      <c r="C323" s="14" t="s">
        <v>449</v>
      </c>
      <c r="D323" s="16">
        <v>20</v>
      </c>
      <c r="E323" s="16">
        <v>20</v>
      </c>
      <c r="F323" s="16">
        <v>20</v>
      </c>
    </row>
    <row r="324" spans="1:6" ht="52.8">
      <c r="A324" s="17" t="s">
        <v>132</v>
      </c>
      <c r="B324" s="17"/>
      <c r="C324" s="18" t="s">
        <v>276</v>
      </c>
      <c r="D324" s="16">
        <v>6001.4</v>
      </c>
      <c r="E324" s="16">
        <v>5144.1000000000004</v>
      </c>
      <c r="F324" s="16">
        <v>6001.4</v>
      </c>
    </row>
    <row r="325" spans="1:6" ht="92.4">
      <c r="A325" s="17" t="s">
        <v>133</v>
      </c>
      <c r="B325" s="17"/>
      <c r="C325" s="18" t="s">
        <v>402</v>
      </c>
      <c r="D325" s="16">
        <v>6001.4</v>
      </c>
      <c r="E325" s="16">
        <v>5144.1000000000004</v>
      </c>
      <c r="F325" s="16">
        <v>6001.4</v>
      </c>
    </row>
    <row r="326" spans="1:6" ht="52.8">
      <c r="A326" s="17" t="s">
        <v>212</v>
      </c>
      <c r="B326" s="17"/>
      <c r="C326" s="18" t="s">
        <v>403</v>
      </c>
      <c r="D326" s="16">
        <v>3429.3</v>
      </c>
      <c r="E326" s="16">
        <v>2572.1</v>
      </c>
      <c r="F326" s="16">
        <v>3429.3</v>
      </c>
    </row>
    <row r="327" spans="1:6" ht="26.4">
      <c r="A327" s="17" t="s">
        <v>212</v>
      </c>
      <c r="B327" s="17" t="s">
        <v>151</v>
      </c>
      <c r="C327" s="18" t="s">
        <v>454</v>
      </c>
      <c r="D327" s="16">
        <v>3429.3</v>
      </c>
      <c r="E327" s="16">
        <v>2572.1</v>
      </c>
      <c r="F327" s="16">
        <v>3429.3</v>
      </c>
    </row>
    <row r="328" spans="1:6" ht="52.8">
      <c r="A328" s="17" t="s">
        <v>185</v>
      </c>
      <c r="B328" s="17"/>
      <c r="C328" s="18" t="s">
        <v>403</v>
      </c>
      <c r="D328" s="16">
        <v>2572.1</v>
      </c>
      <c r="E328" s="16">
        <v>2572</v>
      </c>
      <c r="F328" s="16">
        <v>2572.1</v>
      </c>
    </row>
    <row r="329" spans="1:6" ht="26.4">
      <c r="A329" s="17" t="s">
        <v>185</v>
      </c>
      <c r="B329" s="17" t="s">
        <v>151</v>
      </c>
      <c r="C329" s="18" t="s">
        <v>454</v>
      </c>
      <c r="D329" s="16">
        <v>2572.1</v>
      </c>
      <c r="E329" s="16">
        <v>2572</v>
      </c>
      <c r="F329" s="16">
        <v>2572.1</v>
      </c>
    </row>
    <row r="330" spans="1:6" ht="39.6">
      <c r="A330" s="13" t="s">
        <v>6</v>
      </c>
      <c r="B330" s="13"/>
      <c r="C330" s="14" t="s">
        <v>252</v>
      </c>
      <c r="D330" s="26">
        <f>D331+D353+D365+D371</f>
        <v>39982.1</v>
      </c>
      <c r="E330" s="26">
        <f t="shared" ref="E330:F330" si="16">E331+E353+E365+E371</f>
        <v>35056.870699999999</v>
      </c>
      <c r="F330" s="26">
        <f t="shared" si="16"/>
        <v>35091.070699999997</v>
      </c>
    </row>
    <row r="331" spans="1:6" ht="52.8">
      <c r="A331" s="13" t="s">
        <v>29</v>
      </c>
      <c r="B331" s="13"/>
      <c r="C331" s="14" t="s">
        <v>277</v>
      </c>
      <c r="D331" s="26">
        <f>3343.7+245.9</f>
        <v>3589.6</v>
      </c>
      <c r="E331" s="16">
        <f t="shared" ref="E331:F331" si="17">E332</f>
        <v>1969</v>
      </c>
      <c r="F331" s="16">
        <f t="shared" si="17"/>
        <v>2003.1999999999998</v>
      </c>
    </row>
    <row r="332" spans="1:6" ht="66">
      <c r="A332" s="13" t="s">
        <v>30</v>
      </c>
      <c r="B332" s="13"/>
      <c r="C332" s="14" t="s">
        <v>404</v>
      </c>
      <c r="D332" s="26">
        <f>3343.7+245.9</f>
        <v>3589.6</v>
      </c>
      <c r="E332" s="16">
        <f t="shared" ref="E332:F332" si="18">E333+E336+E339+E341+E343+E345+E348+E350</f>
        <v>1969</v>
      </c>
      <c r="F332" s="16">
        <f t="shared" si="18"/>
        <v>2003.1999999999998</v>
      </c>
    </row>
    <row r="333" spans="1:6" ht="52.8">
      <c r="A333" s="17" t="s">
        <v>161</v>
      </c>
      <c r="B333" s="17"/>
      <c r="C333" s="18" t="s">
        <v>405</v>
      </c>
      <c r="D333" s="26">
        <v>329.1</v>
      </c>
      <c r="E333" s="16">
        <v>329.1</v>
      </c>
      <c r="F333" s="16">
        <v>329.1</v>
      </c>
    </row>
    <row r="334" spans="1:6" ht="66">
      <c r="A334" s="17" t="s">
        <v>161</v>
      </c>
      <c r="B334" s="17" t="s">
        <v>146</v>
      </c>
      <c r="C334" s="18" t="s">
        <v>452</v>
      </c>
      <c r="D334" s="26">
        <v>259.7</v>
      </c>
      <c r="E334" s="16">
        <v>259.74099999999999</v>
      </c>
      <c r="F334" s="16">
        <v>259.74099999999999</v>
      </c>
    </row>
    <row r="335" spans="1:6" ht="26.4">
      <c r="A335" s="17" t="s">
        <v>161</v>
      </c>
      <c r="B335" s="17" t="s">
        <v>147</v>
      </c>
      <c r="C335" s="18" t="s">
        <v>450</v>
      </c>
      <c r="D335" s="26">
        <v>69.400000000000006</v>
      </c>
      <c r="E335" s="16">
        <v>69.358999999999995</v>
      </c>
      <c r="F335" s="16">
        <v>69.358999999999995</v>
      </c>
    </row>
    <row r="336" spans="1:6" ht="66">
      <c r="A336" s="17" t="s">
        <v>167</v>
      </c>
      <c r="B336" s="17"/>
      <c r="C336" s="18" t="s">
        <v>406</v>
      </c>
      <c r="D336" s="26">
        <v>198</v>
      </c>
      <c r="E336" s="16">
        <v>198</v>
      </c>
      <c r="F336" s="16">
        <v>198</v>
      </c>
    </row>
    <row r="337" spans="1:6" ht="66">
      <c r="A337" s="17" t="s">
        <v>167</v>
      </c>
      <c r="B337" s="17" t="s">
        <v>146</v>
      </c>
      <c r="C337" s="18" t="s">
        <v>452</v>
      </c>
      <c r="D337" s="26">
        <v>152.69999999999999</v>
      </c>
      <c r="E337" s="16">
        <v>152.66589999999999</v>
      </c>
      <c r="F337" s="16">
        <v>152.66589999999999</v>
      </c>
    </row>
    <row r="338" spans="1:6" ht="26.4">
      <c r="A338" s="17" t="s">
        <v>167</v>
      </c>
      <c r="B338" s="17" t="s">
        <v>147</v>
      </c>
      <c r="C338" s="18" t="s">
        <v>450</v>
      </c>
      <c r="D338" s="26">
        <v>45.3</v>
      </c>
      <c r="E338" s="16">
        <v>45.334099999999999</v>
      </c>
      <c r="F338" s="16">
        <v>45.334099999999999</v>
      </c>
    </row>
    <row r="339" spans="1:6" ht="66">
      <c r="A339" s="20" t="s">
        <v>466</v>
      </c>
      <c r="B339" s="20"/>
      <c r="C339" s="21" t="s">
        <v>488</v>
      </c>
      <c r="D339" s="26">
        <v>2.6</v>
      </c>
      <c r="E339" s="16">
        <v>0</v>
      </c>
      <c r="F339" s="16">
        <v>0</v>
      </c>
    </row>
    <row r="340" spans="1:6" ht="66">
      <c r="A340" s="20" t="s">
        <v>466</v>
      </c>
      <c r="B340" s="20" t="s">
        <v>146</v>
      </c>
      <c r="C340" s="21" t="s">
        <v>489</v>
      </c>
      <c r="D340" s="26">
        <v>2.6</v>
      </c>
      <c r="E340" s="16">
        <v>0</v>
      </c>
      <c r="F340" s="16">
        <v>0</v>
      </c>
    </row>
    <row r="341" spans="1:6" ht="39.6">
      <c r="A341" s="20" t="s">
        <v>467</v>
      </c>
      <c r="B341" s="20"/>
      <c r="C341" s="21" t="s">
        <v>490</v>
      </c>
      <c r="D341" s="26">
        <v>1302.2</v>
      </c>
      <c r="E341" s="16">
        <v>0</v>
      </c>
      <c r="F341" s="16">
        <v>0</v>
      </c>
    </row>
    <row r="342" spans="1:6">
      <c r="A342" s="20" t="s">
        <v>467</v>
      </c>
      <c r="B342" s="20" t="s">
        <v>148</v>
      </c>
      <c r="C342" s="21" t="s">
        <v>491</v>
      </c>
      <c r="D342" s="26">
        <v>1302.2</v>
      </c>
      <c r="E342" s="16">
        <v>0</v>
      </c>
      <c r="F342" s="16">
        <v>0</v>
      </c>
    </row>
    <row r="343" spans="1:6" ht="26.4">
      <c r="A343" s="17" t="s">
        <v>31</v>
      </c>
      <c r="B343" s="17"/>
      <c r="C343" s="18" t="s">
        <v>407</v>
      </c>
      <c r="D343" s="26">
        <v>215</v>
      </c>
      <c r="E343" s="16">
        <v>215</v>
      </c>
      <c r="F343" s="16">
        <v>215</v>
      </c>
    </row>
    <row r="344" spans="1:6" ht="26.4">
      <c r="A344" s="17" t="s">
        <v>31</v>
      </c>
      <c r="B344" s="17" t="s">
        <v>149</v>
      </c>
      <c r="C344" s="18" t="s">
        <v>449</v>
      </c>
      <c r="D344" s="26">
        <v>215</v>
      </c>
      <c r="E344" s="16">
        <v>215</v>
      </c>
      <c r="F344" s="16">
        <v>215</v>
      </c>
    </row>
    <row r="345" spans="1:6" ht="39.6">
      <c r="A345" s="17" t="s">
        <v>168</v>
      </c>
      <c r="B345" s="17"/>
      <c r="C345" s="18" t="s">
        <v>408</v>
      </c>
      <c r="D345" s="26">
        <v>450</v>
      </c>
      <c r="E345" s="16">
        <v>450</v>
      </c>
      <c r="F345" s="16">
        <v>450</v>
      </c>
    </row>
    <row r="346" spans="1:6" ht="66">
      <c r="A346" s="17" t="s">
        <v>168</v>
      </c>
      <c r="B346" s="17" t="s">
        <v>146</v>
      </c>
      <c r="C346" s="18" t="s">
        <v>452</v>
      </c>
      <c r="D346" s="26">
        <v>80</v>
      </c>
      <c r="E346" s="16">
        <v>80</v>
      </c>
      <c r="F346" s="16">
        <v>80</v>
      </c>
    </row>
    <row r="347" spans="1:6" ht="26.4">
      <c r="A347" s="17" t="s">
        <v>168</v>
      </c>
      <c r="B347" s="17" t="s">
        <v>147</v>
      </c>
      <c r="C347" s="18" t="s">
        <v>450</v>
      </c>
      <c r="D347" s="26">
        <v>370</v>
      </c>
      <c r="E347" s="16">
        <v>370</v>
      </c>
      <c r="F347" s="16">
        <v>370</v>
      </c>
    </row>
    <row r="348" spans="1:6" ht="52.8">
      <c r="A348" s="17" t="s">
        <v>162</v>
      </c>
      <c r="B348" s="17"/>
      <c r="C348" s="18" t="s">
        <v>409</v>
      </c>
      <c r="D348" s="26">
        <v>103.6</v>
      </c>
      <c r="E348" s="16">
        <v>6.9</v>
      </c>
      <c r="F348" s="16">
        <v>11.1</v>
      </c>
    </row>
    <row r="349" spans="1:6" ht="26.4">
      <c r="A349" s="17" t="s">
        <v>162</v>
      </c>
      <c r="B349" s="17" t="s">
        <v>147</v>
      </c>
      <c r="C349" s="18" t="s">
        <v>450</v>
      </c>
      <c r="D349" s="26">
        <v>103.6</v>
      </c>
      <c r="E349" s="16">
        <v>6.9</v>
      </c>
      <c r="F349" s="16">
        <v>11.1</v>
      </c>
    </row>
    <row r="350" spans="1:6" ht="39.6">
      <c r="A350" s="17" t="s">
        <v>169</v>
      </c>
      <c r="B350" s="17"/>
      <c r="C350" s="18" t="s">
        <v>410</v>
      </c>
      <c r="D350" s="26">
        <f>D351+D352</f>
        <v>989.1</v>
      </c>
      <c r="E350" s="16">
        <v>770</v>
      </c>
      <c r="F350" s="16">
        <v>800</v>
      </c>
    </row>
    <row r="351" spans="1:6" ht="66">
      <c r="A351" s="17" t="s">
        <v>169</v>
      </c>
      <c r="B351" s="17" t="s">
        <v>146</v>
      </c>
      <c r="C351" s="18" t="s">
        <v>452</v>
      </c>
      <c r="D351" s="26">
        <v>708.2</v>
      </c>
      <c r="E351" s="16">
        <v>713.98699999999997</v>
      </c>
      <c r="F351" s="16">
        <v>713.68700000000001</v>
      </c>
    </row>
    <row r="352" spans="1:6" ht="26.4">
      <c r="A352" s="17" t="s">
        <v>169</v>
      </c>
      <c r="B352" s="17" t="s">
        <v>147</v>
      </c>
      <c r="C352" s="18" t="s">
        <v>450</v>
      </c>
      <c r="D352" s="26">
        <f>35+245.9</f>
        <v>280.89999999999998</v>
      </c>
      <c r="E352" s="16">
        <v>56.012999999999998</v>
      </c>
      <c r="F352" s="16">
        <v>86.313000000000002</v>
      </c>
    </row>
    <row r="353" spans="1:6" ht="39.6">
      <c r="A353" s="13" t="s">
        <v>32</v>
      </c>
      <c r="B353" s="13"/>
      <c r="C353" s="14" t="s">
        <v>278</v>
      </c>
      <c r="D353" s="26">
        <v>1683</v>
      </c>
      <c r="E353" s="16">
        <v>2162</v>
      </c>
      <c r="F353" s="16">
        <v>2162</v>
      </c>
    </row>
    <row r="354" spans="1:6" ht="39.6">
      <c r="A354" s="13" t="s">
        <v>33</v>
      </c>
      <c r="B354" s="13"/>
      <c r="C354" s="14" t="s">
        <v>411</v>
      </c>
      <c r="D354" s="26">
        <v>1683</v>
      </c>
      <c r="E354" s="16">
        <v>2162</v>
      </c>
      <c r="F354" s="16">
        <v>2162</v>
      </c>
    </row>
    <row r="355" spans="1:6" ht="39.6">
      <c r="A355" s="17" t="s">
        <v>34</v>
      </c>
      <c r="B355" s="17"/>
      <c r="C355" s="18" t="s">
        <v>412</v>
      </c>
      <c r="D355" s="26">
        <f>110+50</f>
        <v>160</v>
      </c>
      <c r="E355" s="16">
        <v>100</v>
      </c>
      <c r="F355" s="16">
        <v>100</v>
      </c>
    </row>
    <row r="356" spans="1:6" ht="26.4">
      <c r="A356" s="17" t="s">
        <v>34</v>
      </c>
      <c r="B356" s="17" t="s">
        <v>147</v>
      </c>
      <c r="C356" s="18" t="s">
        <v>450</v>
      </c>
      <c r="D356" s="26">
        <f>110+50</f>
        <v>160</v>
      </c>
      <c r="E356" s="16">
        <v>100</v>
      </c>
      <c r="F356" s="16">
        <v>100</v>
      </c>
    </row>
    <row r="357" spans="1:6" ht="26.4">
      <c r="A357" s="17" t="s">
        <v>130</v>
      </c>
      <c r="B357" s="17"/>
      <c r="C357" s="18" t="s">
        <v>413</v>
      </c>
      <c r="D357" s="26">
        <v>136</v>
      </c>
      <c r="E357" s="16">
        <v>136</v>
      </c>
      <c r="F357" s="16">
        <v>136</v>
      </c>
    </row>
    <row r="358" spans="1:6">
      <c r="A358" s="17" t="s">
        <v>130</v>
      </c>
      <c r="B358" s="17" t="s">
        <v>150</v>
      </c>
      <c r="C358" s="18" t="s">
        <v>451</v>
      </c>
      <c r="D358" s="26">
        <v>136</v>
      </c>
      <c r="E358" s="16">
        <v>136</v>
      </c>
      <c r="F358" s="16">
        <v>136</v>
      </c>
    </row>
    <row r="359" spans="1:6" ht="39.6">
      <c r="A359" s="17" t="s">
        <v>125</v>
      </c>
      <c r="B359" s="17"/>
      <c r="C359" s="18" t="s">
        <v>414</v>
      </c>
      <c r="D359" s="26">
        <v>1130</v>
      </c>
      <c r="E359" s="16">
        <v>1570</v>
      </c>
      <c r="F359" s="16">
        <v>1570</v>
      </c>
    </row>
    <row r="360" spans="1:6">
      <c r="A360" s="17" t="s">
        <v>125</v>
      </c>
      <c r="B360" s="17" t="s">
        <v>150</v>
      </c>
      <c r="C360" s="18" t="s">
        <v>451</v>
      </c>
      <c r="D360" s="26">
        <v>1130</v>
      </c>
      <c r="E360" s="16">
        <v>1570</v>
      </c>
      <c r="F360" s="16">
        <v>1570</v>
      </c>
    </row>
    <row r="361" spans="1:6" ht="39.6">
      <c r="A361" s="17" t="s">
        <v>158</v>
      </c>
      <c r="B361" s="17"/>
      <c r="C361" s="18" t="s">
        <v>415</v>
      </c>
      <c r="D361" s="26">
        <f>190-50</f>
        <v>140</v>
      </c>
      <c r="E361" s="16">
        <v>200</v>
      </c>
      <c r="F361" s="16">
        <v>200</v>
      </c>
    </row>
    <row r="362" spans="1:6" ht="26.4">
      <c r="A362" s="17" t="s">
        <v>158</v>
      </c>
      <c r="B362" s="17" t="s">
        <v>147</v>
      </c>
      <c r="C362" s="18" t="s">
        <v>450</v>
      </c>
      <c r="D362" s="26">
        <f>190-50</f>
        <v>140</v>
      </c>
      <c r="E362" s="16">
        <v>200</v>
      </c>
      <c r="F362" s="16">
        <v>200</v>
      </c>
    </row>
    <row r="363" spans="1:6" ht="39.6">
      <c r="A363" s="17" t="s">
        <v>131</v>
      </c>
      <c r="B363" s="17"/>
      <c r="C363" s="18" t="s">
        <v>416</v>
      </c>
      <c r="D363" s="26">
        <v>117</v>
      </c>
      <c r="E363" s="16">
        <v>156</v>
      </c>
      <c r="F363" s="16">
        <v>156</v>
      </c>
    </row>
    <row r="364" spans="1:6">
      <c r="A364" s="17" t="s">
        <v>131</v>
      </c>
      <c r="B364" s="17" t="s">
        <v>150</v>
      </c>
      <c r="C364" s="18" t="s">
        <v>451</v>
      </c>
      <c r="D364" s="26">
        <v>117</v>
      </c>
      <c r="E364" s="16">
        <v>156</v>
      </c>
      <c r="F364" s="16">
        <v>156</v>
      </c>
    </row>
    <row r="365" spans="1:6" ht="26.4">
      <c r="A365" s="19" t="s">
        <v>144</v>
      </c>
      <c r="B365" s="17"/>
      <c r="C365" s="18" t="s">
        <v>279</v>
      </c>
      <c r="D365" s="26">
        <v>1883.8</v>
      </c>
      <c r="E365" s="16">
        <v>970</v>
      </c>
      <c r="F365" s="16">
        <v>970</v>
      </c>
    </row>
    <row r="366" spans="1:6" ht="26.4">
      <c r="A366" s="19" t="s">
        <v>484</v>
      </c>
      <c r="B366" s="17"/>
      <c r="C366" s="18" t="s">
        <v>485</v>
      </c>
      <c r="D366" s="26">
        <v>1883.8</v>
      </c>
      <c r="E366" s="16">
        <v>970</v>
      </c>
      <c r="F366" s="16">
        <v>970</v>
      </c>
    </row>
    <row r="367" spans="1:6">
      <c r="A367" s="17" t="s">
        <v>486</v>
      </c>
      <c r="B367" s="17"/>
      <c r="C367" s="18" t="s">
        <v>417</v>
      </c>
      <c r="D367" s="26">
        <v>913.8</v>
      </c>
      <c r="E367" s="16">
        <v>970</v>
      </c>
      <c r="F367" s="16">
        <v>970</v>
      </c>
    </row>
    <row r="368" spans="1:6" ht="26.4">
      <c r="A368" s="17" t="s">
        <v>486</v>
      </c>
      <c r="B368" s="17" t="s">
        <v>149</v>
      </c>
      <c r="C368" s="18" t="s">
        <v>449</v>
      </c>
      <c r="D368" s="26">
        <v>913.8</v>
      </c>
      <c r="E368" s="16">
        <v>970</v>
      </c>
      <c r="F368" s="16">
        <v>970</v>
      </c>
    </row>
    <row r="369" spans="1:6" ht="26.4">
      <c r="A369" s="19" t="s">
        <v>487</v>
      </c>
      <c r="B369" s="17"/>
      <c r="C369" s="18" t="s">
        <v>418</v>
      </c>
      <c r="D369" s="26">
        <v>970</v>
      </c>
      <c r="E369" s="16">
        <v>0</v>
      </c>
      <c r="F369" s="16">
        <v>0</v>
      </c>
    </row>
    <row r="370" spans="1:6" ht="26.4">
      <c r="A370" s="19" t="s">
        <v>487</v>
      </c>
      <c r="B370" s="17" t="s">
        <v>149</v>
      </c>
      <c r="C370" s="18" t="s">
        <v>449</v>
      </c>
      <c r="D370" s="26">
        <v>970</v>
      </c>
      <c r="E370" s="16">
        <v>0</v>
      </c>
      <c r="F370" s="16">
        <v>0</v>
      </c>
    </row>
    <row r="371" spans="1:6" ht="26.4">
      <c r="A371" s="13" t="s">
        <v>7</v>
      </c>
      <c r="B371" s="13"/>
      <c r="C371" s="14" t="s">
        <v>280</v>
      </c>
      <c r="D371" s="26">
        <v>32825.699999999997</v>
      </c>
      <c r="E371" s="16">
        <f t="shared" ref="E371:F371" si="19">E373+E375</f>
        <v>29955.870699999999</v>
      </c>
      <c r="F371" s="16">
        <f t="shared" si="19"/>
        <v>29955.870699999999</v>
      </c>
    </row>
    <row r="372" spans="1:6" ht="26.4">
      <c r="A372" s="13" t="s">
        <v>8</v>
      </c>
      <c r="B372" s="13"/>
      <c r="C372" s="14" t="s">
        <v>419</v>
      </c>
      <c r="D372" s="26">
        <v>32825.699999999997</v>
      </c>
      <c r="E372" s="16">
        <v>29955.870699999999</v>
      </c>
      <c r="F372" s="16">
        <v>29955.870699999999</v>
      </c>
    </row>
    <row r="373" spans="1:6">
      <c r="A373" s="13" t="s">
        <v>9</v>
      </c>
      <c r="B373" s="13"/>
      <c r="C373" s="14" t="s">
        <v>420</v>
      </c>
      <c r="D373" s="26">
        <v>1588.7</v>
      </c>
      <c r="E373" s="16">
        <v>1263.6706999999999</v>
      </c>
      <c r="F373" s="16">
        <v>1263.6706999999999</v>
      </c>
    </row>
    <row r="374" spans="1:6" ht="66">
      <c r="A374" s="13" t="s">
        <v>9</v>
      </c>
      <c r="B374" s="13" t="s">
        <v>146</v>
      </c>
      <c r="C374" s="14" t="s">
        <v>452</v>
      </c>
      <c r="D374" s="26">
        <v>1588.7</v>
      </c>
      <c r="E374" s="16">
        <v>1263.7</v>
      </c>
      <c r="F374" s="16">
        <v>1263.7</v>
      </c>
    </row>
    <row r="375" spans="1:6" ht="52.8">
      <c r="A375" s="17" t="s">
        <v>10</v>
      </c>
      <c r="B375" s="17"/>
      <c r="C375" s="18" t="s">
        <v>421</v>
      </c>
      <c r="D375" s="26">
        <v>31237</v>
      </c>
      <c r="E375" s="16">
        <v>28692.2</v>
      </c>
      <c r="F375" s="16">
        <v>28692.2</v>
      </c>
    </row>
    <row r="376" spans="1:6" ht="66">
      <c r="A376" s="17" t="s">
        <v>10</v>
      </c>
      <c r="B376" s="17" t="s">
        <v>146</v>
      </c>
      <c r="C376" s="18" t="s">
        <v>452</v>
      </c>
      <c r="D376" s="26">
        <v>26090.1</v>
      </c>
      <c r="E376" s="16">
        <v>23842.103999999999</v>
      </c>
      <c r="F376" s="16">
        <v>23842.103999999999</v>
      </c>
    </row>
    <row r="377" spans="1:6" ht="26.4">
      <c r="A377" s="17" t="s">
        <v>10</v>
      </c>
      <c r="B377" s="17" t="s">
        <v>147</v>
      </c>
      <c r="C377" s="18" t="s">
        <v>450</v>
      </c>
      <c r="D377" s="26">
        <v>5075.2</v>
      </c>
      <c r="E377" s="16">
        <v>4762.3459999999995</v>
      </c>
      <c r="F377" s="16">
        <v>4762.3459999999995</v>
      </c>
    </row>
    <row r="378" spans="1:6">
      <c r="A378" s="17" t="s">
        <v>10</v>
      </c>
      <c r="B378" s="17" t="s">
        <v>148</v>
      </c>
      <c r="C378" s="18" t="s">
        <v>453</v>
      </c>
      <c r="D378" s="26">
        <v>71.7</v>
      </c>
      <c r="E378" s="16">
        <v>87.75</v>
      </c>
      <c r="F378" s="16">
        <v>87.75</v>
      </c>
    </row>
    <row r="379" spans="1:6" ht="39.6">
      <c r="A379" s="13" t="s">
        <v>11</v>
      </c>
      <c r="B379" s="13"/>
      <c r="C379" s="14" t="s">
        <v>253</v>
      </c>
      <c r="D379" s="26">
        <f>D380+D384+D391</f>
        <v>8518.7999999999993</v>
      </c>
      <c r="E379" s="26">
        <f t="shared" ref="E379:F379" si="20">E380+E384+E391</f>
        <v>7158.8</v>
      </c>
      <c r="F379" s="26">
        <f t="shared" si="20"/>
        <v>7153.8</v>
      </c>
    </row>
    <row r="380" spans="1:6" ht="39.6">
      <c r="A380" s="13" t="s">
        <v>145</v>
      </c>
      <c r="B380" s="13"/>
      <c r="C380" s="14" t="s">
        <v>281</v>
      </c>
      <c r="D380" s="26">
        <v>5</v>
      </c>
      <c r="E380" s="16">
        <v>5</v>
      </c>
      <c r="F380" s="16">
        <v>0</v>
      </c>
    </row>
    <row r="381" spans="1:6" ht="26.4">
      <c r="A381" s="13" t="s">
        <v>155</v>
      </c>
      <c r="B381" s="13"/>
      <c r="C381" s="14" t="s">
        <v>422</v>
      </c>
      <c r="D381" s="26">
        <v>5</v>
      </c>
      <c r="E381" s="16">
        <v>5</v>
      </c>
      <c r="F381" s="16">
        <v>0</v>
      </c>
    </row>
    <row r="382" spans="1:6" ht="26.4">
      <c r="A382" s="13" t="s">
        <v>156</v>
      </c>
      <c r="B382" s="13"/>
      <c r="C382" s="14" t="s">
        <v>423</v>
      </c>
      <c r="D382" s="26">
        <v>5</v>
      </c>
      <c r="E382" s="16">
        <v>5</v>
      </c>
      <c r="F382" s="16">
        <v>0</v>
      </c>
    </row>
    <row r="383" spans="1:6" ht="26.4">
      <c r="A383" s="13" t="s">
        <v>156</v>
      </c>
      <c r="B383" s="13" t="s">
        <v>152</v>
      </c>
      <c r="C383" s="14" t="s">
        <v>455</v>
      </c>
      <c r="D383" s="26">
        <v>5</v>
      </c>
      <c r="E383" s="16">
        <v>5</v>
      </c>
      <c r="F383" s="16">
        <v>0</v>
      </c>
    </row>
    <row r="384" spans="1:6" ht="39.6">
      <c r="A384" s="20" t="s">
        <v>468</v>
      </c>
      <c r="B384" s="20"/>
      <c r="C384" s="21" t="s">
        <v>496</v>
      </c>
      <c r="D384" s="22">
        <v>1290</v>
      </c>
      <c r="E384" s="16">
        <v>0</v>
      </c>
      <c r="F384" s="16">
        <v>0</v>
      </c>
    </row>
    <row r="385" spans="1:6" ht="39.6">
      <c r="A385" s="20" t="s">
        <v>469</v>
      </c>
      <c r="B385" s="20"/>
      <c r="C385" s="21" t="s">
        <v>497</v>
      </c>
      <c r="D385" s="22">
        <v>500</v>
      </c>
      <c r="E385" s="16">
        <v>0</v>
      </c>
      <c r="F385" s="16">
        <v>0</v>
      </c>
    </row>
    <row r="386" spans="1:6">
      <c r="A386" s="20" t="s">
        <v>470</v>
      </c>
      <c r="B386" s="20"/>
      <c r="C386" s="21" t="s">
        <v>498</v>
      </c>
      <c r="D386" s="22">
        <v>500</v>
      </c>
      <c r="E386" s="16">
        <v>0</v>
      </c>
      <c r="F386" s="16">
        <v>0</v>
      </c>
    </row>
    <row r="387" spans="1:6">
      <c r="A387" s="20" t="s">
        <v>470</v>
      </c>
      <c r="B387" s="20" t="s">
        <v>471</v>
      </c>
      <c r="C387" s="21" t="s">
        <v>499</v>
      </c>
      <c r="D387" s="22">
        <v>500</v>
      </c>
      <c r="E387" s="16">
        <v>0</v>
      </c>
      <c r="F387" s="16">
        <v>0</v>
      </c>
    </row>
    <row r="388" spans="1:6" ht="52.8">
      <c r="A388" s="20" t="s">
        <v>472</v>
      </c>
      <c r="B388" s="20"/>
      <c r="C388" s="21" t="s">
        <v>500</v>
      </c>
      <c r="D388" s="22">
        <v>790</v>
      </c>
      <c r="E388" s="16">
        <v>0</v>
      </c>
      <c r="F388" s="16">
        <v>0</v>
      </c>
    </row>
    <row r="389" spans="1:6" ht="39.6">
      <c r="A389" s="20" t="s">
        <v>473</v>
      </c>
      <c r="B389" s="20"/>
      <c r="C389" s="21" t="s">
        <v>501</v>
      </c>
      <c r="D389" s="22">
        <v>790</v>
      </c>
      <c r="E389" s="16">
        <v>0</v>
      </c>
      <c r="F389" s="16">
        <v>0</v>
      </c>
    </row>
    <row r="390" spans="1:6">
      <c r="A390" s="20" t="s">
        <v>473</v>
      </c>
      <c r="B390" s="20" t="s">
        <v>471</v>
      </c>
      <c r="C390" s="21" t="s">
        <v>502</v>
      </c>
      <c r="D390" s="22">
        <v>790</v>
      </c>
      <c r="E390" s="16">
        <v>0</v>
      </c>
      <c r="F390" s="16">
        <v>0</v>
      </c>
    </row>
    <row r="391" spans="1:6" ht="39.6">
      <c r="A391" s="17" t="s">
        <v>12</v>
      </c>
      <c r="B391" s="17"/>
      <c r="C391" s="18" t="s">
        <v>282</v>
      </c>
      <c r="D391" s="26">
        <v>7223.8</v>
      </c>
      <c r="E391" s="16">
        <v>7153.8</v>
      </c>
      <c r="F391" s="16">
        <v>7153.8</v>
      </c>
    </row>
    <row r="392" spans="1:6" ht="26.4">
      <c r="A392" s="17" t="s">
        <v>13</v>
      </c>
      <c r="B392" s="17"/>
      <c r="C392" s="18" t="s">
        <v>419</v>
      </c>
      <c r="D392" s="26">
        <v>7223.8</v>
      </c>
      <c r="E392" s="16">
        <v>7153.8</v>
      </c>
      <c r="F392" s="16">
        <v>7153.8</v>
      </c>
    </row>
    <row r="393" spans="1:6" ht="39.6">
      <c r="A393" s="17" t="s">
        <v>14</v>
      </c>
      <c r="B393" s="17"/>
      <c r="C393" s="18" t="s">
        <v>424</v>
      </c>
      <c r="D393" s="26">
        <v>7223.8</v>
      </c>
      <c r="E393" s="16">
        <v>7153.8</v>
      </c>
      <c r="F393" s="16">
        <v>7153.8</v>
      </c>
    </row>
    <row r="394" spans="1:6" ht="66">
      <c r="A394" s="17" t="s">
        <v>14</v>
      </c>
      <c r="B394" s="17" t="s">
        <v>146</v>
      </c>
      <c r="C394" s="18" t="s">
        <v>452</v>
      </c>
      <c r="D394" s="26">
        <v>6364.1</v>
      </c>
      <c r="E394" s="16">
        <v>6245.1</v>
      </c>
      <c r="F394" s="16">
        <v>6245.1</v>
      </c>
    </row>
    <row r="395" spans="1:6" ht="26.4">
      <c r="A395" s="17" t="s">
        <v>14</v>
      </c>
      <c r="B395" s="17" t="s">
        <v>147</v>
      </c>
      <c r="C395" s="18" t="s">
        <v>450</v>
      </c>
      <c r="D395" s="26">
        <v>853.7</v>
      </c>
      <c r="E395" s="16">
        <v>902.7</v>
      </c>
      <c r="F395" s="16">
        <v>902.7</v>
      </c>
    </row>
    <row r="396" spans="1:6">
      <c r="A396" s="17" t="s">
        <v>14</v>
      </c>
      <c r="B396" s="17" t="s">
        <v>148</v>
      </c>
      <c r="C396" s="18" t="s">
        <v>453</v>
      </c>
      <c r="D396" s="26">
        <v>6</v>
      </c>
      <c r="E396" s="16">
        <v>6</v>
      </c>
      <c r="F396" s="16">
        <v>6</v>
      </c>
    </row>
    <row r="397" spans="1:6" ht="39.6">
      <c r="A397" s="13" t="s">
        <v>35</v>
      </c>
      <c r="B397" s="13"/>
      <c r="C397" s="14" t="s">
        <v>254</v>
      </c>
      <c r="D397" s="26">
        <v>2243.4</v>
      </c>
      <c r="E397" s="16">
        <f t="shared" ref="E397:F397" si="21">E398+E416+E420</f>
        <v>278</v>
      </c>
      <c r="F397" s="16">
        <f t="shared" si="21"/>
        <v>278</v>
      </c>
    </row>
    <row r="398" spans="1:6" ht="26.4">
      <c r="A398" s="17" t="s">
        <v>101</v>
      </c>
      <c r="B398" s="17"/>
      <c r="C398" s="18" t="s">
        <v>283</v>
      </c>
      <c r="D398" s="26">
        <v>158</v>
      </c>
      <c r="E398" s="16">
        <v>158</v>
      </c>
      <c r="F398" s="16">
        <v>158</v>
      </c>
    </row>
    <row r="399" spans="1:6">
      <c r="A399" s="17" t="s">
        <v>102</v>
      </c>
      <c r="B399" s="17"/>
      <c r="C399" s="18" t="s">
        <v>425</v>
      </c>
      <c r="D399" s="26">
        <v>32</v>
      </c>
      <c r="E399" s="16">
        <v>32</v>
      </c>
      <c r="F399" s="16">
        <v>32</v>
      </c>
    </row>
    <row r="400" spans="1:6" ht="39.6">
      <c r="A400" s="17" t="s">
        <v>103</v>
      </c>
      <c r="B400" s="17"/>
      <c r="C400" s="18" t="s">
        <v>426</v>
      </c>
      <c r="D400" s="26">
        <v>32</v>
      </c>
      <c r="E400" s="16">
        <v>32</v>
      </c>
      <c r="F400" s="16">
        <v>32</v>
      </c>
    </row>
    <row r="401" spans="1:6" ht="26.4">
      <c r="A401" s="17" t="s">
        <v>103</v>
      </c>
      <c r="B401" s="17" t="s">
        <v>147</v>
      </c>
      <c r="C401" s="18" t="s">
        <v>450</v>
      </c>
      <c r="D401" s="26">
        <v>32</v>
      </c>
      <c r="E401" s="16">
        <v>32</v>
      </c>
      <c r="F401" s="16">
        <v>32</v>
      </c>
    </row>
    <row r="402" spans="1:6" ht="39.6">
      <c r="A402" s="17" t="s">
        <v>104</v>
      </c>
      <c r="B402" s="17"/>
      <c r="C402" s="18" t="s">
        <v>427</v>
      </c>
      <c r="D402" s="26">
        <v>26</v>
      </c>
      <c r="E402" s="16">
        <v>26</v>
      </c>
      <c r="F402" s="16">
        <v>26</v>
      </c>
    </row>
    <row r="403" spans="1:6" ht="52.8">
      <c r="A403" s="17" t="s">
        <v>105</v>
      </c>
      <c r="B403" s="17"/>
      <c r="C403" s="18" t="s">
        <v>428</v>
      </c>
      <c r="D403" s="26">
        <v>22</v>
      </c>
      <c r="E403" s="16">
        <v>22</v>
      </c>
      <c r="F403" s="16">
        <v>22</v>
      </c>
    </row>
    <row r="404" spans="1:6" ht="26.4">
      <c r="A404" s="17" t="s">
        <v>105</v>
      </c>
      <c r="B404" s="17" t="s">
        <v>147</v>
      </c>
      <c r="C404" s="18" t="s">
        <v>450</v>
      </c>
      <c r="D404" s="26">
        <v>22</v>
      </c>
      <c r="E404" s="16">
        <v>22</v>
      </c>
      <c r="F404" s="16">
        <v>22</v>
      </c>
    </row>
    <row r="405" spans="1:6" ht="26.4">
      <c r="A405" s="17" t="s">
        <v>106</v>
      </c>
      <c r="B405" s="17"/>
      <c r="C405" s="18" t="s">
        <v>429</v>
      </c>
      <c r="D405" s="26">
        <v>4</v>
      </c>
      <c r="E405" s="16">
        <v>4</v>
      </c>
      <c r="F405" s="16">
        <v>4</v>
      </c>
    </row>
    <row r="406" spans="1:6" ht="26.4">
      <c r="A406" s="17" t="s">
        <v>106</v>
      </c>
      <c r="B406" s="17" t="s">
        <v>147</v>
      </c>
      <c r="C406" s="18" t="s">
        <v>450</v>
      </c>
      <c r="D406" s="26">
        <v>4</v>
      </c>
      <c r="E406" s="16">
        <v>4</v>
      </c>
      <c r="F406" s="16">
        <v>4</v>
      </c>
    </row>
    <row r="407" spans="1:6" ht="26.4">
      <c r="A407" s="17" t="s">
        <v>107</v>
      </c>
      <c r="B407" s="17"/>
      <c r="C407" s="18" t="s">
        <v>430</v>
      </c>
      <c r="D407" s="26">
        <v>40</v>
      </c>
      <c r="E407" s="16">
        <v>40</v>
      </c>
      <c r="F407" s="16">
        <v>40</v>
      </c>
    </row>
    <row r="408" spans="1:6" ht="26.4">
      <c r="A408" s="17" t="s">
        <v>108</v>
      </c>
      <c r="B408" s="17"/>
      <c r="C408" s="18" t="s">
        <v>431</v>
      </c>
      <c r="D408" s="26">
        <v>40</v>
      </c>
      <c r="E408" s="16">
        <v>40</v>
      </c>
      <c r="F408" s="16">
        <v>40</v>
      </c>
    </row>
    <row r="409" spans="1:6" ht="26.4">
      <c r="A409" s="17" t="s">
        <v>108</v>
      </c>
      <c r="B409" s="17" t="s">
        <v>147</v>
      </c>
      <c r="C409" s="18" t="s">
        <v>450</v>
      </c>
      <c r="D409" s="26">
        <v>40</v>
      </c>
      <c r="E409" s="16">
        <v>40</v>
      </c>
      <c r="F409" s="16">
        <v>40</v>
      </c>
    </row>
    <row r="410" spans="1:6" ht="39.6">
      <c r="A410" s="17" t="s">
        <v>109</v>
      </c>
      <c r="B410" s="17"/>
      <c r="C410" s="18" t="s">
        <v>432</v>
      </c>
      <c r="D410" s="26">
        <v>30</v>
      </c>
      <c r="E410" s="16">
        <v>30</v>
      </c>
      <c r="F410" s="16">
        <v>30</v>
      </c>
    </row>
    <row r="411" spans="1:6" ht="39.6">
      <c r="A411" s="17" t="s">
        <v>110</v>
      </c>
      <c r="B411" s="17"/>
      <c r="C411" s="18" t="s">
        <v>433</v>
      </c>
      <c r="D411" s="26">
        <v>30</v>
      </c>
      <c r="E411" s="16">
        <v>30</v>
      </c>
      <c r="F411" s="16">
        <v>30</v>
      </c>
    </row>
    <row r="412" spans="1:6" ht="26.4">
      <c r="A412" s="17" t="s">
        <v>110</v>
      </c>
      <c r="B412" s="17" t="s">
        <v>147</v>
      </c>
      <c r="C412" s="18" t="s">
        <v>450</v>
      </c>
      <c r="D412" s="26">
        <v>30</v>
      </c>
      <c r="E412" s="16">
        <v>30</v>
      </c>
      <c r="F412" s="16">
        <v>30</v>
      </c>
    </row>
    <row r="413" spans="1:6" ht="26.4">
      <c r="A413" s="17" t="s">
        <v>111</v>
      </c>
      <c r="B413" s="17"/>
      <c r="C413" s="18" t="s">
        <v>434</v>
      </c>
      <c r="D413" s="26">
        <v>30</v>
      </c>
      <c r="E413" s="16">
        <v>30</v>
      </c>
      <c r="F413" s="16">
        <v>30</v>
      </c>
    </row>
    <row r="414" spans="1:6" ht="26.4">
      <c r="A414" s="17" t="s">
        <v>112</v>
      </c>
      <c r="B414" s="17"/>
      <c r="C414" s="18" t="s">
        <v>435</v>
      </c>
      <c r="D414" s="26">
        <v>30</v>
      </c>
      <c r="E414" s="16">
        <v>30</v>
      </c>
      <c r="F414" s="16">
        <v>30</v>
      </c>
    </row>
    <row r="415" spans="1:6" ht="26.4">
      <c r="A415" s="17" t="s">
        <v>112</v>
      </c>
      <c r="B415" s="17" t="s">
        <v>147</v>
      </c>
      <c r="C415" s="18" t="s">
        <v>450</v>
      </c>
      <c r="D415" s="26">
        <v>30</v>
      </c>
      <c r="E415" s="16">
        <v>30</v>
      </c>
      <c r="F415" s="16">
        <v>30</v>
      </c>
    </row>
    <row r="416" spans="1:6" ht="39.6">
      <c r="A416" s="17" t="s">
        <v>36</v>
      </c>
      <c r="B416" s="17"/>
      <c r="C416" s="18" t="s">
        <v>284</v>
      </c>
      <c r="D416" s="26">
        <v>145</v>
      </c>
      <c r="E416" s="16">
        <v>120</v>
      </c>
      <c r="F416" s="16">
        <v>120</v>
      </c>
    </row>
    <row r="417" spans="1:6" ht="39.6">
      <c r="A417" s="17" t="s">
        <v>37</v>
      </c>
      <c r="B417" s="17"/>
      <c r="C417" s="18" t="s">
        <v>436</v>
      </c>
      <c r="D417" s="26">
        <v>145</v>
      </c>
      <c r="E417" s="16">
        <v>120</v>
      </c>
      <c r="F417" s="16">
        <v>120</v>
      </c>
    </row>
    <row r="418" spans="1:6" ht="39.6">
      <c r="A418" s="17" t="s">
        <v>38</v>
      </c>
      <c r="B418" s="17"/>
      <c r="C418" s="18" t="s">
        <v>437</v>
      </c>
      <c r="D418" s="26">
        <v>145</v>
      </c>
      <c r="E418" s="16">
        <v>120</v>
      </c>
      <c r="F418" s="16">
        <v>120</v>
      </c>
    </row>
    <row r="419" spans="1:6">
      <c r="A419" s="17" t="s">
        <v>38</v>
      </c>
      <c r="B419" s="17" t="s">
        <v>150</v>
      </c>
      <c r="C419" s="18" t="s">
        <v>451</v>
      </c>
      <c r="D419" s="26">
        <v>145</v>
      </c>
      <c r="E419" s="16">
        <v>120</v>
      </c>
      <c r="F419" s="16">
        <v>120</v>
      </c>
    </row>
    <row r="420" spans="1:6" ht="26.4">
      <c r="A420" s="13" t="s">
        <v>182</v>
      </c>
      <c r="B420" s="13"/>
      <c r="C420" s="14" t="s">
        <v>285</v>
      </c>
      <c r="D420" s="16">
        <v>1940.4</v>
      </c>
      <c r="E420" s="16">
        <v>0</v>
      </c>
      <c r="F420" s="16">
        <v>0</v>
      </c>
    </row>
    <row r="421" spans="1:6" ht="26.4">
      <c r="A421" s="13" t="s">
        <v>183</v>
      </c>
      <c r="B421" s="13"/>
      <c r="C421" s="14" t="s">
        <v>438</v>
      </c>
      <c r="D421" s="16">
        <v>1940.4</v>
      </c>
      <c r="E421" s="16">
        <v>0</v>
      </c>
      <c r="F421" s="16">
        <v>0</v>
      </c>
    </row>
    <row r="422" spans="1:6" ht="52.8">
      <c r="A422" s="17" t="s">
        <v>241</v>
      </c>
      <c r="B422" s="17"/>
      <c r="C422" s="18" t="s">
        <v>439</v>
      </c>
      <c r="D422" s="16">
        <v>1940.4</v>
      </c>
      <c r="E422" s="16">
        <v>0</v>
      </c>
      <c r="F422" s="16">
        <v>0</v>
      </c>
    </row>
    <row r="423" spans="1:6">
      <c r="A423" s="17" t="s">
        <v>241</v>
      </c>
      <c r="B423" s="17" t="s">
        <v>150</v>
      </c>
      <c r="C423" s="18" t="s">
        <v>451</v>
      </c>
      <c r="D423" s="16">
        <v>1940.4</v>
      </c>
      <c r="E423" s="16">
        <v>0</v>
      </c>
      <c r="F423" s="16">
        <v>0</v>
      </c>
    </row>
    <row r="424" spans="1:6" ht="66">
      <c r="A424" s="17" t="s">
        <v>41</v>
      </c>
      <c r="B424" s="17"/>
      <c r="C424" s="18" t="s">
        <v>255</v>
      </c>
      <c r="D424" s="26">
        <v>1335</v>
      </c>
      <c r="E424" s="16">
        <f t="shared" ref="E424:F424" si="22">E425+E430</f>
        <v>1335</v>
      </c>
      <c r="F424" s="16">
        <f t="shared" si="22"/>
        <v>1335</v>
      </c>
    </row>
    <row r="425" spans="1:6" ht="52.8">
      <c r="A425" s="17" t="s">
        <v>42</v>
      </c>
      <c r="B425" s="17"/>
      <c r="C425" s="18" t="s">
        <v>286</v>
      </c>
      <c r="D425" s="26">
        <v>1285</v>
      </c>
      <c r="E425" s="16">
        <v>1285</v>
      </c>
      <c r="F425" s="16">
        <v>1285</v>
      </c>
    </row>
    <row r="426" spans="1:6" ht="52.8">
      <c r="A426" s="17" t="s">
        <v>43</v>
      </c>
      <c r="B426" s="17"/>
      <c r="C426" s="18" t="s">
        <v>440</v>
      </c>
      <c r="D426" s="26">
        <v>1285</v>
      </c>
      <c r="E426" s="16">
        <v>1285</v>
      </c>
      <c r="F426" s="16">
        <v>1285</v>
      </c>
    </row>
    <row r="427" spans="1:6" ht="39.6">
      <c r="A427" s="17" t="s">
        <v>44</v>
      </c>
      <c r="B427" s="17"/>
      <c r="C427" s="18" t="s">
        <v>441</v>
      </c>
      <c r="D427" s="26">
        <v>1285</v>
      </c>
      <c r="E427" s="16">
        <v>1285</v>
      </c>
      <c r="F427" s="16">
        <v>1285</v>
      </c>
    </row>
    <row r="428" spans="1:6" ht="66">
      <c r="A428" s="17" t="s">
        <v>44</v>
      </c>
      <c r="B428" s="17" t="s">
        <v>146</v>
      </c>
      <c r="C428" s="18" t="s">
        <v>452</v>
      </c>
      <c r="D428" s="26">
        <v>1120.5999999999999</v>
      </c>
      <c r="E428" s="16">
        <v>1120.693</v>
      </c>
      <c r="F428" s="16">
        <v>1120.693</v>
      </c>
    </row>
    <row r="429" spans="1:6" ht="26.4">
      <c r="A429" s="17" t="s">
        <v>44</v>
      </c>
      <c r="B429" s="17" t="s">
        <v>147</v>
      </c>
      <c r="C429" s="18" t="s">
        <v>450</v>
      </c>
      <c r="D429" s="26">
        <v>164.4</v>
      </c>
      <c r="E429" s="16">
        <v>164.30699999999999</v>
      </c>
      <c r="F429" s="16">
        <v>164.30699999999999</v>
      </c>
    </row>
    <row r="430" spans="1:6" ht="39.6">
      <c r="A430" s="17" t="s">
        <v>45</v>
      </c>
      <c r="B430" s="17"/>
      <c r="C430" s="18" t="s">
        <v>287</v>
      </c>
      <c r="D430" s="26">
        <v>50</v>
      </c>
      <c r="E430" s="16">
        <v>50</v>
      </c>
      <c r="F430" s="16">
        <v>50</v>
      </c>
    </row>
    <row r="431" spans="1:6" ht="39.6">
      <c r="A431" s="17" t="s">
        <v>46</v>
      </c>
      <c r="B431" s="17"/>
      <c r="C431" s="18" t="s">
        <v>442</v>
      </c>
      <c r="D431" s="26">
        <v>50</v>
      </c>
      <c r="E431" s="16">
        <v>50</v>
      </c>
      <c r="F431" s="16">
        <v>50</v>
      </c>
    </row>
    <row r="432" spans="1:6" ht="26.4">
      <c r="A432" s="17" t="s">
        <v>213</v>
      </c>
      <c r="B432" s="17"/>
      <c r="C432" s="18" t="s">
        <v>443</v>
      </c>
      <c r="D432" s="26">
        <v>50</v>
      </c>
      <c r="E432" s="16">
        <v>50</v>
      </c>
      <c r="F432" s="16">
        <v>50</v>
      </c>
    </row>
    <row r="433" spans="1:6" ht="26.4">
      <c r="A433" s="17" t="s">
        <v>213</v>
      </c>
      <c r="B433" s="17" t="s">
        <v>147</v>
      </c>
      <c r="C433" s="18" t="s">
        <v>450</v>
      </c>
      <c r="D433" s="26">
        <v>50</v>
      </c>
      <c r="E433" s="16">
        <v>50</v>
      </c>
      <c r="F433" s="16">
        <v>50</v>
      </c>
    </row>
    <row r="434" spans="1:6" ht="39.6">
      <c r="A434" s="17" t="s">
        <v>242</v>
      </c>
      <c r="B434" s="17"/>
      <c r="C434" s="18" t="s">
        <v>256</v>
      </c>
      <c r="D434" s="26">
        <v>548</v>
      </c>
      <c r="E434" s="16">
        <v>0</v>
      </c>
      <c r="F434" s="16">
        <v>0</v>
      </c>
    </row>
    <row r="435" spans="1:6">
      <c r="A435" s="17" t="s">
        <v>243</v>
      </c>
      <c r="B435" s="17"/>
      <c r="C435" s="18" t="s">
        <v>288</v>
      </c>
      <c r="D435" s="26">
        <v>548</v>
      </c>
      <c r="E435" s="16">
        <v>0</v>
      </c>
      <c r="F435" s="16">
        <v>0</v>
      </c>
    </row>
    <row r="436" spans="1:6" ht="52.8">
      <c r="A436" s="17" t="s">
        <v>244</v>
      </c>
      <c r="B436" s="17"/>
      <c r="C436" s="18" t="s">
        <v>444</v>
      </c>
      <c r="D436" s="26">
        <v>548</v>
      </c>
      <c r="E436" s="16">
        <v>0</v>
      </c>
      <c r="F436" s="16">
        <v>0</v>
      </c>
    </row>
    <row r="437" spans="1:6" ht="39.6">
      <c r="A437" s="20" t="s">
        <v>474</v>
      </c>
      <c r="B437" s="20"/>
      <c r="C437" s="21" t="s">
        <v>482</v>
      </c>
      <c r="D437" s="26">
        <v>274</v>
      </c>
      <c r="E437" s="16">
        <v>0</v>
      </c>
      <c r="F437" s="16">
        <v>0</v>
      </c>
    </row>
    <row r="438" spans="1:6" ht="26.4">
      <c r="A438" s="20" t="s">
        <v>474</v>
      </c>
      <c r="B438" s="20" t="s">
        <v>147</v>
      </c>
      <c r="C438" s="21" t="s">
        <v>483</v>
      </c>
      <c r="D438" s="26">
        <v>274</v>
      </c>
      <c r="E438" s="16">
        <v>0</v>
      </c>
      <c r="F438" s="16">
        <v>0</v>
      </c>
    </row>
    <row r="439" spans="1:6" ht="39.6">
      <c r="A439" s="17" t="s">
        <v>245</v>
      </c>
      <c r="B439" s="17"/>
      <c r="C439" s="18" t="s">
        <v>445</v>
      </c>
      <c r="D439" s="26">
        <v>274</v>
      </c>
      <c r="E439" s="16">
        <v>0</v>
      </c>
      <c r="F439" s="16">
        <v>0</v>
      </c>
    </row>
    <row r="440" spans="1:6" ht="26.4">
      <c r="A440" s="17" t="s">
        <v>245</v>
      </c>
      <c r="B440" s="17" t="s">
        <v>147</v>
      </c>
      <c r="C440" s="18" t="s">
        <v>450</v>
      </c>
      <c r="D440" s="26">
        <v>274</v>
      </c>
      <c r="E440" s="16">
        <v>0</v>
      </c>
      <c r="F440" s="16">
        <v>0</v>
      </c>
    </row>
    <row r="441" spans="1:6" ht="26.4">
      <c r="A441" s="13" t="s">
        <v>15</v>
      </c>
      <c r="B441" s="13"/>
      <c r="C441" s="14" t="s">
        <v>257</v>
      </c>
      <c r="D441" s="26">
        <f>D442+D445+D450</f>
        <v>2680.3</v>
      </c>
      <c r="E441" s="26">
        <f>E442+E445+E450</f>
        <v>2635.9</v>
      </c>
      <c r="F441" s="16">
        <f>F442+F445+F450</f>
        <v>2635.9</v>
      </c>
    </row>
    <row r="442" spans="1:6">
      <c r="A442" s="13" t="s">
        <v>18</v>
      </c>
      <c r="B442" s="13"/>
      <c r="C442" s="14" t="s">
        <v>289</v>
      </c>
      <c r="D442" s="26">
        <v>300</v>
      </c>
      <c r="E442" s="16">
        <v>300</v>
      </c>
      <c r="F442" s="16">
        <v>300</v>
      </c>
    </row>
    <row r="443" spans="1:6">
      <c r="A443" s="13" t="s">
        <v>19</v>
      </c>
      <c r="B443" s="13"/>
      <c r="C443" s="14" t="s">
        <v>446</v>
      </c>
      <c r="D443" s="26">
        <v>300</v>
      </c>
      <c r="E443" s="16">
        <v>300</v>
      </c>
      <c r="F443" s="16">
        <v>300</v>
      </c>
    </row>
    <row r="444" spans="1:6">
      <c r="A444" s="13" t="s">
        <v>19</v>
      </c>
      <c r="B444" s="13" t="s">
        <v>148</v>
      </c>
      <c r="C444" s="14" t="s">
        <v>453</v>
      </c>
      <c r="D444" s="26">
        <v>300</v>
      </c>
      <c r="E444" s="16">
        <v>300</v>
      </c>
      <c r="F444" s="16">
        <v>300</v>
      </c>
    </row>
    <row r="445" spans="1:6" ht="26.4">
      <c r="A445" s="17" t="s">
        <v>39</v>
      </c>
      <c r="B445" s="17"/>
      <c r="C445" s="18" t="s">
        <v>290</v>
      </c>
      <c r="D445" s="26">
        <f>D446</f>
        <v>1710</v>
      </c>
      <c r="E445" s="26">
        <f t="shared" ref="E445:F445" si="23">E446</f>
        <v>1710</v>
      </c>
      <c r="F445" s="26">
        <f t="shared" si="23"/>
        <v>1710</v>
      </c>
    </row>
    <row r="446" spans="1:6" ht="39.6">
      <c r="A446" s="17" t="s">
        <v>40</v>
      </c>
      <c r="B446" s="17"/>
      <c r="C446" s="18" t="s">
        <v>447</v>
      </c>
      <c r="D446" s="26">
        <v>1710</v>
      </c>
      <c r="E446" s="16">
        <v>1710</v>
      </c>
      <c r="F446" s="16">
        <v>1710</v>
      </c>
    </row>
    <row r="447" spans="1:6" ht="66">
      <c r="A447" s="17" t="s">
        <v>40</v>
      </c>
      <c r="B447" s="17" t="s">
        <v>146</v>
      </c>
      <c r="C447" s="18" t="s">
        <v>452</v>
      </c>
      <c r="D447" s="26">
        <v>1460.9</v>
      </c>
      <c r="E447" s="16">
        <v>1460.9</v>
      </c>
      <c r="F447" s="16">
        <v>1460.9</v>
      </c>
    </row>
    <row r="448" spans="1:6" ht="26.4">
      <c r="A448" s="17" t="s">
        <v>40</v>
      </c>
      <c r="B448" s="17" t="s">
        <v>147</v>
      </c>
      <c r="C448" s="18" t="s">
        <v>450</v>
      </c>
      <c r="D448" s="26">
        <v>247.1</v>
      </c>
      <c r="E448" s="16">
        <v>247.1</v>
      </c>
      <c r="F448" s="16">
        <v>247.1</v>
      </c>
    </row>
    <row r="449" spans="1:6">
      <c r="A449" s="17" t="s">
        <v>40</v>
      </c>
      <c r="B449" s="17" t="s">
        <v>148</v>
      </c>
      <c r="C449" s="18" t="s">
        <v>453</v>
      </c>
      <c r="D449" s="26">
        <v>2</v>
      </c>
      <c r="E449" s="16">
        <v>2</v>
      </c>
      <c r="F449" s="16">
        <v>2</v>
      </c>
    </row>
    <row r="450" spans="1:6" ht="26.4">
      <c r="A450" s="13" t="s">
        <v>16</v>
      </c>
      <c r="B450" s="13"/>
      <c r="C450" s="14" t="s">
        <v>291</v>
      </c>
      <c r="D450" s="26">
        <v>670.3</v>
      </c>
      <c r="E450" s="16">
        <v>625.9</v>
      </c>
      <c r="F450" s="16">
        <v>625.9</v>
      </c>
    </row>
    <row r="451" spans="1:6">
      <c r="A451" s="13" t="s">
        <v>17</v>
      </c>
      <c r="B451" s="13"/>
      <c r="C451" s="14" t="s">
        <v>448</v>
      </c>
      <c r="D451" s="26">
        <v>670.3</v>
      </c>
      <c r="E451" s="16">
        <v>625.9</v>
      </c>
      <c r="F451" s="16">
        <v>625.9</v>
      </c>
    </row>
    <row r="452" spans="1:6" ht="66">
      <c r="A452" s="13" t="s">
        <v>17</v>
      </c>
      <c r="B452" s="13" t="s">
        <v>146</v>
      </c>
      <c r="C452" s="14" t="s">
        <v>452</v>
      </c>
      <c r="D452" s="26">
        <v>670.3</v>
      </c>
      <c r="E452" s="16">
        <v>625.9</v>
      </c>
      <c r="F452" s="16">
        <v>625.9</v>
      </c>
    </row>
    <row r="453" spans="1:6">
      <c r="F453" s="23" t="s">
        <v>216</v>
      </c>
    </row>
  </sheetData>
  <mergeCells count="16">
    <mergeCell ref="C1:F1"/>
    <mergeCell ref="C2:F2"/>
    <mergeCell ref="C3:F3"/>
    <mergeCell ref="A13:A15"/>
    <mergeCell ref="B13:B15"/>
    <mergeCell ref="C13:C15"/>
    <mergeCell ref="D13:F13"/>
    <mergeCell ref="E14:E15"/>
    <mergeCell ref="F14:F15"/>
    <mergeCell ref="D14:D15"/>
    <mergeCell ref="A11:F11"/>
    <mergeCell ref="C5:F5"/>
    <mergeCell ref="C6:F6"/>
    <mergeCell ref="C7:F7"/>
    <mergeCell ref="C8:F8"/>
    <mergeCell ref="C9:F9"/>
  </mergeCells>
  <pageMargins left="0.23622047244094491" right="0.23622047244094491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15-2</dc:creator>
  <cp:lastModifiedBy>Кузнецова Елена</cp:lastModifiedBy>
  <cp:lastPrinted>2018-10-30T12:08:35Z</cp:lastPrinted>
  <dcterms:created xsi:type="dcterms:W3CDTF">2006-09-28T05:33:49Z</dcterms:created>
  <dcterms:modified xsi:type="dcterms:W3CDTF">2018-11-07T14:34:42Z</dcterms:modified>
</cp:coreProperties>
</file>