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15456" windowHeight="11196"/>
  </bookViews>
  <sheets>
    <sheet name="без учета счетов бюджета" sheetId="2" r:id="rId1"/>
  </sheets>
  <definedNames>
    <definedName name="_xlnm.Print_Titles" localSheetId="0">'без учета счетов бюджета'!$16:$17</definedName>
    <definedName name="_xlnm.Print_Area" localSheetId="0">'без учета счетов бюджета'!$A$1:$V$596</definedName>
  </definedNames>
  <calcPr calcId="124519"/>
</workbook>
</file>

<file path=xl/calcChain.xml><?xml version="1.0" encoding="utf-8"?>
<calcChain xmlns="http://schemas.openxmlformats.org/spreadsheetml/2006/main">
  <c r="K175" i="2"/>
  <c r="K184"/>
  <c r="K185"/>
  <c r="K127"/>
  <c r="K126"/>
  <c r="K125"/>
  <c r="K124"/>
  <c r="K93"/>
  <c r="K134"/>
  <c r="K135"/>
  <c r="K136"/>
  <c r="K137"/>
  <c r="K138"/>
  <c r="K139"/>
  <c r="K141"/>
  <c r="L211" l="1"/>
  <c r="M211"/>
  <c r="N211"/>
  <c r="O211"/>
  <c r="O210" s="1"/>
  <c r="O209" s="1"/>
  <c r="P211"/>
  <c r="Q211"/>
  <c r="R211"/>
  <c r="S211"/>
  <c r="S210" s="1"/>
  <c r="S209" s="1"/>
  <c r="T211"/>
  <c r="U211"/>
  <c r="V211"/>
  <c r="L210"/>
  <c r="L209" s="1"/>
  <c r="M210"/>
  <c r="N210"/>
  <c r="N209" s="1"/>
  <c r="P210"/>
  <c r="P209" s="1"/>
  <c r="Q210"/>
  <c r="Q209" s="1"/>
  <c r="R210"/>
  <c r="R209" s="1"/>
  <c r="T210"/>
  <c r="T209" s="1"/>
  <c r="U210"/>
  <c r="U209" s="1"/>
  <c r="V210"/>
  <c r="V209" s="1"/>
  <c r="M209"/>
  <c r="K209"/>
  <c r="V217"/>
  <c r="U217"/>
  <c r="K217"/>
  <c r="K251" l="1"/>
  <c r="K212"/>
  <c r="K211" s="1"/>
  <c r="K210" s="1"/>
  <c r="K357"/>
  <c r="K338"/>
  <c r="V317"/>
  <c r="U317"/>
  <c r="V47"/>
  <c r="U47"/>
  <c r="K569" l="1"/>
  <c r="K568" s="1"/>
  <c r="K562"/>
  <c r="K561" s="1"/>
  <c r="K560" s="1"/>
  <c r="K559" s="1"/>
  <c r="K558" s="1"/>
  <c r="K532"/>
  <c r="K531" s="1"/>
  <c r="K530" s="1"/>
  <c r="K529" s="1"/>
  <c r="K382"/>
  <c r="K381" s="1"/>
  <c r="K380" s="1"/>
  <c r="K379" s="1"/>
  <c r="K337"/>
  <c r="K336" s="1"/>
  <c r="K335" s="1"/>
  <c r="K320"/>
  <c r="K319" s="1"/>
  <c r="K318" s="1"/>
  <c r="K317" s="1"/>
  <c r="K235"/>
  <c r="K234" s="1"/>
  <c r="K233" s="1"/>
  <c r="K232" s="1"/>
  <c r="K200" s="1"/>
  <c r="K174"/>
  <c r="K173" s="1"/>
  <c r="K172" s="1"/>
  <c r="K165"/>
  <c r="K164" s="1"/>
  <c r="K163" s="1"/>
  <c r="K162" s="1"/>
  <c r="K26"/>
  <c r="K25" s="1"/>
  <c r="K24" s="1"/>
  <c r="K23" s="1"/>
  <c r="K22" s="1"/>
  <c r="K21" s="1"/>
  <c r="K20" s="1"/>
  <c r="K528" l="1"/>
  <c r="K475" s="1"/>
  <c r="K316"/>
  <c r="K308" s="1"/>
  <c r="K155"/>
  <c r="K47" s="1"/>
  <c r="K19" l="1"/>
</calcChain>
</file>

<file path=xl/sharedStrings.xml><?xml version="1.0" encoding="utf-8"?>
<sst xmlns="http://schemas.openxmlformats.org/spreadsheetml/2006/main" count="2432" uniqueCount="620">
  <si>
    <t>Финансовое управление администрации Кашинского района</t>
  </si>
  <si>
    <t/>
  </si>
  <si>
    <t>601</t>
  </si>
  <si>
    <t>0100</t>
  </si>
  <si>
    <t>0106</t>
  </si>
  <si>
    <t>0900000000</t>
  </si>
  <si>
    <t>0990000000</t>
  </si>
  <si>
    <t>0990100000</t>
  </si>
  <si>
    <t>099012333С</t>
  </si>
  <si>
    <t>100</t>
  </si>
  <si>
    <t>200</t>
  </si>
  <si>
    <t>800</t>
  </si>
  <si>
    <t>1300</t>
  </si>
  <si>
    <t>1301</t>
  </si>
  <si>
    <t>0910000000</t>
  </si>
  <si>
    <t>0910200000</t>
  </si>
  <si>
    <t>091022001Б</t>
  </si>
  <si>
    <t>700</t>
  </si>
  <si>
    <t>1400</t>
  </si>
  <si>
    <t>1403</t>
  </si>
  <si>
    <t>0920000000</t>
  </si>
  <si>
    <t>0920100000</t>
  </si>
  <si>
    <t>092012003Б</t>
  </si>
  <si>
    <t>500</t>
  </si>
  <si>
    <t>0920200000</t>
  </si>
  <si>
    <t>092022001Б</t>
  </si>
  <si>
    <t>602</t>
  </si>
  <si>
    <t>0102</t>
  </si>
  <si>
    <t>0800000000</t>
  </si>
  <si>
    <t>0890000000</t>
  </si>
  <si>
    <t>0890100000</t>
  </si>
  <si>
    <t>089012222С</t>
  </si>
  <si>
    <t>0104</t>
  </si>
  <si>
    <t>0810000000</t>
  </si>
  <si>
    <t>0810100000</t>
  </si>
  <si>
    <t>0810110510</t>
  </si>
  <si>
    <t>089012333С</t>
  </si>
  <si>
    <t>0105</t>
  </si>
  <si>
    <t>0810151200</t>
  </si>
  <si>
    <t>0107</t>
  </si>
  <si>
    <t>0810110730</t>
  </si>
  <si>
    <t>0111</t>
  </si>
  <si>
    <t>9900000000</t>
  </si>
  <si>
    <t>9920000000</t>
  </si>
  <si>
    <t>992002001А</t>
  </si>
  <si>
    <t>0113</t>
  </si>
  <si>
    <t>0500000000</t>
  </si>
  <si>
    <t>0540000000</t>
  </si>
  <si>
    <t>0540200000</t>
  </si>
  <si>
    <t>054022001Б</t>
  </si>
  <si>
    <t>054022003Б</t>
  </si>
  <si>
    <t>054022004Б</t>
  </si>
  <si>
    <t>054024001Б</t>
  </si>
  <si>
    <t>054024004Б</t>
  </si>
  <si>
    <t>0600000000</t>
  </si>
  <si>
    <t>0640000000</t>
  </si>
  <si>
    <t>0640100000</t>
  </si>
  <si>
    <t>064012002Б</t>
  </si>
  <si>
    <t>0810110540</t>
  </si>
  <si>
    <t>0810110570</t>
  </si>
  <si>
    <t>081012001Ж</t>
  </si>
  <si>
    <t>600</t>
  </si>
  <si>
    <t>081012002С</t>
  </si>
  <si>
    <t>0820000000</t>
  </si>
  <si>
    <t>0820100000</t>
  </si>
  <si>
    <t>082012001Б</t>
  </si>
  <si>
    <t>082012003Б</t>
  </si>
  <si>
    <t>9940000000</t>
  </si>
  <si>
    <t>994002444Д</t>
  </si>
  <si>
    <t>0300</t>
  </si>
  <si>
    <t>0304</t>
  </si>
  <si>
    <t>0810159300</t>
  </si>
  <si>
    <t>0309</t>
  </si>
  <si>
    <t>1100000000</t>
  </si>
  <si>
    <t>1120000000</t>
  </si>
  <si>
    <t>1120100000</t>
  </si>
  <si>
    <t>112012003Д</t>
  </si>
  <si>
    <t>0310</t>
  </si>
  <si>
    <t>1130000000</t>
  </si>
  <si>
    <t>1130100000</t>
  </si>
  <si>
    <t>113014003Б</t>
  </si>
  <si>
    <t>0400</t>
  </si>
  <si>
    <t>0405</t>
  </si>
  <si>
    <t>0510000000</t>
  </si>
  <si>
    <t>0510200000</t>
  </si>
  <si>
    <t>0510210550</t>
  </si>
  <si>
    <t>0408</t>
  </si>
  <si>
    <t>0520000000</t>
  </si>
  <si>
    <t>0520200000</t>
  </si>
  <si>
    <t>0520210300</t>
  </si>
  <si>
    <t>052022001Б</t>
  </si>
  <si>
    <t>05202S030Б</t>
  </si>
  <si>
    <t>0409</t>
  </si>
  <si>
    <t>0520100000</t>
  </si>
  <si>
    <t>0520110520</t>
  </si>
  <si>
    <t>0520111050</t>
  </si>
  <si>
    <t>052012003Б</t>
  </si>
  <si>
    <t>052014004Г</t>
  </si>
  <si>
    <t>052014006Б</t>
  </si>
  <si>
    <t>05201S105Б</t>
  </si>
  <si>
    <t>0412</t>
  </si>
  <si>
    <t>054022002Б</t>
  </si>
  <si>
    <t>054024002Б</t>
  </si>
  <si>
    <t>0500</t>
  </si>
  <si>
    <t>0501</t>
  </si>
  <si>
    <t>051024006Ж</t>
  </si>
  <si>
    <t>051024011Л</t>
  </si>
  <si>
    <t>0502</t>
  </si>
  <si>
    <t>0510100000</t>
  </si>
  <si>
    <t>051012004Б</t>
  </si>
  <si>
    <t>051014002Б</t>
  </si>
  <si>
    <t>051022017Б</t>
  </si>
  <si>
    <t>051022021Ж</t>
  </si>
  <si>
    <t>051024008Б</t>
  </si>
  <si>
    <t>051024015Б</t>
  </si>
  <si>
    <t>051024022Ж</t>
  </si>
  <si>
    <t>0503</t>
  </si>
  <si>
    <t>051024003Б</t>
  </si>
  <si>
    <t>051024010Г</t>
  </si>
  <si>
    <t>051024010Ж</t>
  </si>
  <si>
    <t>051024013Г</t>
  </si>
  <si>
    <t>0510300000</t>
  </si>
  <si>
    <t>0510310330</t>
  </si>
  <si>
    <t>0510310930</t>
  </si>
  <si>
    <t>05103S033Б</t>
  </si>
  <si>
    <t>0510500000</t>
  </si>
  <si>
    <t>051054001Б</t>
  </si>
  <si>
    <t>051054002Б</t>
  </si>
  <si>
    <t>0505</t>
  </si>
  <si>
    <t>051024018Г</t>
  </si>
  <si>
    <t>1000</t>
  </si>
  <si>
    <t>1001</t>
  </si>
  <si>
    <t>082012002Э</t>
  </si>
  <si>
    <t>300</t>
  </si>
  <si>
    <t>1003</t>
  </si>
  <si>
    <t>0400000000</t>
  </si>
  <si>
    <t>0420000000</t>
  </si>
  <si>
    <t>0420200000</t>
  </si>
  <si>
    <t>042022001Б</t>
  </si>
  <si>
    <t>082012002Б</t>
  </si>
  <si>
    <t>082012003Э</t>
  </si>
  <si>
    <t>1000000000</t>
  </si>
  <si>
    <t>1020000000</t>
  </si>
  <si>
    <t>1020200000</t>
  </si>
  <si>
    <t>102022001Б</t>
  </si>
  <si>
    <t>1030000000</t>
  </si>
  <si>
    <t>1030100000</t>
  </si>
  <si>
    <t>10301L4970</t>
  </si>
  <si>
    <t>1004</t>
  </si>
  <si>
    <t>0700000000</t>
  </si>
  <si>
    <t>0720000000</t>
  </si>
  <si>
    <t>0720100000</t>
  </si>
  <si>
    <t>0720110820</t>
  </si>
  <si>
    <t>400</t>
  </si>
  <si>
    <t>07201R0820</t>
  </si>
  <si>
    <t>1200</t>
  </si>
  <si>
    <t>1204</t>
  </si>
  <si>
    <t>0830000000</t>
  </si>
  <si>
    <t>0830400000</t>
  </si>
  <si>
    <t>0830410320</t>
  </si>
  <si>
    <t>08304S032Ж</t>
  </si>
  <si>
    <t>610</t>
  </si>
  <si>
    <t>0401</t>
  </si>
  <si>
    <t>0710000000</t>
  </si>
  <si>
    <t>0710200000</t>
  </si>
  <si>
    <t>071022003В</t>
  </si>
  <si>
    <t>0700</t>
  </si>
  <si>
    <t>0701</t>
  </si>
  <si>
    <t>0100000000</t>
  </si>
  <si>
    <t>0110000000</t>
  </si>
  <si>
    <t>0110100000</t>
  </si>
  <si>
    <t>0110110200</t>
  </si>
  <si>
    <t>0110110740</t>
  </si>
  <si>
    <t>0110110920</t>
  </si>
  <si>
    <t>011012003Г</t>
  </si>
  <si>
    <t>011012004Г</t>
  </si>
  <si>
    <t>011012006В</t>
  </si>
  <si>
    <t>01101S020Г</t>
  </si>
  <si>
    <t>0702</t>
  </si>
  <si>
    <t>0120000000</t>
  </si>
  <si>
    <t>0120100000</t>
  </si>
  <si>
    <t>0120110200</t>
  </si>
  <si>
    <t>0120110230</t>
  </si>
  <si>
    <t>0120110660</t>
  </si>
  <si>
    <t>0120110750</t>
  </si>
  <si>
    <t>0120110920</t>
  </si>
  <si>
    <t>012012002Г</t>
  </si>
  <si>
    <t>01201S020Г</t>
  </si>
  <si>
    <t>01201S023Г</t>
  </si>
  <si>
    <t>01201S066В</t>
  </si>
  <si>
    <t>0120200000</t>
  </si>
  <si>
    <t>0120210250</t>
  </si>
  <si>
    <t>0120210440</t>
  </si>
  <si>
    <t>012022006Г</t>
  </si>
  <si>
    <t>012022008В</t>
  </si>
  <si>
    <t>01202S025Г</t>
  </si>
  <si>
    <t>01202S044В</t>
  </si>
  <si>
    <t>0620000000</t>
  </si>
  <si>
    <t>0620100000</t>
  </si>
  <si>
    <t>062012001В</t>
  </si>
  <si>
    <t>0630000000</t>
  </si>
  <si>
    <t>0630100000</t>
  </si>
  <si>
    <t>063012001В</t>
  </si>
  <si>
    <t>0703</t>
  </si>
  <si>
    <t>0130000000</t>
  </si>
  <si>
    <t>0130100000</t>
  </si>
  <si>
    <t>0130110200</t>
  </si>
  <si>
    <t>0130110690</t>
  </si>
  <si>
    <t>013012002Г</t>
  </si>
  <si>
    <t>013012003В</t>
  </si>
  <si>
    <t>01301S020Г</t>
  </si>
  <si>
    <t>01301S069Г</t>
  </si>
  <si>
    <t>0705</t>
  </si>
  <si>
    <t>0110200000</t>
  </si>
  <si>
    <t>011022002В</t>
  </si>
  <si>
    <t>012012001В</t>
  </si>
  <si>
    <t>0707</t>
  </si>
  <si>
    <t>0140000000</t>
  </si>
  <si>
    <t>0140100000</t>
  </si>
  <si>
    <t>0140110200</t>
  </si>
  <si>
    <t>0140110240</t>
  </si>
  <si>
    <t>0140110920</t>
  </si>
  <si>
    <t>014012002Г</t>
  </si>
  <si>
    <t>01401S020Г</t>
  </si>
  <si>
    <t>01401S024Г</t>
  </si>
  <si>
    <t>0140200000</t>
  </si>
  <si>
    <t>0140210450</t>
  </si>
  <si>
    <t>01402S045В</t>
  </si>
  <si>
    <t>0709</t>
  </si>
  <si>
    <t>0190000000</t>
  </si>
  <si>
    <t>0190100000</t>
  </si>
  <si>
    <t>0190110200</t>
  </si>
  <si>
    <t>0190110920</t>
  </si>
  <si>
    <t>019012777Д</t>
  </si>
  <si>
    <t>01901S020Д</t>
  </si>
  <si>
    <t>0110110560</t>
  </si>
  <si>
    <t>0120110560</t>
  </si>
  <si>
    <t>0110110500</t>
  </si>
  <si>
    <t>011012007Б</t>
  </si>
  <si>
    <t>1100</t>
  </si>
  <si>
    <t>1102</t>
  </si>
  <si>
    <t>013012004Г</t>
  </si>
  <si>
    <t>684</t>
  </si>
  <si>
    <t>9990000000</t>
  </si>
  <si>
    <t>999002666Ц</t>
  </si>
  <si>
    <t>688</t>
  </si>
  <si>
    <t>0710100000</t>
  </si>
  <si>
    <t>071012001В</t>
  </si>
  <si>
    <t>1200000000</t>
  </si>
  <si>
    <t>1210000000</t>
  </si>
  <si>
    <t>1210100000</t>
  </si>
  <si>
    <t>1210110880</t>
  </si>
  <si>
    <t>12101S088Б</t>
  </si>
  <si>
    <t>0200000000</t>
  </si>
  <si>
    <t>0220000000</t>
  </si>
  <si>
    <t>0220100000</t>
  </si>
  <si>
    <t>0220110200</t>
  </si>
  <si>
    <t>0220110690</t>
  </si>
  <si>
    <t>022012001Г</t>
  </si>
  <si>
    <t>02201L5195</t>
  </si>
  <si>
    <t>02201S020Г</t>
  </si>
  <si>
    <t>02201S069Г</t>
  </si>
  <si>
    <t>1010000000</t>
  </si>
  <si>
    <t>1010100000</t>
  </si>
  <si>
    <t>101012001Б</t>
  </si>
  <si>
    <t>1010200000</t>
  </si>
  <si>
    <t>101022002Б</t>
  </si>
  <si>
    <t>101022003Б</t>
  </si>
  <si>
    <t>1010300000</t>
  </si>
  <si>
    <t>101032004Б</t>
  </si>
  <si>
    <t>1010400000</t>
  </si>
  <si>
    <t>101042005Б</t>
  </si>
  <si>
    <t>1010500000</t>
  </si>
  <si>
    <t>101052006Б</t>
  </si>
  <si>
    <t>0800</t>
  </si>
  <si>
    <t>0801</t>
  </si>
  <si>
    <t>0210000000</t>
  </si>
  <si>
    <t>0210100000</t>
  </si>
  <si>
    <t>0210110680</t>
  </si>
  <si>
    <t>021012001Д</t>
  </si>
  <si>
    <t>02101L5191</t>
  </si>
  <si>
    <t>02101L5193</t>
  </si>
  <si>
    <t>02101L5194</t>
  </si>
  <si>
    <t>02101S068Д</t>
  </si>
  <si>
    <t>0210200000</t>
  </si>
  <si>
    <t>0210210680</t>
  </si>
  <si>
    <t>021022002Г</t>
  </si>
  <si>
    <t>02102L4670</t>
  </si>
  <si>
    <t>02102L5194</t>
  </si>
  <si>
    <t>02102S068Г</t>
  </si>
  <si>
    <t>0804</t>
  </si>
  <si>
    <t>0300000000</t>
  </si>
  <si>
    <t>0390000000</t>
  </si>
  <si>
    <t>0390100000</t>
  </si>
  <si>
    <t>039012333Д</t>
  </si>
  <si>
    <t>0310000000</t>
  </si>
  <si>
    <t>0310100000</t>
  </si>
  <si>
    <t>031012001Б</t>
  </si>
  <si>
    <t>0310200000</t>
  </si>
  <si>
    <t>031022002Б</t>
  </si>
  <si>
    <t>0310300000</t>
  </si>
  <si>
    <t>0310310400</t>
  </si>
  <si>
    <t>031032003Б</t>
  </si>
  <si>
    <t>03103S040Б</t>
  </si>
  <si>
    <t>0320000000</t>
  </si>
  <si>
    <t>0320100000</t>
  </si>
  <si>
    <t>0320110200</t>
  </si>
  <si>
    <t>032012001Д</t>
  </si>
  <si>
    <t>03201S020Д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</si>
  <si>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</si>
  <si>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</si>
  <si>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"Управление  муниципальными  финансами муниципального образования "Кашинский  район"на 2017-2022 годы"</t>
  </si>
  <si>
    <t>Обеспечивающая подпрограмма "Обеспечение деятельности Финансового управления администрации Кашинского района"</t>
  </si>
  <si>
    <t>Задача "Обеспечение деятельности администраторов программы"</t>
  </si>
  <si>
    <t>Расходы по аппарату Финансового управления администрации Кашинского района на выполнение  полномочий</t>
  </si>
  <si>
    <t>Расходы на выплаты персоналу в целях обеспечения выполнения функций государственными (муниципальными) органами,казенными учреждениями,органами управления  государственными внебюджетными фондами</t>
  </si>
  <si>
    <t>Закупка товаров,работ и услуг для обеспечения государственных ( муниципальных) нужд</t>
  </si>
  <si>
    <t>Иные  бюджетные ассигнования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</si>
  <si>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</si>
  <si>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</si>
  <si>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Подпрограмма "Обеспечение сбалансированности и устойчивости местного бюджета муниципального образования "Кашинский район""</t>
  </si>
  <si>
    <t>Задача "Обеспечение эффективного управления муниципальным долгом Кашинского района"</t>
  </si>
  <si>
    <t>Обслуживание муниципального долга Кашинского района</t>
  </si>
  <si>
    <t>Обслуживание государственного (муниципального) долга</t>
  </si>
  <si>
    <t>Межбюджетные трансферты общего характера  бюджетам бюджетной системы Российской Федерации</t>
  </si>
  <si>
    <t>Прочие межбюджетные трансферты общего характера</t>
  </si>
  <si>
    <t>Подпрограмма "Обеспечение сбалансированности и устойчивости местных бюджетов муниципальных образований Кашинского района"</t>
  </si>
  <si>
    <t>Создание условий для обеспечения финансовой устойчивости бюджетов муниципальных образований Кашинского района</t>
  </si>
  <si>
    <t>Финансовая помощь бюджетам поселений</t>
  </si>
  <si>
    <t>Межбюджетные трансферты</t>
  </si>
  <si>
    <t>Эффективное использование системы межбюджетных отношений как инструмента стимулирования развития муниципальных образований Кашинского района</t>
  </si>
  <si>
    <t>Софинансирование программ развития общественной инфраструктуры городского и сельских поселений Кашинского района</t>
  </si>
  <si>
    <t>Администрация Кашинского района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</si>
  <si>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</si>
  <si>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"Информационная политика и работа с общественностью муниципального образования "Кашинский район" на 2017-2022 годы"</t>
  </si>
  <si>
    <t>Обеспечивающая подпрограмма "Обеспечение деятельности Администрации Кашинского района"</t>
  </si>
  <si>
    <t>Высшее должностное лицо Кашинского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</si>
  <si>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</si>
  <si>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"Создание условий для успешного развития муниципальной службы и институтов гражданского общества на территории Кашинского района"</t>
  </si>
  <si>
    <t>Задача "Создание условий для деятельности в системе гражданского общества общественных объединений, максимальное использование их потенциала для эффективного решения социально значимых проблем района"</t>
  </si>
  <si>
    <t>Осуществление государственных полномочий по созданию , исполнению полномочий и организации деятельности комиссий по делам несовершеннолетних и защите их прав</t>
  </si>
  <si>
    <t>Расходы по центральному аппарату органов местного самоуправления Кашинского района, за исключением расходов на выполнение переданных полномочий РФ, Тверской области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</si>
  <si>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</si>
  <si>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</si>
  <si>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проведения выборов и референдумов</t>
  </si>
  <si>
    <t>Проведение выборов в Кашинскуюгородскую Думу Муниципального Образования Кашинский городской округ Тверской области</t>
  </si>
  <si>
    <t>Резервные фонды</t>
  </si>
  <si>
    <t>Расходы, не включенные в муниципальные программы</t>
  </si>
  <si>
    <t>Резервный фонд Администрации Кашинского района</t>
  </si>
  <si>
    <t>Другие общегосударственные вопросы</t>
  </si>
  <si>
    <t>Муниципальная программа "Комплексное развитие системы жилищно-коммунальной инфраструктуры муниципального образования "Кашинский район" на 2017-2022 годы"</t>
  </si>
  <si>
    <t>Подпрограмма "Эффективное управление муниципальным имуществом"</t>
  </si>
  <si>
    <t>Задача "Организация эффективного управления имуществом на территории муниципального образования "Кашинский район""</t>
  </si>
  <si>
    <t>Составление техпланов объектов недвижимости</t>
  </si>
  <si>
    <t>Содержание имущества казны</t>
  </si>
  <si>
    <t>Оценка муниципального имущества</t>
  </si>
  <si>
    <t>Составление технических планов на объекты недвижимости, являющиеся муниципальной собственностью муниципального образования городское поселение- город Кашин</t>
  </si>
  <si>
    <t>Муниципальная программа "Профилактика правонарушений на территории муниципального образования "Кашинский район" на 2017-2022 годы"</t>
  </si>
  <si>
    <t>Подпрограмма "Оказание поддержки гражданам и объединениям, участвующим в охране общественного порядка"</t>
  </si>
  <si>
    <t>Задача "Создание условия для деятельности народной дружины на территории Кашинского района"</t>
  </si>
  <si>
    <t>Расходы на обеспечение добровольной дружины помещением и другими материально-техническими средствами</t>
  </si>
  <si>
    <t>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</si>
  <si>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Осуществление органами местного самоуправления муниципальных образований Тверской области отдельных государственных полномочий Тверской области по организации деятельности по сбору отходов (в том числе раздельному сбору)</t>
  </si>
  <si>
    <t>Предоставление субсидий некоммерческим организациям</t>
  </si>
  <si>
    <t>Предоставление субсидий бюджетным,автономным учреждениям и иным некомерческим организациям</t>
  </si>
  <si>
    <t>Исполнение переданных государственных полномочий на государственную регистрацию актов гражданского состояния</t>
  </si>
  <si>
    <t>Подпрограмма "Оказание содействия в проведении общественно-полезных и социально-значимых мероприятий"</t>
  </si>
  <si>
    <t>Задача "Создание условий для проведения общественно полезных и социально значимых мероприятий"</t>
  </si>
  <si>
    <t>Представительские расходы и иные расходы, связанные с представительской деятельностью органов местного самоуправления</t>
  </si>
  <si>
    <t>Проведение общественно-полезных и социально- значимых мероприятий на территории Кашинского района</t>
  </si>
  <si>
    <t xml:space="preserve"> Отдельные мероприятия, не включенные в муниципальные программы</t>
  </si>
  <si>
    <t>Содержание муниципального казенного учреждения "Централизованная бухгалтерия поселений Кашинского района"</t>
  </si>
  <si>
    <t>Национальная безопасность и правоохранительная деятельность</t>
  </si>
  <si>
    <t>Органы юстиции</t>
  </si>
  <si>
    <t>Осуществление переданных государственных полномочий на государственную регистрацию актов гражданского состояния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</si>
  <si>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</si>
  <si>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"Развитие системы гражданской обороны, защиты населения от чрезвычайных ситуаций и снижения рисков их возникновения на территории муниципального образования Кашинский район" на 2017-2022 годы"</t>
  </si>
  <si>
    <t>Подпрограмма "Обеспечение надежной защиты населения на территории муниципального образования "Кашинский район" от последствий чрезвычайных ситуаций природного и техногенного характера"</t>
  </si>
  <si>
    <t>Задача "Повышение информирования населения о чрезвычайных ситуациях природного и техногенного характера, обеспечение проведения эвакуационных, аварийно-спасательных мероприятий"</t>
  </si>
  <si>
    <t>Содержание и развитие единой дежурно-диспетчерской службы на территории Кашинского района</t>
  </si>
  <si>
    <t>Обеспечение пожарной безопасности</t>
  </si>
  <si>
    <t>Подпрограмма "Обеспечение пожарной безопасности на территории городского поселения - город Кашин Кашинского района Тверской области"</t>
  </si>
  <si>
    <t>Задача "Создание условий для оперативного обеспечения пожарной техники водой при тушении пожаров"</t>
  </si>
  <si>
    <t>Обустройство подъездов к заборам воды пожарной техникой</t>
  </si>
  <si>
    <t>Национальная экономика</t>
  </si>
  <si>
    <t>Сельское хозяйство и рыболовство</t>
  </si>
  <si>
    <t>Подпрограмма "Обеспечение развития системы жилищно-коммунального и газового хозяйства"</t>
  </si>
  <si>
    <t>Задача "Повышение качества производимых организациями коммунального комплекса товаров и оказываемых услуг"</t>
  </si>
  <si>
    <t>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</si>
  <si>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Транспорт</t>
  </si>
  <si>
    <t>Подпрограмма "Развитие сферы транспорта, связи и дорожного хозяйства"</t>
  </si>
  <si>
    <t>Задача "Повышение транспортной доступности населения"</t>
  </si>
  <si>
    <t>Расходы за счет субсидии на организацию транспортного обслуживания населения на муниципальных маршрутах регулярных перевозок по регулируемым тарифам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</si>
  <si>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</si>
  <si>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Дорожное хозяйство(дорожные фонды)</t>
  </si>
  <si>
    <t>Задача "Развитие дорожного хозяйства муниципального образования"</t>
  </si>
  <si>
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</si>
  <si>
    <t>Расходы на ремонт автомобильных дорог в границах городского поселения-город Кашин Кашинского района за счет средств областного бюджета</t>
  </si>
  <si>
    <t>Капитальный ремонт, ремонт и содержание автомобильных дорог общего пользования местного значения и сооружений на них на территории МО "Кашинский район"</t>
  </si>
  <si>
    <t>Субсидии на содержание автомобильных дорог и сооружений на них на территории городского поселения - город Кашин</t>
  </si>
  <si>
    <t>Ремонт  автомобильных дорог общего пользования местного значения на территории муниципального образования "Городское поселение - город Кашин"</t>
  </si>
  <si>
    <t>Ремонт автомобильных дорог в границах городского поселения- город Кашин Кашинского района Тверской области</t>
  </si>
  <si>
    <t>Другие вопросы в области национальной экономики</t>
  </si>
  <si>
    <t>Межевание земельных участков</t>
  </si>
  <si>
    <t>Жилищно-коммунальное хозяйство</t>
  </si>
  <si>
    <t>Жилищное хозяйство</t>
  </si>
  <si>
    <t>Субсидии на капитальный ремонт жилых помещений муниципального жилого фонда г. Кашин</t>
  </si>
  <si>
    <t>Перечисления на счет регионального оператора ежемесячных взносов в Фонд капитального ремонта общего имущества многоквартирных домов г.Кашин</t>
  </si>
  <si>
    <t>Коммунальное хозяйство</t>
  </si>
  <si>
    <t>Задача "Строительство и модернизация систем коммунальной инфраструктуры, в соответствии с потребностями жилищного и промышленного строительства"</t>
  </si>
  <si>
    <t>Техническое обслуживание газовых сетей</t>
  </si>
  <si>
    <t>Газификация микрорайона "Восточный"</t>
  </si>
  <si>
    <t>Ремонт входной группы здания МУП "Гостиница"</t>
  </si>
  <si>
    <t>Ремонт канализационных сетей городского поселения-город Кашин</t>
  </si>
  <si>
    <t>Ремонт водопроводных сетей городского поселения - город Кашин</t>
  </si>
  <si>
    <t>Субсидии юридическим лицам и индивидуальным предпринимателям в целях возмещения затрат на электроэнергию при предоставлении услуг по водоснабжению и водоотведению в городе Кашин</t>
  </si>
  <si>
    <t>Благоустройство</t>
  </si>
  <si>
    <t>Оплата за электроэнергию, затраченную на уличное освещение городского поселения - город Кашин</t>
  </si>
  <si>
    <t>Субсидии на благоустройство городского поселения - город Кашин</t>
  </si>
  <si>
    <t>Субсидии на обслуживание уличного освещения городского поселения - город Кашин</t>
  </si>
  <si>
    <t>Задача "Реализация Программы поддержки местных инициатив в Тверской области"</t>
  </si>
  <si>
    <t>Расходы на реализацию программ по поддержке местных инициатив за счет субсидий из областного бюджета на реализацию программ по поддержке местных инициатив</t>
  </si>
  <si>
    <t>Расходы на реализацию программ по поддержке местных инициатив за счет средств, полученных из областного бюджета Тверской области, на реализацию мероприятий по обращениям, поступающим к депутатам Законодательного Собрания Тверской области</t>
  </si>
  <si>
    <t>Расходы на реализацию программы по поддержке местных инициатив " Благоустройство набережной Пушкинская в г. Кашин Тверской области" за счет средств местного бюджета, поступления от юридических лиц и вкладов граждан</t>
  </si>
  <si>
    <t>Задача "Реализация мероприятий по обустройству детских площадок"</t>
  </si>
  <si>
    <t>Приобретение детских площадок</t>
  </si>
  <si>
    <t>Установка детских площадок</t>
  </si>
  <si>
    <t>Другие вопросы в области жилищно-коммунального хозяйства</t>
  </si>
  <si>
    <t>Субсидии на другие вопросы в области жилищно-коммунального хозяйства</t>
  </si>
  <si>
    <t>Социальная политика</t>
  </si>
  <si>
    <t>Пенсионное обеспечение</t>
  </si>
  <si>
    <t>Осуществление ежемесячных доплат к трудовой пенсии по старости (инвалидности) муниципальным служащим</t>
  </si>
  <si>
    <t>Социальное обеспечение и иные выплаты населению</t>
  </si>
  <si>
    <t>Социальное обеспечение населения</t>
  </si>
  <si>
    <t>Муниципальная программа "Устойчивое развитие сельских территорий муниципального образования "Кашинский район " на 2017-2022 годы"</t>
  </si>
  <si>
    <t>Подпрограмма "Улучшение жилищных условий граждан, проживающих в сельской местности"</t>
  </si>
  <si>
    <t>Задача "Обеспечение жильем граждан, молодых семей и специалистов, проживающих на селе"</t>
  </si>
  <si>
    <t>Предоставление социальной выплаты гражданам, молодым семьям и специалистам на приобретение (строительство) жилья на селе</t>
  </si>
  <si>
    <t>Осуществление социальных выплат к 9 мая участникам Великой Отечественной войны</t>
  </si>
  <si>
    <t>Осуществление социальных выплат лицам, удостоенным звания "Почетный гражданин Кашинского района"</t>
  </si>
  <si>
    <t>Муниципальная программа "Молодежная политика муниципального образования "Кашинский район" на 2017-2022 годы"</t>
  </si>
  <si>
    <t>Подпрограмма "Содействие закреплению молодых специалистов в отраслях образование, здравоохранение и культура"</t>
  </si>
  <si>
    <t>Задача "Содействие в решении жилищных проблем молодых специалистов в отраслях образование, здравоохранение и культура"</t>
  </si>
  <si>
    <t>Возмещение молодым специалистам затрат по найму жилых помещений на период своей трудовой деятельности в Кашинском районе</t>
  </si>
  <si>
    <t>Подпрограмма "Содействие в обеспечении жильем молодых семей"</t>
  </si>
  <si>
    <t>Задача "Содействие в решении жилищных проблем молодых семей"</t>
  </si>
  <si>
    <t>Субсидии для оплаты социальной выплаты (дополнительной социальной выплаты) на приобретение (строительство) жилья молодым семьям</t>
  </si>
  <si>
    <t>Охрана семьи и детства</t>
  </si>
  <si>
    <t>Муниципальная программа "Социальная поддержка граждан на территории муниципального образования "Кашинский район" на 2017-2022 годы"</t>
  </si>
  <si>
    <t>Подпрограмма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</si>
  <si>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Задача "Приобретение и оформление в муниципальную собственность жилых помещений по стоимости в пределах средств из областного бюджета Тверской области, предоставляемых в виде субвенций бюджету муниципального образования "Кашинский район" для детей-сирот, детей, оставшихся без попечения, и лиц из их числа"</t>
  </si>
  <si>
    <t>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</si>
  <si>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</si>
  <si>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Средства массовой информации</t>
  </si>
  <si>
    <t>Другие вопросы в области средств массовой информации</t>
  </si>
  <si>
    <t>Подпрограмма "Поддержка средств массовой информации (периодическая печать)"</t>
  </si>
  <si>
    <t>Задача "Увеличение тиража газеты"Кашинская газета""</t>
  </si>
  <si>
    <t>Расходы за счёт субсидий на поддержку районных и городских газет</t>
  </si>
  <si>
    <t>Предоставление субсидий печатным СМИ</t>
  </si>
  <si>
    <t>Отдел образования Администрации Кашинского района</t>
  </si>
  <si>
    <t>Общеэкономические вопросы</t>
  </si>
  <si>
    <t>Подпрограмма "Содействие временной занятости безработных и ищущих работу граждан"</t>
  </si>
  <si>
    <t>Реализация мероприятий, способствующих занятости граждан, испытывающих трудности в поиске работы безработных и ищущих работу граждан за счет создания временных рабочих мест</t>
  </si>
  <si>
    <t>Профилактика безнадзорности и правонарушений среди подростков, повышение их трудовой мотивации</t>
  </si>
  <si>
    <t>Образование</t>
  </si>
  <si>
    <t>Дошкольное образование</t>
  </si>
  <si>
    <t>Муниципальная программа "Развитие отрасли "Образование" муниципального образования "Кашинский район" на 2017-2022 годы"</t>
  </si>
  <si>
    <t>Подпрограмма "Повышение доступности и качества дошкольного образования"</t>
  </si>
  <si>
    <t>Задача "Обеспечение доступности и высокого качества услуг дошкольного образования"</t>
  </si>
  <si>
    <t>Расходы за счет субсидии из областного бюджета на повышение оплаты труда работникам муниципальных учреждений в связи с увеличением минимального размера оплаты труда</t>
  </si>
  <si>
    <t>Выполнение муниципальных заданий на оказание муниципальных услуг муниципальными бюджетными дошкольными образовательными учреждениями за счет средств областного бюджета</t>
  </si>
  <si>
    <t>Расходы на реализацию мероприятий по обращениям,поступающим к депутатам Законодательного Собрания Тверской области</t>
  </si>
  <si>
    <t>Выполнение муниципальных заданий на оказание муниципальных услуг муниципальными бюджетными дошкольными образовательными учреждениями за счет средств местного бюджета</t>
  </si>
  <si>
    <t>Организация питания в дошкольных образовательных учреждениях</t>
  </si>
  <si>
    <t>Погашение кредиторской задолженности прошлых лет</t>
  </si>
  <si>
    <t>Расходы на повышение оплаты труда работникам муниципальных учреждений в связи с увеличением минимального размера оплаты труlа за счет местного бюджета</t>
  </si>
  <si>
    <t>Общее образование</t>
  </si>
  <si>
    <t>Подпрограмма "Повышение доступности и качества общего образования"</t>
  </si>
  <si>
    <t>Задача "Обеспечение условий для достижения школьниками Кашинского района качественных образовательных результатов"</t>
  </si>
  <si>
    <t>Расходы на организацию обеспечения учащихся начальных классов муниципальных общеобразовательных организаций горячим питанием за счет областных средств</t>
  </si>
  <si>
    <t>Расходы за счет субсидии из областного бюджета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"Нас пригласили во Дворец" в части обеспечения подвоза учащихся</t>
  </si>
  <si>
    <t>Выполнение муниципальных заданий на оказание муниципальных услуг муниципальными бюджетными общеобразовательными учреждениями за счет средств областного бюджета</t>
  </si>
  <si>
    <t>Выполнение муниципальных заданий на оказание муниципальных услуг муниципальными бюджетными общеобразовательными учреждениями за счет средств местного бюджета</t>
  </si>
  <si>
    <t>Расходы на повышение оплаты труда работникам муниципальных учреждений в связи с увеличением минимального размера оплаты труда за счет местного бюджета</t>
  </si>
  <si>
    <t>Обеспечение школьников начальных классов горячим питанием за счет средств местного бюджета</t>
  </si>
  <si>
    <t>Расходы за счет субсидии из местного бюджета на организацию посещения обучающимися муниципальных общеобразовательных организаций Тверского императорского путевого дворца в рамках реализации проекта "Нас пригласили во Дворец" в части обеспечения подвоза учащихся</t>
  </si>
  <si>
    <t>Задача "Повышение доступности общего образования"</t>
  </si>
  <si>
    <t>Расходы за счет субсидии на выполнение муниципального задания на создание условий для предоставления транспортных услуг населению и организацию транспортного обслуживания населения между поселениями в границах муниципального района в части обеспечения подвоза учащихся ,проживающих в сельской местности, к месту обучения и обратно за счет средств областного бюджета</t>
  </si>
  <si>
    <t>Субсидия на укрепление материально-технической базы муниципальных общеобразовательных организаций</t>
  </si>
  <si>
    <t>Предоставление услуг дошкольного образования на базе общеобразовательных учреждений</t>
  </si>
  <si>
    <t>Обеспечение подвоза обучающихся к месту учебы и обратно за счет средств местного бюджета</t>
  </si>
  <si>
    <t>Укрепление материально-технической базы муниципальных общеобразовательных организаций.</t>
  </si>
  <si>
    <t>Подпрограмма "Профилактика безнадзорности и правонарушений несовершеннолетних"</t>
  </si>
  <si>
    <t>Задача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этому"</t>
  </si>
  <si>
    <t>Обеспечение занятности подростков в каникулярное время</t>
  </si>
  <si>
    <t>Подпрограмма "Комплексные меры противодействия злоупотреблению наркотическими средствами, психотропными веществами и их незаконному обороту в Кашинском районе"</t>
  </si>
  <si>
    <t>Задача "Профилактика потребления наркотиков среди обучающихся школ Кашинского района"</t>
  </si>
  <si>
    <t>Проведение тестирования школьников на употребление наркотических средств</t>
  </si>
  <si>
    <t>Дополнительное образование детей</t>
  </si>
  <si>
    <t>Подпрограмма "Обеспечение качественного дополнительного образования детей"</t>
  </si>
  <si>
    <t>Задача "Расширение потенциала системы дополнительного образования"</t>
  </si>
  <si>
    <t>Расходы за счет субсидии из областного бюджета на повышение заработной платы педагогическим муниципальных организаций дополнительного образования детей</t>
  </si>
  <si>
    <t>Выполнение муниципального задания на оказание муниципальных услуг муниципальными организациями дополнительного образования детей (реализация программ дополнительного образования)</t>
  </si>
  <si>
    <t>Расходы на повышение заработной платы педагогическим работникам муниципальных организаций дополнительного образования за счет местного бюджета</t>
  </si>
  <si>
    <t>Профессиональная подготовка, переподготовка и повышение квалификации</t>
  </si>
  <si>
    <t>Задача "Обеспечение высокого качества услуг дошкольного образования"</t>
  </si>
  <si>
    <t>Кадровое обеспечение системы дошкольного образования</t>
  </si>
  <si>
    <t>Развитие кадрового потенциала</t>
  </si>
  <si>
    <t>Молодежная политика</t>
  </si>
  <si>
    <t>Подпрограмма "Обеспечение летнего отдыха и оздоровления детей"</t>
  </si>
  <si>
    <t>Задача "Создание условий для развития системы отдыха и оздоровления детей"</t>
  </si>
  <si>
    <t>Расходы за счет субсидии на выполнение муниципального задания на обеспечение организации отдыха детей в каникулярное время за счет средств областного бюджета</t>
  </si>
  <si>
    <t>Выполнение муниципального задания на оказание муниципальных услуг по организации летнего отдыха и оздоровления детей</t>
  </si>
  <si>
    <t>Обеспечение организации отдыха детей в каникулярное время</t>
  </si>
  <si>
    <t>Задача "Организация отдыха детей в каникулярное время"</t>
  </si>
  <si>
    <t>Расходы за счет субсидии на укрепление материально-технической базы муниципальных организаций отдыха и оздоровления детей</t>
  </si>
  <si>
    <t>Субсидия на укрепление материально-технической базы муниципальных организаций отдыха и оздоровления детей</t>
  </si>
  <si>
    <t>Другие вопросы в области образования</t>
  </si>
  <si>
    <t>Обеспечивающая подпрограмма "Обеспечение деятельности Отдела образования Администрации Кашинского района"</t>
  </si>
  <si>
    <t>Задача "Обеспечение деятельности Отдела образования Администрации Кашинского района"</t>
  </si>
  <si>
    <t>Финансовое обеспечение деятельности Отдела образования Администрации Кашинского района</t>
  </si>
  <si>
    <t>Осуществление отдельных государственных полномочий по компенсации расходов на оплату жилых помещений, отопления и освещения педагогическим работникам муниципальных образовательных учреждений, проживающих и работающих в сельской местности</t>
  </si>
  <si>
    <t>Обеспечение выплаты ежемесячной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</si>
  <si>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Физическая культура и спорт</t>
  </si>
  <si>
    <t xml:space="preserve">Спорт высших достижений
</t>
  </si>
  <si>
    <t>Выполнение муниципального задания на оказание муниципальных услуг муниципальными организациями дополнительного образования детей (спортивная подготовка)</t>
  </si>
  <si>
    <t>Контрольно-счетная палата Кашинского района</t>
  </si>
  <si>
    <t>Расходы на обеспечение  деятельности контрольного органа местного самоуправления</t>
  </si>
  <si>
    <t>Комитет по культуре, туризму, спорту и делам молодёжи Администрации Кашинского района</t>
  </si>
  <si>
    <t>Задача "Повышение уровня трудоустройства и трудовой мотивации безработных и ищущих работу граждан за счет создания временных рабочих мест"</t>
  </si>
  <si>
    <t>Организация общественных работ для безработных и ищущих работу граждан</t>
  </si>
  <si>
    <t>Муниципальная программа "Развитие туризма в муниципальном образовании Кашинский городской округ на 2018-2023 годы"</t>
  </si>
  <si>
    <t>Подпрограмма "Обеспечение развития туризма"</t>
  </si>
  <si>
    <t>Задача "Привлечение на территорию муниципального образования Кашинский городской округ дополнительных потоков российских и иностранных туристов"</t>
  </si>
  <si>
    <t>Создание условий для обеспечения услугами по организации досуга в сфере туризма за счет средств областного бюджета</t>
  </si>
  <si>
    <t>Задача "Организация предоставления дополнительного образования детям в сфере культуры и искусства"</t>
  </si>
  <si>
    <t>Создание условий для обеспечения услугами по организации досуга в сфере туризма за счет средств местного бюджета</t>
  </si>
  <si>
    <t>Муниципальная программа "Развитие отрасли "Культура" муниципального образования "Кашинский район" на 2017-2022 годы"</t>
  </si>
  <si>
    <t>Подпрограмма "Обеспечение качества условий предоставления образовательных услуг учреждением дополнительного образования детей в сфере культуры"</t>
  </si>
  <si>
    <t>Расходы за счет субсидии из областного бюджета на повышение заработной платы педагогическим работникам муниципальных организаций дополнительного образования</t>
  </si>
  <si>
    <t>Предоставление субсидий на финансовое обеспечение деятельности МБОУ ДОД "Кашинская ДШИ"</t>
  </si>
  <si>
    <t>Поддержка отрасли культуры в части оснащения музыкальными инструментами детских школ искусств</t>
  </si>
  <si>
    <t>Расходы на повышение оплаты труда работникам муниципальных учреждений в связи с увеличением минимального размера оплаты трула за счет местного бюджета</t>
  </si>
  <si>
    <t>Подпрограмма "Молодежь муниципального образования "Кашинский район""</t>
  </si>
  <si>
    <t>Задача "Развитие молодежного самоуправления"</t>
  </si>
  <si>
    <t>Организация деятельности молодежного центра при Администрации Кашинского района, в том числе организация и проведение мероприятий</t>
  </si>
  <si>
    <t>Задача "Поддержка общественно значимых проектов (программ) детских и молодежных общественных объединений"</t>
  </si>
  <si>
    <t>Организация и проведение мероприятий гражданско-патриотической направленности, мероприятий направленных на формирование здорового образа жизни</t>
  </si>
  <si>
    <t>Вручение Гранта Главы Кашинского района молодым и талантливым</t>
  </si>
  <si>
    <t>Задача "Профилактика асоциальных явлений в молодежной среде"</t>
  </si>
  <si>
    <t>Организация и проведение мероприятий по профилактике асоциальных явлений</t>
  </si>
  <si>
    <t>Задача "Развитие материально-технической базы органов по работе с детьми и молодежью и органов молодежного самоуправления"</t>
  </si>
  <si>
    <t>Приобретение одежды, оборудования, расходных материалов и прочее для нужд деятельности органов молодежного самоуправления</t>
  </si>
  <si>
    <t>Задача "Межмуниципальное сотрудничество молодежи Кашинского района"</t>
  </si>
  <si>
    <t>Участие в областных, межрегиональных, федеральных мероприятиях</t>
  </si>
  <si>
    <t>Культура, кинематография</t>
  </si>
  <si>
    <t>Культура</t>
  </si>
  <si>
    <t>Подпрограмма "Сохранение и приумножение культурного потенциала Кашинского района"</t>
  </si>
  <si>
    <t>Задача "Сохранение и развитие библиотечного дела"</t>
  </si>
  <si>
    <t>Повышение заработной платы работникам муниципальных учреждений культуры Кашинского района Тверской области" за счёт средств областного бюджета Тверской области</t>
  </si>
  <si>
    <t>Финансовое обеспечение деятельности районного муниципального учреждения культуры "Кашинская МЦБ"</t>
  </si>
  <si>
    <t>Поддержка отрасли культуры в части комплектования книжных фондов РМУК "Кашинская МЦБ"</t>
  </si>
  <si>
    <t>Поддержка отрасли культуры в части государственной поддержки муниципальным учреждениям культуры, находящимся на территории сельских поселений Тверской области</t>
  </si>
  <si>
    <t>Поддержка отрасли культуры в части оказания государственной поддержки лучшим работникам муниципальных учреждений культуры, находящимся на территории сельских поселений Тверской области</t>
  </si>
  <si>
    <t>Повышение заработной платы работникам муниципальных учреждений культуры Кашинского района Тверской области за счет средств местного бюджета</t>
  </si>
  <si>
    <t>Задача "Сохранение и развитие клубного дела в Кашинском районе"</t>
  </si>
  <si>
    <t>Предоставление субсидий на финансовое обеспечение деятельности МБУ "Районный дом культуры"</t>
  </si>
  <si>
    <t>Расходы на обеспечение развития и укрепления материально-технической базы домов культуры в населённых пунктах с числом жителей до 50 тысяч человек</t>
  </si>
  <si>
    <t>Другие вопросы в области культуры, кинематографии</t>
  </si>
  <si>
    <t>Муниципальная программа "Развитие физической культуры и спорта муниципального образования "Кашинский район" на 2017-2022 годы"</t>
  </si>
  <si>
    <t>Обеспечивающая подпрограмма "Обеспечение деятельности Комитета по культуре, туризму, спорту и делам молодёжи Администрации Кашинского района"</t>
  </si>
  <si>
    <t>Задача "Обеспечение деятельности главного администратора программы- Комитета по культуре, спорту , туризму и делам молодежи Администрации Кашинского района"</t>
  </si>
  <si>
    <t>Обеспечение деятельности Комитета по культуре, туризму, спорту и делам молодежи Администрации Кашинского района</t>
  </si>
  <si>
    <t>Массовый спорт</t>
  </si>
  <si>
    <t>Подпрограмма "Создание условий для занятий населения физической культурой и спортом"</t>
  </si>
  <si>
    <t>Задача "Развитие массового спорта и физкультурно-оздоровительного движения среди всех возрастных групп и категорий населения Кашинского района, включая лиц с ограниченными физическими возможностями и инвалидов в муниципальном образовании"</t>
  </si>
  <si>
    <t>Организация проведения спортивно-массовых мероприятий и соревнований, направленных на физическое воспитание детей, подростков и молодежи; привлечение к спортивному, здоровому образу жизни взрослого населения, инвалидов и ветеранов в рамках Единого календарного плана муниципальных и областных спортивно-массовых мероприятий</t>
  </si>
  <si>
    <t>Задача "Организация участия спортсменов и сборных команд муниципального образования в областных, всероссийских и международных соревнованиях"</t>
  </si>
  <si>
    <t>Профессиональная подготовка и участие спортсменов и сборных команд в областных, всероссийских и международных соревнованиях</t>
  </si>
  <si>
    <t>Задача "Укрепление материально-технической базы учреждений и объектов спортивной направленности"</t>
  </si>
  <si>
    <t>Приобретение и установка мини-футбольного поля с искусственной травой и ограждениями</t>
  </si>
  <si>
    <t>Приобретение спортивного инвентаря, спортивной формы</t>
  </si>
  <si>
    <t>Приобретение и установка мини-футбольгого поля с искуственной травой о ограждениями</t>
  </si>
  <si>
    <t>Подпрограмма "Обеспечение функционирования спортивных объектов (МУ "Стадион")"</t>
  </si>
  <si>
    <t>Задача "Развитие физкультурно-спортивной инфраструктуры МУ "Стадион""</t>
  </si>
  <si>
    <t>Обеспечение функционирования и развитие инфраструктуры МУ "Стадион"</t>
  </si>
  <si>
    <t>".</t>
  </si>
  <si>
    <t>Всего расходов:</t>
  </si>
  <si>
    <t>ППП</t>
  </si>
  <si>
    <t>РП</t>
  </si>
  <si>
    <t>КЦСР</t>
  </si>
  <si>
    <t>КВР</t>
  </si>
  <si>
    <t>Наименование</t>
  </si>
  <si>
    <t>Сумма, тыс.руб.</t>
  </si>
  <si>
    <t>2018 год</t>
  </si>
  <si>
    <t>2019 год</t>
  </si>
  <si>
    <t>2020 год</t>
  </si>
  <si>
    <t xml:space="preserve">к решению Собрания депутатов Кашинского района </t>
  </si>
  <si>
    <t xml:space="preserve">Тверской области от19.12.2017г. №141 "О бюджете </t>
  </si>
  <si>
    <t xml:space="preserve">Кашинского района на 2018 год  и на плановый </t>
  </si>
  <si>
    <t>период 2019 и 2020 годов"</t>
  </si>
  <si>
    <t>Ведомственная структура расходов  бюджета Кашинского района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бюджетов  на 2018 год и на плановый период 2019 и 2020 годов</t>
  </si>
  <si>
    <t xml:space="preserve"> Подпрограмма "Обеспечение развития системы жилищно-коммунального и газового хозяйства"</t>
  </si>
  <si>
    <t xml:space="preserve"> Задача "Повышение качества производимых организациями коммунального комплекса товаров и оказываемых услуг"</t>
  </si>
  <si>
    <t>051024001Б</t>
  </si>
  <si>
    <t xml:space="preserve"> Реализация генерального плана городского поселения -город Кашин</t>
  </si>
  <si>
    <t xml:space="preserve"> Закупка товаров,работ и услуг для обеспечения государственных ( муниципальных) нужд</t>
  </si>
  <si>
    <t>051024017Б</t>
  </si>
  <si>
    <t xml:space="preserve"> Проект планировки территории</t>
  </si>
  <si>
    <t>051024008Ж</t>
  </si>
  <si>
    <t xml:space="preserve"> Субсидия на ремонт канализационных сетей городского поселения-город Кашин</t>
  </si>
  <si>
    <t xml:space="preserve"> Иные бюджетные ассигнования</t>
  </si>
  <si>
    <t xml:space="preserve"> Приложение № 6</t>
  </si>
  <si>
    <t>"Приложение № 11</t>
  </si>
  <si>
    <t xml:space="preserve"> к  решению Кашинской городской Думы</t>
  </si>
  <si>
    <t>Субсидии юридическим лицам и индивидуальным предпринимателям в целях возмещения затрат при предоставлении услуг по водоснабжению и водоотведению в сельских поселениях Кашинского района</t>
  </si>
  <si>
    <t>051022023Ж</t>
  </si>
  <si>
    <t>Субсидии теплоснабжающим предприяиям на возмещение затрат, связанных с подготовкой к отопительному сезону 2018-2019 г.г.</t>
  </si>
  <si>
    <t>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</t>
  </si>
  <si>
    <r>
      <t>от</t>
    </r>
    <r>
      <rPr>
        <u/>
        <sz val="10"/>
        <color theme="1"/>
        <rFont val="Times New Roman"/>
        <family val="1"/>
        <charset val="204"/>
      </rPr>
      <t xml:space="preserve"> 06.11.2018</t>
    </r>
    <r>
      <rPr>
        <sz val="10"/>
        <color theme="1"/>
        <rFont val="Times New Roman"/>
        <family val="1"/>
        <charset val="204"/>
      </rPr>
      <t xml:space="preserve"> № </t>
    </r>
    <r>
      <rPr>
        <u/>
        <sz val="10"/>
        <color theme="1"/>
        <rFont val="Times New Roman"/>
        <family val="1"/>
        <charset val="204"/>
      </rPr>
      <t>28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</si>
</sst>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FFFF99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16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4" fontId="3" fillId="2" borderId="2">
      <alignment horizontal="right" vertical="top" shrinkToFit="1"/>
    </xf>
    <xf numFmtId="164" fontId="1" fillId="0" borderId="2">
      <alignment horizontal="right" vertical="top" shrinkToFit="1"/>
    </xf>
    <xf numFmtId="164" fontId="3" fillId="5" borderId="3">
      <alignment horizontal="right" vertical="top" shrinkToFit="1"/>
    </xf>
    <xf numFmtId="164" fontId="3" fillId="5" borderId="2">
      <alignment horizontal="right" vertical="top" shrinkToFit="1"/>
    </xf>
    <xf numFmtId="1" fontId="1" fillId="0" borderId="2">
      <alignment horizontal="center" vertical="top" shrinkToFit="1"/>
    </xf>
    <xf numFmtId="0" fontId="3" fillId="0" borderId="2">
      <alignment vertical="top" wrapText="1"/>
    </xf>
  </cellStyleXfs>
  <cellXfs count="10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164" fontId="3" fillId="2" borderId="2" xfId="31" applyProtection="1">
      <alignment horizontal="right" vertical="top" shrinkToFit="1"/>
    </xf>
    <xf numFmtId="10" fontId="3" fillId="2" borderId="2" xfId="32" applyProtection="1">
      <alignment horizontal="right" vertical="top" shrinkToFit="1"/>
    </xf>
    <xf numFmtId="0" fontId="1" fillId="0" borderId="1" xfId="36" applyNumberFormat="1" applyProtection="1">
      <alignment horizontal="left" wrapText="1"/>
    </xf>
    <xf numFmtId="0" fontId="1" fillId="0" borderId="2" xfId="20">
      <alignment horizontal="center" vertical="center" wrapText="1"/>
    </xf>
    <xf numFmtId="0" fontId="1" fillId="0" borderId="2" xfId="19">
      <alignment horizontal="center" vertical="center" wrapText="1"/>
    </xf>
    <xf numFmtId="0" fontId="1" fillId="0" borderId="2" xfId="24">
      <alignment horizontal="center" vertical="center" wrapText="1"/>
    </xf>
    <xf numFmtId="0" fontId="1" fillId="0" borderId="2" xfId="25">
      <alignment horizontal="center" vertical="center" wrapText="1"/>
    </xf>
    <xf numFmtId="0" fontId="1" fillId="0" borderId="2" xfId="28">
      <alignment horizontal="center" vertical="center" wrapText="1"/>
    </xf>
    <xf numFmtId="0" fontId="1" fillId="0" borderId="2" xfId="21">
      <alignment horizontal="center" vertical="center" wrapText="1"/>
    </xf>
    <xf numFmtId="0" fontId="1" fillId="0" borderId="2" xfId="22">
      <alignment horizontal="center" vertical="center" wrapText="1"/>
    </xf>
    <xf numFmtId="0" fontId="1" fillId="0" borderId="2" xfId="23">
      <alignment horizontal="center" vertical="center" wrapText="1"/>
    </xf>
    <xf numFmtId="0" fontId="5" fillId="0" borderId="2" xfId="6" applyFont="1" applyFill="1">
      <alignment horizontal="center" vertical="center" wrapText="1"/>
    </xf>
    <xf numFmtId="0" fontId="5" fillId="0" borderId="2" xfId="7" applyFont="1" applyFill="1">
      <alignment horizontal="center" vertical="center" wrapText="1"/>
    </xf>
    <xf numFmtId="0" fontId="5" fillId="0" borderId="2" xfId="8" applyFont="1" applyFill="1">
      <alignment horizontal="center" vertical="center" wrapText="1"/>
    </xf>
    <xf numFmtId="0" fontId="5" fillId="0" borderId="2" xfId="9" applyFont="1" applyFill="1">
      <alignment horizontal="center" vertical="center" wrapText="1"/>
    </xf>
    <xf numFmtId="0" fontId="5" fillId="0" borderId="2" xfId="10" applyFont="1" applyFill="1">
      <alignment horizontal="center" vertical="center" wrapText="1"/>
    </xf>
    <xf numFmtId="0" fontId="5" fillId="0" borderId="2" xfId="13" applyFont="1" applyFill="1">
      <alignment horizontal="center" vertical="center" wrapText="1"/>
    </xf>
    <xf numFmtId="0" fontId="5" fillId="0" borderId="2" xfId="14" applyFont="1" applyFill="1">
      <alignment horizontal="center" vertical="center" wrapText="1"/>
    </xf>
    <xf numFmtId="0" fontId="5" fillId="0" borderId="2" xfId="15" applyFont="1" applyFill="1">
      <alignment horizontal="center" vertical="center" wrapText="1"/>
    </xf>
    <xf numFmtId="0" fontId="5" fillId="0" borderId="2" xfId="16" applyFont="1" applyFill="1">
      <alignment horizontal="center" vertical="center" wrapText="1"/>
    </xf>
    <xf numFmtId="0" fontId="5" fillId="0" borderId="2" xfId="17" applyFont="1" applyFill="1">
      <alignment horizontal="center" vertical="center" wrapText="1"/>
    </xf>
    <xf numFmtId="164" fontId="5" fillId="0" borderId="2" xfId="18" applyNumberFormat="1" applyFont="1" applyFill="1" applyAlignment="1">
      <alignment horizontal="center" vertical="center" wrapText="1"/>
    </xf>
    <xf numFmtId="0" fontId="5" fillId="0" borderId="2" xfId="29" applyNumberFormat="1" applyFont="1" applyFill="1" applyProtection="1">
      <alignment vertical="top" wrapText="1"/>
    </xf>
    <xf numFmtId="1" fontId="5" fillId="0" borderId="2" xfId="30" applyNumberFormat="1" applyFont="1" applyFill="1" applyProtection="1">
      <alignment horizontal="center" vertical="top" shrinkToFit="1"/>
    </xf>
    <xf numFmtId="1" fontId="5" fillId="0" borderId="2" xfId="30" applyFont="1" applyFill="1" applyProtection="1">
      <alignment horizontal="center" vertical="top" shrinkToFit="1"/>
    </xf>
    <xf numFmtId="164" fontId="5" fillId="0" borderId="2" xfId="31" applyFont="1" applyFill="1" applyProtection="1">
      <alignment horizontal="right" vertical="top" shrinkToFit="1"/>
    </xf>
    <xf numFmtId="164" fontId="5" fillId="0" borderId="2" xfId="31" applyFont="1" applyFill="1" applyAlignment="1" applyProtection="1">
      <alignment horizontal="center" vertical="top" shrinkToFit="1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5" fillId="0" borderId="2" xfId="6" applyFont="1" applyFill="1" applyAlignment="1">
      <alignment horizontal="left" vertical="center" wrapText="1"/>
    </xf>
    <xf numFmtId="0" fontId="1" fillId="0" borderId="5" xfId="28" applyBorder="1">
      <alignment horizontal="center" vertical="center" wrapText="1"/>
    </xf>
    <xf numFmtId="164" fontId="3" fillId="2" borderId="5" xfId="31" applyBorder="1" applyProtection="1">
      <alignment horizontal="right" vertical="top" shrinkToFit="1"/>
    </xf>
    <xf numFmtId="0" fontId="5" fillId="0" borderId="7" xfId="18" applyFont="1" applyFill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5" fillId="0" borderId="10" xfId="19" applyFont="1" applyBorder="1" applyAlignment="1">
      <alignment vertical="center" wrapText="1"/>
    </xf>
    <xf numFmtId="0" fontId="5" fillId="0" borderId="7" xfId="20" applyFont="1" applyBorder="1" applyAlignment="1">
      <alignment vertical="center" wrapText="1"/>
    </xf>
    <xf numFmtId="0" fontId="5" fillId="0" borderId="7" xfId="21" applyFont="1" applyBorder="1" applyAlignment="1">
      <alignment vertical="center" wrapText="1"/>
    </xf>
    <xf numFmtId="0" fontId="5" fillId="0" borderId="7" xfId="22" applyFont="1" applyBorder="1" applyAlignment="1">
      <alignment vertical="center" wrapText="1"/>
    </xf>
    <xf numFmtId="0" fontId="5" fillId="0" borderId="7" xfId="23" applyFont="1" applyBorder="1" applyAlignment="1">
      <alignment vertical="center" wrapText="1"/>
    </xf>
    <xf numFmtId="0" fontId="5" fillId="0" borderId="7" xfId="24" applyFont="1" applyBorder="1" applyAlignment="1">
      <alignment vertical="center" wrapText="1"/>
    </xf>
    <xf numFmtId="0" fontId="5" fillId="0" borderId="7" xfId="25" applyFont="1" applyBorder="1" applyAlignment="1">
      <alignment vertical="center" wrapText="1"/>
    </xf>
    <xf numFmtId="0" fontId="5" fillId="0" borderId="7" xfId="28" applyFont="1" applyBorder="1" applyAlignment="1">
      <alignment vertical="center" wrapText="1"/>
    </xf>
    <xf numFmtId="0" fontId="5" fillId="0" borderId="9" xfId="28" applyFont="1" applyBorder="1" applyAlignment="1">
      <alignment vertical="center" wrapText="1"/>
    </xf>
    <xf numFmtId="0" fontId="5" fillId="0" borderId="1" xfId="2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5" fillId="0" borderId="11" xfId="2" applyNumberFormat="1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5" fillId="0" borderId="4" xfId="2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5" fillId="0" borderId="11" xfId="18" applyFont="1" applyFill="1" applyBorder="1" applyAlignment="1">
      <alignment horizontal="center" vertical="center" wrapText="1"/>
    </xf>
    <xf numFmtId="0" fontId="7" fillId="0" borderId="1" xfId="0" applyFont="1" applyFill="1" applyBorder="1"/>
    <xf numFmtId="164" fontId="5" fillId="0" borderId="4" xfId="53" applyFont="1" applyFill="1" applyBorder="1" applyAlignment="1" applyProtection="1">
      <alignment horizontal="center" vertical="top" shrinkToFit="1"/>
    </xf>
    <xf numFmtId="164" fontId="5" fillId="0" borderId="2" xfId="54" applyFont="1" applyFill="1" applyAlignment="1" applyProtection="1">
      <alignment horizontal="center" vertical="top" shrinkToFit="1"/>
    </xf>
    <xf numFmtId="1" fontId="5" fillId="0" borderId="2" xfId="55" applyNumberFormat="1" applyFont="1" applyFill="1" applyProtection="1">
      <alignment horizontal="center" vertical="top" shrinkToFit="1"/>
    </xf>
    <xf numFmtId="0" fontId="5" fillId="0" borderId="2" xfId="56" applyNumberFormat="1" applyFont="1" applyFill="1" applyProtection="1">
      <alignment vertical="top" wrapText="1"/>
    </xf>
    <xf numFmtId="164" fontId="5" fillId="0" borderId="6" xfId="31" applyFont="1" applyFill="1" applyBorder="1" applyAlignment="1" applyProtection="1">
      <alignment horizontal="center" vertical="top" shrinkToFit="1"/>
    </xf>
    <xf numFmtId="164" fontId="3" fillId="2" borderId="6" xfId="31" applyBorder="1" applyProtection="1">
      <alignment horizontal="right" vertical="top" shrinkToFit="1"/>
    </xf>
    <xf numFmtId="10" fontId="3" fillId="2" borderId="6" xfId="32" applyBorder="1" applyProtection="1">
      <alignment horizontal="right" vertical="top" shrinkToFit="1"/>
    </xf>
    <xf numFmtId="164" fontId="3" fillId="2" borderId="12" xfId="31" applyBorder="1" applyProtection="1">
      <alignment horizontal="right" vertical="top" shrinkToFit="1"/>
    </xf>
    <xf numFmtId="164" fontId="5" fillId="0" borderId="7" xfId="31" applyFont="1" applyFill="1" applyBorder="1" applyAlignment="1" applyProtection="1">
      <alignment horizontal="center" vertical="top" shrinkToFit="1"/>
    </xf>
    <xf numFmtId="164" fontId="3" fillId="2" borderId="7" xfId="31" applyBorder="1" applyProtection="1">
      <alignment horizontal="right" vertical="top" shrinkToFit="1"/>
    </xf>
    <xf numFmtId="10" fontId="3" fillId="2" borderId="7" xfId="32" applyBorder="1" applyProtection="1">
      <alignment horizontal="right" vertical="top" shrinkToFit="1"/>
    </xf>
    <xf numFmtId="164" fontId="3" fillId="2" borderId="13" xfId="31" applyBorder="1" applyProtection="1">
      <alignment horizontal="right" vertical="top" shrinkToFit="1"/>
    </xf>
    <xf numFmtId="0" fontId="7" fillId="0" borderId="4" xfId="0" applyFont="1" applyFill="1" applyBorder="1"/>
    <xf numFmtId="164" fontId="5" fillId="0" borderId="5" xfId="31" applyFont="1" applyFill="1" applyBorder="1" applyProtection="1">
      <alignment horizontal="right" vertical="top" shrinkToFit="1"/>
    </xf>
    <xf numFmtId="0" fontId="7" fillId="0" borderId="14" xfId="0" applyFont="1" applyFill="1" applyBorder="1"/>
    <xf numFmtId="164" fontId="3" fillId="2" borderId="10" xfId="31" applyBorder="1" applyProtection="1">
      <alignment horizontal="right" vertical="top" shrinkToFit="1"/>
    </xf>
    <xf numFmtId="164" fontId="3" fillId="2" borderId="8" xfId="31" applyBorder="1" applyProtection="1">
      <alignment horizontal="right" vertical="top" shrinkToFit="1"/>
    </xf>
    <xf numFmtId="164" fontId="5" fillId="0" borderId="4" xfId="31" applyFont="1" applyFill="1" applyBorder="1" applyAlignment="1" applyProtection="1">
      <alignment horizontal="center" vertical="top" shrinkToFit="1"/>
    </xf>
    <xf numFmtId="164" fontId="5" fillId="0" borderId="2" xfId="54" applyFont="1" applyFill="1" applyAlignment="1" applyProtection="1">
      <alignment vertical="top" shrinkToFit="1"/>
    </xf>
    <xf numFmtId="164" fontId="5" fillId="0" borderId="2" xfId="0" applyNumberFormat="1" applyFont="1" applyFill="1" applyBorder="1" applyAlignment="1" applyProtection="1">
      <alignment horizontal="center" vertical="top" shrinkToFit="1"/>
    </xf>
    <xf numFmtId="0" fontId="6" fillId="0" borderId="0" xfId="0" applyFont="1" applyAlignment="1" applyProtection="1">
      <alignment horizontal="right"/>
      <protection locked="0"/>
    </xf>
    <xf numFmtId="0" fontId="1" fillId="0" borderId="3" xfId="36" applyNumberFormat="1" applyBorder="1" applyAlignment="1" applyProtection="1">
      <alignment horizontal="right" wrapText="1"/>
    </xf>
    <xf numFmtId="0" fontId="1" fillId="0" borderId="3" xfId="36" applyBorder="1" applyAlignment="1">
      <alignment horizontal="right" wrapText="1"/>
    </xf>
    <xf numFmtId="0" fontId="5" fillId="0" borderId="2" xfId="6" applyNumberFormat="1" applyFont="1" applyFill="1" applyProtection="1">
      <alignment horizontal="center" vertical="center" wrapText="1"/>
    </xf>
    <xf numFmtId="0" fontId="5" fillId="0" borderId="2" xfId="6" applyFont="1" applyFill="1">
      <alignment horizontal="center" vertical="center" wrapText="1"/>
    </xf>
    <xf numFmtId="0" fontId="5" fillId="0" borderId="4" xfId="19" applyNumberFormat="1" applyFont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5" fillId="0" borderId="1" xfId="1" applyNumberFormat="1" applyFont="1" applyFill="1" applyProtection="1">
      <alignment wrapText="1"/>
    </xf>
    <xf numFmtId="0" fontId="5" fillId="0" borderId="1" xfId="1" applyFont="1" applyFill="1">
      <alignment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5" fillId="0" borderId="5" xfId="17" applyNumberFormat="1" applyFont="1" applyFill="1" applyBorder="1" applyProtection="1">
      <alignment horizontal="center" vertical="center" wrapText="1"/>
    </xf>
    <xf numFmtId="0" fontId="5" fillId="0" borderId="5" xfId="17" applyFont="1" applyFill="1" applyBorder="1">
      <alignment horizontal="center" vertical="center" wrapText="1"/>
    </xf>
    <xf numFmtId="0" fontId="5" fillId="0" borderId="2" xfId="7" applyNumberFormat="1" applyFont="1" applyFill="1" applyProtection="1">
      <alignment horizontal="center" vertical="center" wrapText="1"/>
    </xf>
    <xf numFmtId="0" fontId="5" fillId="0" borderId="2" xfId="7" applyFont="1" applyFill="1">
      <alignment horizontal="center" vertical="center" wrapText="1"/>
    </xf>
    <xf numFmtId="0" fontId="5" fillId="0" borderId="2" xfId="8" applyNumberFormat="1" applyFont="1" applyFill="1" applyProtection="1">
      <alignment horizontal="center" vertical="center" wrapText="1"/>
    </xf>
    <xf numFmtId="0" fontId="5" fillId="0" borderId="2" xfId="8" applyFont="1" applyFill="1">
      <alignment horizontal="center" vertical="center" wrapText="1"/>
    </xf>
    <xf numFmtId="0" fontId="5" fillId="0" borderId="2" xfId="9" applyNumberFormat="1" applyFont="1" applyFill="1" applyProtection="1">
      <alignment horizontal="center" vertical="center" wrapText="1"/>
    </xf>
    <xf numFmtId="0" fontId="5" fillId="0" borderId="2" xfId="9" applyFont="1" applyFill="1">
      <alignment horizontal="center" vertical="center" wrapText="1"/>
    </xf>
    <xf numFmtId="0" fontId="5" fillId="0" borderId="2" xfId="10" applyNumberFormat="1" applyFont="1" applyFill="1" applyProtection="1">
      <alignment horizontal="center" vertical="center" wrapText="1"/>
    </xf>
    <xf numFmtId="0" fontId="5" fillId="0" borderId="2" xfId="10" applyFont="1" applyFill="1">
      <alignment horizontal="center" vertical="center" wrapText="1"/>
    </xf>
    <xf numFmtId="0" fontId="5" fillId="0" borderId="2" xfId="13" applyNumberFormat="1" applyFont="1" applyFill="1" applyProtection="1">
      <alignment horizontal="center" vertical="center" wrapText="1"/>
    </xf>
    <xf numFmtId="0" fontId="5" fillId="0" borderId="2" xfId="13" applyFont="1" applyFill="1">
      <alignment horizontal="center" vertical="center" wrapText="1"/>
    </xf>
    <xf numFmtId="0" fontId="5" fillId="0" borderId="2" xfId="14" applyNumberFormat="1" applyFont="1" applyFill="1" applyProtection="1">
      <alignment horizontal="center" vertical="center" wrapText="1"/>
    </xf>
    <xf numFmtId="0" fontId="5" fillId="0" borderId="2" xfId="14" applyFont="1" applyFill="1">
      <alignment horizontal="center" vertical="center" wrapText="1"/>
    </xf>
    <xf numFmtId="0" fontId="5" fillId="0" borderId="2" xfId="15" applyNumberFormat="1" applyFont="1" applyFill="1" applyProtection="1">
      <alignment horizontal="center" vertical="center" wrapText="1"/>
    </xf>
    <xf numFmtId="0" fontId="5" fillId="0" borderId="2" xfId="15" applyFont="1" applyFill="1">
      <alignment horizontal="center" vertical="center" wrapText="1"/>
    </xf>
    <xf numFmtId="0" fontId="5" fillId="0" borderId="2" xfId="16" applyNumberFormat="1" applyFont="1" applyFill="1" applyProtection="1">
      <alignment horizontal="center" vertical="center" wrapText="1"/>
    </xf>
    <xf numFmtId="0" fontId="5" fillId="0" borderId="2" xfId="16" applyFont="1" applyFill="1">
      <alignment horizontal="center" vertical="center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</cellXfs>
  <cellStyles count="57">
    <cellStyle name="br" xfId="39"/>
    <cellStyle name="col" xfId="38"/>
    <cellStyle name="st24" xfId="53"/>
    <cellStyle name="st26" xfId="54"/>
    <cellStyle name="st49" xfId="34"/>
    <cellStyle name="st50" xfId="31"/>
    <cellStyle name="st51" xfId="52"/>
    <cellStyle name="style0" xfId="40"/>
    <cellStyle name="td" xfId="41"/>
    <cellStyle name="tr" xfId="37"/>
    <cellStyle name="xl21" xfId="42"/>
    <cellStyle name="xl22" xfId="6"/>
    <cellStyle name="xl23" xfId="43"/>
    <cellStyle name="xl24" xfId="2"/>
    <cellStyle name="xl25" xfId="7"/>
    <cellStyle name="xl26" xfId="30"/>
    <cellStyle name="xl27" xfId="8"/>
    <cellStyle name="xl28" xfId="9"/>
    <cellStyle name="xl29" xfId="10"/>
    <cellStyle name="xl30" xfId="11"/>
    <cellStyle name="xl31" xfId="12"/>
    <cellStyle name="xl32" xfId="13"/>
    <cellStyle name="xl33" xfId="44"/>
    <cellStyle name="xl33 18" xfId="56"/>
    <cellStyle name="xl34" xfId="14"/>
    <cellStyle name="xl35" xfId="15"/>
    <cellStyle name="xl35 17" xfId="55"/>
    <cellStyle name="xl36" xfId="16"/>
    <cellStyle name="xl37" xfId="33"/>
    <cellStyle name="xl38" xfId="17"/>
    <cellStyle name="xl39" xfId="45"/>
    <cellStyle name="xl40" xfId="46"/>
    <cellStyle name="xl41" xfId="1"/>
    <cellStyle name="xl42" xfId="18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36"/>
    <cellStyle name="xl54" xfId="47"/>
    <cellStyle name="xl55" xfId="35"/>
    <cellStyle name="xl56" xfId="3"/>
    <cellStyle name="xl57" xfId="4"/>
    <cellStyle name="xl58" xfId="5"/>
    <cellStyle name="xl59" xfId="48"/>
    <cellStyle name="xl60" xfId="29"/>
    <cellStyle name="xl61" xfId="49"/>
    <cellStyle name="xl62" xfId="50"/>
    <cellStyle name="xl63" xfId="51"/>
    <cellStyle name="xl64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96"/>
  <sheetViews>
    <sheetView showGridLines="0" tabSelected="1" zoomScaleSheetLayoutView="100" workbookViewId="0">
      <selection activeCell="E3" sqref="E3:V3"/>
    </sheetView>
  </sheetViews>
  <sheetFormatPr defaultColWidth="9.109375" defaultRowHeight="14.4" outlineLevelRow="7"/>
  <cols>
    <col min="1" max="1" width="10.33203125" style="31" customWidth="1"/>
    <col min="2" max="2" width="7.6640625" style="31" customWidth="1"/>
    <col min="3" max="3" width="10.6640625" style="31" customWidth="1"/>
    <col min="4" max="4" width="7.6640625" style="31" customWidth="1"/>
    <col min="5" max="5" width="44.6640625" style="31" customWidth="1"/>
    <col min="6" max="10" width="9.109375" style="31" hidden="1"/>
    <col min="11" max="11" width="10.44140625" style="32" customWidth="1"/>
    <col min="12" max="20" width="9.109375" style="1" hidden="1"/>
    <col min="21" max="21" width="9.6640625" style="48" customWidth="1"/>
    <col min="22" max="22" width="10.109375" style="48" customWidth="1"/>
    <col min="23" max="16384" width="9.109375" style="1"/>
  </cols>
  <sheetData>
    <row r="1" spans="1:22" s="54" customFormat="1" ht="13.8">
      <c r="E1" s="107" t="s">
        <v>612</v>
      </c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s="54" customFormat="1" ht="13.8">
      <c r="E2" s="107" t="s">
        <v>614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s="54" customFormat="1" ht="13.8">
      <c r="E3" s="107" t="s">
        <v>619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2" s="54" customFormat="1" ht="13.8"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s="54" customFormat="1" ht="13.8"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54" customFormat="1" ht="13.8">
      <c r="E6" s="108" t="s">
        <v>613</v>
      </c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2" s="54" customFormat="1" ht="13.8">
      <c r="E7" s="108" t="s">
        <v>597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54" customFormat="1" ht="13.8">
      <c r="E8" s="108" t="s">
        <v>598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54" customFormat="1" ht="13.8">
      <c r="E9" s="108" t="s">
        <v>599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</row>
    <row r="10" spans="1:22" s="54" customFormat="1" ht="13.8">
      <c r="E10" s="108" t="s">
        <v>600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54" customFormat="1" ht="13.8"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</row>
    <row r="12" spans="1:22" s="54" customFormat="1" ht="74.25" customHeight="1">
      <c r="A12" s="81" t="s">
        <v>601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spans="1:22">
      <c r="A13" s="1"/>
      <c r="B13" s="1"/>
      <c r="C13" s="1"/>
      <c r="D13" s="1"/>
      <c r="E13" s="82"/>
      <c r="F13" s="83"/>
      <c r="G13" s="83"/>
      <c r="H13" s="83"/>
      <c r="I13" s="83"/>
      <c r="J13" s="83"/>
      <c r="K13" s="83"/>
      <c r="L13" s="2"/>
      <c r="M13" s="2"/>
      <c r="N13" s="2"/>
      <c r="O13" s="2"/>
      <c r="P13" s="2"/>
      <c r="Q13" s="2"/>
      <c r="R13" s="2"/>
      <c r="S13" s="2"/>
      <c r="T13" s="2"/>
      <c r="U13" s="47"/>
    </row>
    <row r="14" spans="1:22" ht="15.75" customHeight="1">
      <c r="A14" s="1"/>
      <c r="B14" s="1"/>
      <c r="C14" s="1"/>
      <c r="D14" s="1"/>
      <c r="E14" s="84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3"/>
      <c r="T14" s="3"/>
      <c r="U14" s="47"/>
    </row>
    <row r="15" spans="1:22" ht="12.75" customHeight="1">
      <c r="A15" s="1"/>
      <c r="B15" s="1"/>
      <c r="C15" s="1"/>
      <c r="D15" s="1"/>
      <c r="E15" s="86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47"/>
    </row>
    <row r="16" spans="1:22" s="37" customFormat="1" ht="26.25" customHeight="1">
      <c r="A16" s="90" t="s">
        <v>588</v>
      </c>
      <c r="B16" s="92" t="s">
        <v>589</v>
      </c>
      <c r="C16" s="94" t="s">
        <v>590</v>
      </c>
      <c r="D16" s="96" t="s">
        <v>591</v>
      </c>
      <c r="E16" s="78" t="s">
        <v>592</v>
      </c>
      <c r="F16" s="98" t="s">
        <v>1</v>
      </c>
      <c r="G16" s="100" t="s">
        <v>1</v>
      </c>
      <c r="H16" s="102" t="s">
        <v>1</v>
      </c>
      <c r="I16" s="104" t="s">
        <v>1</v>
      </c>
      <c r="J16" s="88" t="s">
        <v>1</v>
      </c>
      <c r="K16" s="80" t="s">
        <v>593</v>
      </c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1:22" s="37" customFormat="1" ht="13.8">
      <c r="A17" s="91"/>
      <c r="B17" s="93"/>
      <c r="C17" s="95"/>
      <c r="D17" s="97"/>
      <c r="E17" s="79"/>
      <c r="F17" s="99"/>
      <c r="G17" s="101"/>
      <c r="H17" s="103"/>
      <c r="I17" s="105"/>
      <c r="J17" s="89"/>
      <c r="K17" s="53" t="s">
        <v>594</v>
      </c>
      <c r="L17" s="38"/>
      <c r="M17" s="39"/>
      <c r="N17" s="40"/>
      <c r="O17" s="41"/>
      <c r="P17" s="42"/>
      <c r="Q17" s="43"/>
      <c r="R17" s="44"/>
      <c r="S17" s="45"/>
      <c r="T17" s="46"/>
      <c r="U17" s="49" t="s">
        <v>595</v>
      </c>
      <c r="V17" s="50" t="s">
        <v>596</v>
      </c>
    </row>
    <row r="18" spans="1:22">
      <c r="A18" s="16">
        <v>1</v>
      </c>
      <c r="B18" s="17">
        <v>2</v>
      </c>
      <c r="C18" s="18">
        <v>3</v>
      </c>
      <c r="D18" s="19">
        <v>4</v>
      </c>
      <c r="E18" s="15">
        <v>5</v>
      </c>
      <c r="F18" s="20"/>
      <c r="G18" s="21"/>
      <c r="H18" s="22"/>
      <c r="I18" s="23"/>
      <c r="J18" s="24"/>
      <c r="K18" s="36">
        <v>6</v>
      </c>
      <c r="L18" s="8"/>
      <c r="M18" s="7"/>
      <c r="N18" s="12"/>
      <c r="O18" s="13"/>
      <c r="P18" s="14"/>
      <c r="Q18" s="9"/>
      <c r="R18" s="10"/>
      <c r="S18" s="11"/>
      <c r="T18" s="34"/>
      <c r="U18" s="51">
        <v>7</v>
      </c>
      <c r="V18" s="52">
        <v>8</v>
      </c>
    </row>
    <row r="19" spans="1:22">
      <c r="A19" s="16"/>
      <c r="B19" s="17"/>
      <c r="C19" s="18"/>
      <c r="D19" s="19"/>
      <c r="E19" s="33" t="s">
        <v>587</v>
      </c>
      <c r="F19" s="20"/>
      <c r="G19" s="21"/>
      <c r="H19" s="22"/>
      <c r="I19" s="23"/>
      <c r="J19" s="24"/>
      <c r="K19" s="25">
        <f>K20+K47+K308+K468+K475</f>
        <v>497404.4</v>
      </c>
      <c r="L19" s="8"/>
      <c r="M19" s="7"/>
      <c r="N19" s="12"/>
      <c r="O19" s="13"/>
      <c r="P19" s="14"/>
      <c r="Q19" s="9"/>
      <c r="R19" s="10"/>
      <c r="S19" s="11"/>
      <c r="T19" s="34"/>
      <c r="U19" s="55">
        <v>388596.30699999997</v>
      </c>
      <c r="V19" s="55">
        <v>393366.5061</v>
      </c>
    </row>
    <row r="20" spans="1:22" ht="26.4">
      <c r="A20" s="27" t="s">
        <v>2</v>
      </c>
      <c r="B20" s="27"/>
      <c r="C20" s="27"/>
      <c r="D20" s="27"/>
      <c r="E20" s="26" t="s">
        <v>0</v>
      </c>
      <c r="F20" s="28"/>
      <c r="G20" s="28"/>
      <c r="H20" s="28"/>
      <c r="I20" s="28"/>
      <c r="J20" s="29">
        <v>0</v>
      </c>
      <c r="K20" s="30">
        <f>K21+K30+K37</f>
        <v>8518.7999999999993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5">
        <v>0.76527485943020812</v>
      </c>
      <c r="T20" s="35">
        <v>0</v>
      </c>
      <c r="U20" s="56">
        <v>7158.8</v>
      </c>
      <c r="V20" s="56">
        <v>7153.8</v>
      </c>
    </row>
    <row r="21" spans="1:22" outlineLevel="1">
      <c r="A21" s="27" t="s">
        <v>2</v>
      </c>
      <c r="B21" s="27" t="s">
        <v>3</v>
      </c>
      <c r="C21" s="27"/>
      <c r="D21" s="27"/>
      <c r="E21" s="26" t="s">
        <v>309</v>
      </c>
      <c r="F21" s="28"/>
      <c r="G21" s="28"/>
      <c r="H21" s="28"/>
      <c r="I21" s="28"/>
      <c r="J21" s="29">
        <v>0</v>
      </c>
      <c r="K21" s="30">
        <f>K22</f>
        <v>7223.8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5">
        <v>0.72337656944309858</v>
      </c>
      <c r="T21" s="35">
        <v>0</v>
      </c>
      <c r="U21" s="56">
        <v>7153.8</v>
      </c>
      <c r="V21" s="56">
        <v>7153.8</v>
      </c>
    </row>
    <row r="22" spans="1:22" ht="39.6" outlineLevel="2">
      <c r="A22" s="27" t="s">
        <v>2</v>
      </c>
      <c r="B22" s="27" t="s">
        <v>4</v>
      </c>
      <c r="C22" s="27"/>
      <c r="D22" s="27"/>
      <c r="E22" s="26" t="s">
        <v>310</v>
      </c>
      <c r="F22" s="28"/>
      <c r="G22" s="28"/>
      <c r="H22" s="28"/>
      <c r="I22" s="28"/>
      <c r="J22" s="29">
        <v>0</v>
      </c>
      <c r="K22" s="30">
        <f>K23</f>
        <v>7223.8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5">
        <v>0.72337656944309858</v>
      </c>
      <c r="T22" s="35">
        <v>0</v>
      </c>
      <c r="U22" s="56">
        <v>7153.8</v>
      </c>
      <c r="V22" s="56">
        <v>7153.8</v>
      </c>
    </row>
    <row r="23" spans="1:22" ht="39.6" outlineLevel="3">
      <c r="A23" s="27" t="s">
        <v>2</v>
      </c>
      <c r="B23" s="27" t="s">
        <v>4</v>
      </c>
      <c r="C23" s="27" t="s">
        <v>5</v>
      </c>
      <c r="D23" s="27"/>
      <c r="E23" s="26" t="s">
        <v>311</v>
      </c>
      <c r="F23" s="28"/>
      <c r="G23" s="28"/>
      <c r="H23" s="28"/>
      <c r="I23" s="28"/>
      <c r="J23" s="29">
        <v>0</v>
      </c>
      <c r="K23" s="30">
        <f>K24</f>
        <v>7223.8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5">
        <v>0.72337656944309858</v>
      </c>
      <c r="T23" s="35">
        <v>0</v>
      </c>
      <c r="U23" s="56">
        <v>7153.8</v>
      </c>
      <c r="V23" s="56">
        <v>7153.8</v>
      </c>
    </row>
    <row r="24" spans="1:22" ht="39.6" outlineLevel="4">
      <c r="A24" s="27" t="s">
        <v>2</v>
      </c>
      <c r="B24" s="27" t="s">
        <v>4</v>
      </c>
      <c r="C24" s="27" t="s">
        <v>6</v>
      </c>
      <c r="D24" s="27"/>
      <c r="E24" s="26" t="s">
        <v>312</v>
      </c>
      <c r="F24" s="28"/>
      <c r="G24" s="28"/>
      <c r="H24" s="28"/>
      <c r="I24" s="28"/>
      <c r="J24" s="29">
        <v>0</v>
      </c>
      <c r="K24" s="30">
        <f>K25</f>
        <v>7223.8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5">
        <v>0.72337656944309858</v>
      </c>
      <c r="T24" s="35">
        <v>0</v>
      </c>
      <c r="U24" s="56">
        <v>7153.8</v>
      </c>
      <c r="V24" s="56">
        <v>7153.8</v>
      </c>
    </row>
    <row r="25" spans="1:22" ht="26.4" outlineLevel="5">
      <c r="A25" s="27" t="s">
        <v>2</v>
      </c>
      <c r="B25" s="27" t="s">
        <v>4</v>
      </c>
      <c r="C25" s="27" t="s">
        <v>7</v>
      </c>
      <c r="D25" s="27"/>
      <c r="E25" s="26" t="s">
        <v>313</v>
      </c>
      <c r="F25" s="28"/>
      <c r="G25" s="28"/>
      <c r="H25" s="28"/>
      <c r="I25" s="28"/>
      <c r="J25" s="29">
        <v>0</v>
      </c>
      <c r="K25" s="30">
        <f>K26</f>
        <v>7223.8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5">
        <v>0.72337656944309858</v>
      </c>
      <c r="T25" s="35">
        <v>0</v>
      </c>
      <c r="U25" s="56">
        <v>7153.8</v>
      </c>
      <c r="V25" s="56">
        <v>7153.8</v>
      </c>
    </row>
    <row r="26" spans="1:22" ht="39.6" outlineLevel="6">
      <c r="A26" s="27" t="s">
        <v>2</v>
      </c>
      <c r="B26" s="27" t="s">
        <v>4</v>
      </c>
      <c r="C26" s="27" t="s">
        <v>8</v>
      </c>
      <c r="D26" s="27"/>
      <c r="E26" s="26" t="s">
        <v>314</v>
      </c>
      <c r="F26" s="28"/>
      <c r="G26" s="28"/>
      <c r="H26" s="28"/>
      <c r="I26" s="28"/>
      <c r="J26" s="29">
        <v>0</v>
      </c>
      <c r="K26" s="30">
        <f>K27+K28+K29</f>
        <v>7223.8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5">
        <v>0.72337656944309858</v>
      </c>
      <c r="T26" s="35">
        <v>0</v>
      </c>
      <c r="U26" s="56">
        <v>7153.8</v>
      </c>
      <c r="V26" s="56">
        <v>7153.8</v>
      </c>
    </row>
    <row r="27" spans="1:22" ht="66" outlineLevel="7">
      <c r="A27" s="27" t="s">
        <v>2</v>
      </c>
      <c r="B27" s="27" t="s">
        <v>4</v>
      </c>
      <c r="C27" s="27" t="s">
        <v>8</v>
      </c>
      <c r="D27" s="27" t="s">
        <v>9</v>
      </c>
      <c r="E27" s="26" t="s">
        <v>315</v>
      </c>
      <c r="F27" s="28"/>
      <c r="G27" s="28"/>
      <c r="H27" s="28"/>
      <c r="I27" s="28"/>
      <c r="J27" s="29">
        <v>0</v>
      </c>
      <c r="K27" s="30">
        <v>6364.1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5">
        <v>0.73517072327587563</v>
      </c>
      <c r="T27" s="35">
        <v>0</v>
      </c>
      <c r="U27" s="56">
        <v>6245.1</v>
      </c>
      <c r="V27" s="56">
        <v>6245.1</v>
      </c>
    </row>
    <row r="28" spans="1:22" ht="26.4" outlineLevel="7">
      <c r="A28" s="27" t="s">
        <v>2</v>
      </c>
      <c r="B28" s="27" t="s">
        <v>4</v>
      </c>
      <c r="C28" s="27" t="s">
        <v>8</v>
      </c>
      <c r="D28" s="27" t="s">
        <v>10</v>
      </c>
      <c r="E28" s="26" t="s">
        <v>316</v>
      </c>
      <c r="F28" s="28"/>
      <c r="G28" s="28"/>
      <c r="H28" s="28"/>
      <c r="I28" s="28"/>
      <c r="J28" s="29">
        <v>0</v>
      </c>
      <c r="K28" s="30">
        <v>853.7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5">
        <v>0.64054813773717501</v>
      </c>
      <c r="T28" s="35">
        <v>0</v>
      </c>
      <c r="U28" s="56">
        <v>902.7</v>
      </c>
      <c r="V28" s="56">
        <v>902.7</v>
      </c>
    </row>
    <row r="29" spans="1:22" outlineLevel="7">
      <c r="A29" s="27" t="s">
        <v>2</v>
      </c>
      <c r="B29" s="27" t="s">
        <v>4</v>
      </c>
      <c r="C29" s="27" t="s">
        <v>8</v>
      </c>
      <c r="D29" s="27" t="s">
        <v>11</v>
      </c>
      <c r="E29" s="26" t="s">
        <v>317</v>
      </c>
      <c r="F29" s="28"/>
      <c r="G29" s="28"/>
      <c r="H29" s="28"/>
      <c r="I29" s="28"/>
      <c r="J29" s="29">
        <v>0</v>
      </c>
      <c r="K29" s="30">
        <v>6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5">
        <v>0</v>
      </c>
      <c r="T29" s="35">
        <v>0</v>
      </c>
      <c r="U29" s="56">
        <v>6</v>
      </c>
      <c r="V29" s="56">
        <v>6</v>
      </c>
    </row>
    <row r="30" spans="1:22" ht="26.4" outlineLevel="1">
      <c r="A30" s="27" t="s">
        <v>2</v>
      </c>
      <c r="B30" s="27" t="s">
        <v>12</v>
      </c>
      <c r="C30" s="27"/>
      <c r="D30" s="27"/>
      <c r="E30" s="26" t="s">
        <v>318</v>
      </c>
      <c r="F30" s="28"/>
      <c r="G30" s="28"/>
      <c r="H30" s="28"/>
      <c r="I30" s="28"/>
      <c r="J30" s="29">
        <v>0</v>
      </c>
      <c r="K30" s="30">
        <v>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5">
        <v>0.74</v>
      </c>
      <c r="T30" s="35">
        <v>0</v>
      </c>
      <c r="U30" s="56">
        <v>5</v>
      </c>
      <c r="V30" s="56">
        <v>0</v>
      </c>
    </row>
    <row r="31" spans="1:22" ht="26.4" outlineLevel="2">
      <c r="A31" s="27" t="s">
        <v>2</v>
      </c>
      <c r="B31" s="27" t="s">
        <v>13</v>
      </c>
      <c r="C31" s="27"/>
      <c r="D31" s="27"/>
      <c r="E31" s="26" t="s">
        <v>319</v>
      </c>
      <c r="F31" s="28"/>
      <c r="G31" s="28"/>
      <c r="H31" s="28"/>
      <c r="I31" s="28"/>
      <c r="J31" s="29">
        <v>0</v>
      </c>
      <c r="K31" s="30">
        <v>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5">
        <v>0.74</v>
      </c>
      <c r="T31" s="35">
        <v>0</v>
      </c>
      <c r="U31" s="56">
        <v>5</v>
      </c>
      <c r="V31" s="56">
        <v>0</v>
      </c>
    </row>
    <row r="32" spans="1:22" ht="39.6" outlineLevel="3">
      <c r="A32" s="27" t="s">
        <v>2</v>
      </c>
      <c r="B32" s="27" t="s">
        <v>13</v>
      </c>
      <c r="C32" s="27" t="s">
        <v>5</v>
      </c>
      <c r="D32" s="27"/>
      <c r="E32" s="26" t="s">
        <v>311</v>
      </c>
      <c r="F32" s="28"/>
      <c r="G32" s="28"/>
      <c r="H32" s="28"/>
      <c r="I32" s="28"/>
      <c r="J32" s="29">
        <v>0</v>
      </c>
      <c r="K32" s="30">
        <v>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5">
        <v>0.74</v>
      </c>
      <c r="T32" s="35">
        <v>0</v>
      </c>
      <c r="U32" s="56">
        <v>5</v>
      </c>
      <c r="V32" s="56">
        <v>0</v>
      </c>
    </row>
    <row r="33" spans="1:22" ht="39.6" outlineLevel="4">
      <c r="A33" s="27" t="s">
        <v>2</v>
      </c>
      <c r="B33" s="27" t="s">
        <v>13</v>
      </c>
      <c r="C33" s="27" t="s">
        <v>14</v>
      </c>
      <c r="D33" s="27"/>
      <c r="E33" s="26" t="s">
        <v>320</v>
      </c>
      <c r="F33" s="28"/>
      <c r="G33" s="28"/>
      <c r="H33" s="28"/>
      <c r="I33" s="28"/>
      <c r="J33" s="29">
        <v>0</v>
      </c>
      <c r="K33" s="30">
        <v>5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5">
        <v>0.74</v>
      </c>
      <c r="T33" s="35">
        <v>0</v>
      </c>
      <c r="U33" s="56">
        <v>5</v>
      </c>
      <c r="V33" s="56">
        <v>0</v>
      </c>
    </row>
    <row r="34" spans="1:22" ht="26.4" outlineLevel="5">
      <c r="A34" s="27" t="s">
        <v>2</v>
      </c>
      <c r="B34" s="27" t="s">
        <v>13</v>
      </c>
      <c r="C34" s="27" t="s">
        <v>15</v>
      </c>
      <c r="D34" s="27"/>
      <c r="E34" s="26" t="s">
        <v>321</v>
      </c>
      <c r="F34" s="28"/>
      <c r="G34" s="28"/>
      <c r="H34" s="28"/>
      <c r="I34" s="28"/>
      <c r="J34" s="29">
        <v>0</v>
      </c>
      <c r="K34" s="30">
        <v>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5">
        <v>0.74</v>
      </c>
      <c r="T34" s="35">
        <v>0</v>
      </c>
      <c r="U34" s="56">
        <v>5</v>
      </c>
      <c r="V34" s="56">
        <v>0</v>
      </c>
    </row>
    <row r="35" spans="1:22" ht="26.4" outlineLevel="6">
      <c r="A35" s="27" t="s">
        <v>2</v>
      </c>
      <c r="B35" s="27" t="s">
        <v>13</v>
      </c>
      <c r="C35" s="27" t="s">
        <v>16</v>
      </c>
      <c r="D35" s="27"/>
      <c r="E35" s="26" t="s">
        <v>322</v>
      </c>
      <c r="F35" s="28"/>
      <c r="G35" s="28"/>
      <c r="H35" s="28"/>
      <c r="I35" s="28"/>
      <c r="J35" s="29">
        <v>0</v>
      </c>
      <c r="K35" s="30">
        <v>5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5">
        <v>0.74</v>
      </c>
      <c r="T35" s="35">
        <v>0</v>
      </c>
      <c r="U35" s="56">
        <v>5</v>
      </c>
      <c r="V35" s="56">
        <v>0</v>
      </c>
    </row>
    <row r="36" spans="1:22" ht="26.4" outlineLevel="7">
      <c r="A36" s="27" t="s">
        <v>2</v>
      </c>
      <c r="B36" s="27" t="s">
        <v>13</v>
      </c>
      <c r="C36" s="27" t="s">
        <v>16</v>
      </c>
      <c r="D36" s="27" t="s">
        <v>17</v>
      </c>
      <c r="E36" s="26" t="s">
        <v>323</v>
      </c>
      <c r="F36" s="28"/>
      <c r="G36" s="28"/>
      <c r="H36" s="28"/>
      <c r="I36" s="28"/>
      <c r="J36" s="29">
        <v>0</v>
      </c>
      <c r="K36" s="30">
        <v>5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5">
        <v>0.74</v>
      </c>
      <c r="T36" s="35">
        <v>0</v>
      </c>
      <c r="U36" s="56">
        <v>5</v>
      </c>
      <c r="V36" s="56">
        <v>0</v>
      </c>
    </row>
    <row r="37" spans="1:22" ht="39.6" outlineLevel="1">
      <c r="A37" s="27" t="s">
        <v>2</v>
      </c>
      <c r="B37" s="27" t="s">
        <v>18</v>
      </c>
      <c r="C37" s="27"/>
      <c r="D37" s="27"/>
      <c r="E37" s="26" t="s">
        <v>324</v>
      </c>
      <c r="F37" s="28"/>
      <c r="G37" s="28"/>
      <c r="H37" s="28"/>
      <c r="I37" s="28"/>
      <c r="J37" s="29">
        <v>0</v>
      </c>
      <c r="K37" s="30">
        <v>1290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5">
        <v>1</v>
      </c>
      <c r="T37" s="35">
        <v>0</v>
      </c>
      <c r="U37" s="56">
        <v>0</v>
      </c>
      <c r="V37" s="56">
        <v>0</v>
      </c>
    </row>
    <row r="38" spans="1:22" ht="26.4" outlineLevel="2">
      <c r="A38" s="27" t="s">
        <v>2</v>
      </c>
      <c r="B38" s="27" t="s">
        <v>19</v>
      </c>
      <c r="C38" s="27"/>
      <c r="D38" s="27"/>
      <c r="E38" s="26" t="s">
        <v>325</v>
      </c>
      <c r="F38" s="28"/>
      <c r="G38" s="28"/>
      <c r="H38" s="28"/>
      <c r="I38" s="28"/>
      <c r="J38" s="29">
        <v>0</v>
      </c>
      <c r="K38" s="30">
        <v>1290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5">
        <v>1</v>
      </c>
      <c r="T38" s="35">
        <v>0</v>
      </c>
      <c r="U38" s="56">
        <v>0</v>
      </c>
      <c r="V38" s="56">
        <v>0</v>
      </c>
    </row>
    <row r="39" spans="1:22" ht="39.6" outlineLevel="3">
      <c r="A39" s="27" t="s">
        <v>2</v>
      </c>
      <c r="B39" s="27" t="s">
        <v>19</v>
      </c>
      <c r="C39" s="27" t="s">
        <v>5</v>
      </c>
      <c r="D39" s="27"/>
      <c r="E39" s="26" t="s">
        <v>311</v>
      </c>
      <c r="F39" s="28"/>
      <c r="G39" s="28"/>
      <c r="H39" s="28"/>
      <c r="I39" s="28"/>
      <c r="J39" s="29">
        <v>0</v>
      </c>
      <c r="K39" s="30">
        <v>1290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5">
        <v>1</v>
      </c>
      <c r="T39" s="35">
        <v>0</v>
      </c>
      <c r="U39" s="56">
        <v>0</v>
      </c>
      <c r="V39" s="56">
        <v>0</v>
      </c>
    </row>
    <row r="40" spans="1:22" ht="39.6" outlineLevel="4">
      <c r="A40" s="27" t="s">
        <v>2</v>
      </c>
      <c r="B40" s="27" t="s">
        <v>19</v>
      </c>
      <c r="C40" s="27" t="s">
        <v>20</v>
      </c>
      <c r="D40" s="27"/>
      <c r="E40" s="26" t="s">
        <v>326</v>
      </c>
      <c r="F40" s="28"/>
      <c r="G40" s="28"/>
      <c r="H40" s="28"/>
      <c r="I40" s="28"/>
      <c r="J40" s="29">
        <v>0</v>
      </c>
      <c r="K40" s="30">
        <v>1290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5">
        <v>1</v>
      </c>
      <c r="T40" s="35">
        <v>0</v>
      </c>
      <c r="U40" s="56">
        <v>0</v>
      </c>
      <c r="V40" s="56">
        <v>0</v>
      </c>
    </row>
    <row r="41" spans="1:22" ht="39.6" outlineLevel="5">
      <c r="A41" s="27" t="s">
        <v>2</v>
      </c>
      <c r="B41" s="27" t="s">
        <v>19</v>
      </c>
      <c r="C41" s="27" t="s">
        <v>21</v>
      </c>
      <c r="D41" s="27"/>
      <c r="E41" s="26" t="s">
        <v>327</v>
      </c>
      <c r="F41" s="28"/>
      <c r="G41" s="28"/>
      <c r="H41" s="28"/>
      <c r="I41" s="28"/>
      <c r="J41" s="29">
        <v>0</v>
      </c>
      <c r="K41" s="30">
        <v>500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5">
        <v>1</v>
      </c>
      <c r="T41" s="35">
        <v>0</v>
      </c>
      <c r="U41" s="56">
        <v>0</v>
      </c>
      <c r="V41" s="56">
        <v>0</v>
      </c>
    </row>
    <row r="42" spans="1:22" outlineLevel="6">
      <c r="A42" s="27" t="s">
        <v>2</v>
      </c>
      <c r="B42" s="27" t="s">
        <v>19</v>
      </c>
      <c r="C42" s="27" t="s">
        <v>22</v>
      </c>
      <c r="D42" s="27"/>
      <c r="E42" s="26" t="s">
        <v>328</v>
      </c>
      <c r="F42" s="28"/>
      <c r="G42" s="28"/>
      <c r="H42" s="28"/>
      <c r="I42" s="28"/>
      <c r="J42" s="29">
        <v>0</v>
      </c>
      <c r="K42" s="30">
        <v>500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5">
        <v>1</v>
      </c>
      <c r="T42" s="35">
        <v>0</v>
      </c>
      <c r="U42" s="56">
        <v>0</v>
      </c>
      <c r="V42" s="56">
        <v>0</v>
      </c>
    </row>
    <row r="43" spans="1:22" outlineLevel="7">
      <c r="A43" s="27" t="s">
        <v>2</v>
      </c>
      <c r="B43" s="27" t="s">
        <v>19</v>
      </c>
      <c r="C43" s="27" t="s">
        <v>22</v>
      </c>
      <c r="D43" s="27" t="s">
        <v>23</v>
      </c>
      <c r="E43" s="26" t="s">
        <v>329</v>
      </c>
      <c r="F43" s="28"/>
      <c r="G43" s="28"/>
      <c r="H43" s="28"/>
      <c r="I43" s="28"/>
      <c r="J43" s="29">
        <v>0</v>
      </c>
      <c r="K43" s="30">
        <v>500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5">
        <v>1</v>
      </c>
      <c r="T43" s="35">
        <v>0</v>
      </c>
      <c r="U43" s="56">
        <v>0</v>
      </c>
      <c r="V43" s="56">
        <v>0</v>
      </c>
    </row>
    <row r="44" spans="1:22" ht="52.8" outlineLevel="5">
      <c r="A44" s="27" t="s">
        <v>2</v>
      </c>
      <c r="B44" s="27" t="s">
        <v>19</v>
      </c>
      <c r="C44" s="27" t="s">
        <v>24</v>
      </c>
      <c r="D44" s="27"/>
      <c r="E44" s="26" t="s">
        <v>330</v>
      </c>
      <c r="F44" s="28"/>
      <c r="G44" s="28"/>
      <c r="H44" s="28"/>
      <c r="I44" s="28"/>
      <c r="J44" s="29">
        <v>0</v>
      </c>
      <c r="K44" s="30">
        <v>790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5">
        <v>1</v>
      </c>
      <c r="T44" s="35">
        <v>0</v>
      </c>
      <c r="U44" s="56">
        <v>0</v>
      </c>
      <c r="V44" s="56">
        <v>0</v>
      </c>
    </row>
    <row r="45" spans="1:22" ht="39.6" outlineLevel="6">
      <c r="A45" s="27" t="s">
        <v>2</v>
      </c>
      <c r="B45" s="27" t="s">
        <v>19</v>
      </c>
      <c r="C45" s="27" t="s">
        <v>25</v>
      </c>
      <c r="D45" s="27"/>
      <c r="E45" s="26" t="s">
        <v>331</v>
      </c>
      <c r="F45" s="28"/>
      <c r="G45" s="28"/>
      <c r="H45" s="28"/>
      <c r="I45" s="28"/>
      <c r="J45" s="29">
        <v>0</v>
      </c>
      <c r="K45" s="30">
        <v>790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5">
        <v>1</v>
      </c>
      <c r="T45" s="35">
        <v>0</v>
      </c>
      <c r="U45" s="56">
        <v>0</v>
      </c>
      <c r="V45" s="56">
        <v>0</v>
      </c>
    </row>
    <row r="46" spans="1:22" outlineLevel="7">
      <c r="A46" s="27" t="s">
        <v>2</v>
      </c>
      <c r="B46" s="27" t="s">
        <v>19</v>
      </c>
      <c r="C46" s="27" t="s">
        <v>25</v>
      </c>
      <c r="D46" s="27" t="s">
        <v>23</v>
      </c>
      <c r="E46" s="26" t="s">
        <v>329</v>
      </c>
      <c r="F46" s="28"/>
      <c r="G46" s="28"/>
      <c r="H46" s="28"/>
      <c r="I46" s="28"/>
      <c r="J46" s="29">
        <v>0</v>
      </c>
      <c r="K46" s="30">
        <v>790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5">
        <v>1</v>
      </c>
      <c r="T46" s="35">
        <v>0</v>
      </c>
      <c r="U46" s="56">
        <v>0</v>
      </c>
      <c r="V46" s="56">
        <v>0</v>
      </c>
    </row>
    <row r="47" spans="1:22">
      <c r="A47" s="27" t="s">
        <v>26</v>
      </c>
      <c r="B47" s="27"/>
      <c r="C47" s="27"/>
      <c r="D47" s="27"/>
      <c r="E47" s="26" t="s">
        <v>332</v>
      </c>
      <c r="F47" s="28"/>
      <c r="G47" s="28"/>
      <c r="H47" s="28"/>
      <c r="I47" s="28"/>
      <c r="J47" s="29">
        <v>0</v>
      </c>
      <c r="K47" s="30">
        <f>K48+K134+K155+K200+K262+K299</f>
        <v>143885.29999999999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5">
        <v>0.57343187113329852</v>
      </c>
      <c r="T47" s="35">
        <v>0</v>
      </c>
      <c r="U47" s="56">
        <f>U48+U138+U159+U208+U272+U309</f>
        <v>37175.299999999996</v>
      </c>
      <c r="V47" s="56">
        <f>V48+V138+V159+V208+V272+V309</f>
        <v>37209.499999999993</v>
      </c>
    </row>
    <row r="48" spans="1:22" outlineLevel="1">
      <c r="A48" s="27" t="s">
        <v>26</v>
      </c>
      <c r="B48" s="27" t="s">
        <v>3</v>
      </c>
      <c r="C48" s="27"/>
      <c r="D48" s="27"/>
      <c r="E48" s="26" t="s">
        <v>309</v>
      </c>
      <c r="F48" s="28"/>
      <c r="G48" s="28"/>
      <c r="H48" s="28"/>
      <c r="I48" s="28"/>
      <c r="J48" s="29">
        <v>0</v>
      </c>
      <c r="K48" s="30">
        <v>39437.199999999997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5">
        <v>0.71842828598379194</v>
      </c>
      <c r="T48" s="35">
        <v>0</v>
      </c>
      <c r="U48" s="56">
        <v>35407.9</v>
      </c>
      <c r="V48" s="56">
        <v>35412.1</v>
      </c>
    </row>
    <row r="49" spans="1:22" ht="39.6" outlineLevel="2">
      <c r="A49" s="27" t="s">
        <v>26</v>
      </c>
      <c r="B49" s="27" t="s">
        <v>27</v>
      </c>
      <c r="C49" s="27"/>
      <c r="D49" s="27"/>
      <c r="E49" s="26" t="s">
        <v>333</v>
      </c>
      <c r="F49" s="28"/>
      <c r="G49" s="28"/>
      <c r="H49" s="28"/>
      <c r="I49" s="28"/>
      <c r="J49" s="29">
        <v>0</v>
      </c>
      <c r="K49" s="30">
        <v>1588.7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5">
        <v>0.6673380751557878</v>
      </c>
      <c r="T49" s="35">
        <v>0</v>
      </c>
      <c r="U49" s="56">
        <v>1263.6706999999999</v>
      </c>
      <c r="V49" s="56">
        <v>1263.6706999999999</v>
      </c>
    </row>
    <row r="50" spans="1:22" ht="52.8" outlineLevel="3">
      <c r="A50" s="27" t="s">
        <v>26</v>
      </c>
      <c r="B50" s="27" t="s">
        <v>27</v>
      </c>
      <c r="C50" s="27" t="s">
        <v>28</v>
      </c>
      <c r="D50" s="27"/>
      <c r="E50" s="26" t="s">
        <v>334</v>
      </c>
      <c r="F50" s="28"/>
      <c r="G50" s="28"/>
      <c r="H50" s="28"/>
      <c r="I50" s="28"/>
      <c r="J50" s="29">
        <v>0</v>
      </c>
      <c r="K50" s="30">
        <v>1588.7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5">
        <v>0.6673380751557878</v>
      </c>
      <c r="T50" s="35">
        <v>0</v>
      </c>
      <c r="U50" s="56">
        <v>1263.6706999999999</v>
      </c>
      <c r="V50" s="56">
        <v>1263.6706999999999</v>
      </c>
    </row>
    <row r="51" spans="1:22" ht="26.4" outlineLevel="4">
      <c r="A51" s="27" t="s">
        <v>26</v>
      </c>
      <c r="B51" s="27" t="s">
        <v>27</v>
      </c>
      <c r="C51" s="27" t="s">
        <v>29</v>
      </c>
      <c r="D51" s="27"/>
      <c r="E51" s="26" t="s">
        <v>335</v>
      </c>
      <c r="F51" s="28"/>
      <c r="G51" s="28"/>
      <c r="H51" s="28"/>
      <c r="I51" s="28"/>
      <c r="J51" s="29">
        <v>0</v>
      </c>
      <c r="K51" s="30">
        <v>1588.7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5">
        <v>0.6673380751557878</v>
      </c>
      <c r="T51" s="35">
        <v>0</v>
      </c>
      <c r="U51" s="56">
        <v>1263.6706999999999</v>
      </c>
      <c r="V51" s="56">
        <v>1263.6706999999999</v>
      </c>
    </row>
    <row r="52" spans="1:22" ht="26.4" outlineLevel="5">
      <c r="A52" s="27" t="s">
        <v>26</v>
      </c>
      <c r="B52" s="27" t="s">
        <v>27</v>
      </c>
      <c r="C52" s="27" t="s">
        <v>30</v>
      </c>
      <c r="D52" s="27"/>
      <c r="E52" s="26" t="s">
        <v>313</v>
      </c>
      <c r="F52" s="28"/>
      <c r="G52" s="28"/>
      <c r="H52" s="28"/>
      <c r="I52" s="28"/>
      <c r="J52" s="29">
        <v>0</v>
      </c>
      <c r="K52" s="30">
        <v>1588.7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5">
        <v>0.6673380751557878</v>
      </c>
      <c r="T52" s="35">
        <v>0</v>
      </c>
      <c r="U52" s="56">
        <v>1263.6706999999999</v>
      </c>
      <c r="V52" s="56">
        <v>1263.6706999999999</v>
      </c>
    </row>
    <row r="53" spans="1:22" outlineLevel="6">
      <c r="A53" s="27" t="s">
        <v>26</v>
      </c>
      <c r="B53" s="27" t="s">
        <v>27</v>
      </c>
      <c r="C53" s="27" t="s">
        <v>31</v>
      </c>
      <c r="D53" s="27"/>
      <c r="E53" s="26" t="s">
        <v>336</v>
      </c>
      <c r="F53" s="28"/>
      <c r="G53" s="28"/>
      <c r="H53" s="28"/>
      <c r="I53" s="28"/>
      <c r="J53" s="29">
        <v>0</v>
      </c>
      <c r="K53" s="30">
        <v>1588.7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5">
        <v>0.6673380751557878</v>
      </c>
      <c r="T53" s="35">
        <v>0</v>
      </c>
      <c r="U53" s="56">
        <v>1263.6706999999999</v>
      </c>
      <c r="V53" s="56">
        <v>1263.6706999999999</v>
      </c>
    </row>
    <row r="54" spans="1:22" ht="66" outlineLevel="7">
      <c r="A54" s="27" t="s">
        <v>26</v>
      </c>
      <c r="B54" s="27" t="s">
        <v>27</v>
      </c>
      <c r="C54" s="27" t="s">
        <v>31</v>
      </c>
      <c r="D54" s="27" t="s">
        <v>9</v>
      </c>
      <c r="E54" s="26" t="s">
        <v>315</v>
      </c>
      <c r="F54" s="28"/>
      <c r="G54" s="28"/>
      <c r="H54" s="28"/>
      <c r="I54" s="28"/>
      <c r="J54" s="29">
        <v>0</v>
      </c>
      <c r="K54" s="30">
        <v>1588.7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5">
        <v>0.6673380751557878</v>
      </c>
      <c r="T54" s="35">
        <v>0</v>
      </c>
      <c r="U54" s="56">
        <v>1263.6706999999999</v>
      </c>
      <c r="V54" s="56">
        <v>1263.6706999999999</v>
      </c>
    </row>
    <row r="55" spans="1:22" ht="52.8" outlineLevel="2">
      <c r="A55" s="27" t="s">
        <v>26</v>
      </c>
      <c r="B55" s="27" t="s">
        <v>32</v>
      </c>
      <c r="C55" s="27"/>
      <c r="D55" s="27"/>
      <c r="E55" s="26" t="s">
        <v>337</v>
      </c>
      <c r="F55" s="28"/>
      <c r="G55" s="28"/>
      <c r="H55" s="28"/>
      <c r="I55" s="28"/>
      <c r="J55" s="29">
        <v>0</v>
      </c>
      <c r="K55" s="30">
        <v>31566.1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5">
        <v>0.7236085547470229</v>
      </c>
      <c r="T55" s="35">
        <v>0</v>
      </c>
      <c r="U55" s="56">
        <v>29021.3</v>
      </c>
      <c r="V55" s="56">
        <v>29021.3</v>
      </c>
    </row>
    <row r="56" spans="1:22" ht="52.8" outlineLevel="3">
      <c r="A56" s="27" t="s">
        <v>26</v>
      </c>
      <c r="B56" s="27" t="s">
        <v>32</v>
      </c>
      <c r="C56" s="27" t="s">
        <v>28</v>
      </c>
      <c r="D56" s="27"/>
      <c r="E56" s="26" t="s">
        <v>334</v>
      </c>
      <c r="F56" s="28"/>
      <c r="G56" s="28"/>
      <c r="H56" s="28"/>
      <c r="I56" s="28"/>
      <c r="J56" s="29">
        <v>0</v>
      </c>
      <c r="K56" s="30">
        <v>31566.1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5">
        <v>0.7236085547470229</v>
      </c>
      <c r="T56" s="35">
        <v>0</v>
      </c>
      <c r="U56" s="56">
        <v>29021.3</v>
      </c>
      <c r="V56" s="56">
        <v>29021.3</v>
      </c>
    </row>
    <row r="57" spans="1:22" ht="52.8" outlineLevel="4">
      <c r="A57" s="27" t="s">
        <v>26</v>
      </c>
      <c r="B57" s="27" t="s">
        <v>32</v>
      </c>
      <c r="C57" s="27" t="s">
        <v>33</v>
      </c>
      <c r="D57" s="27"/>
      <c r="E57" s="26" t="s">
        <v>338</v>
      </c>
      <c r="F57" s="28"/>
      <c r="G57" s="28"/>
      <c r="H57" s="28"/>
      <c r="I57" s="28"/>
      <c r="J57" s="29">
        <v>0</v>
      </c>
      <c r="K57" s="30">
        <v>329.1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5">
        <v>0.62594955940443631</v>
      </c>
      <c r="T57" s="35">
        <v>0</v>
      </c>
      <c r="U57" s="56">
        <v>329.1</v>
      </c>
      <c r="V57" s="56">
        <v>329.1</v>
      </c>
    </row>
    <row r="58" spans="1:22" ht="66" outlineLevel="5">
      <c r="A58" s="27" t="s">
        <v>26</v>
      </c>
      <c r="B58" s="27" t="s">
        <v>32</v>
      </c>
      <c r="C58" s="27" t="s">
        <v>34</v>
      </c>
      <c r="D58" s="27"/>
      <c r="E58" s="26" t="s">
        <v>339</v>
      </c>
      <c r="F58" s="28"/>
      <c r="G58" s="28"/>
      <c r="H58" s="28"/>
      <c r="I58" s="28"/>
      <c r="J58" s="29">
        <v>0</v>
      </c>
      <c r="K58" s="30">
        <v>329.1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5">
        <v>0.62594955940443631</v>
      </c>
      <c r="T58" s="35">
        <v>0</v>
      </c>
      <c r="U58" s="56">
        <v>329.1</v>
      </c>
      <c r="V58" s="56">
        <v>329.1</v>
      </c>
    </row>
    <row r="59" spans="1:22" ht="52.8" outlineLevel="6">
      <c r="A59" s="27" t="s">
        <v>26</v>
      </c>
      <c r="B59" s="27" t="s">
        <v>32</v>
      </c>
      <c r="C59" s="27" t="s">
        <v>35</v>
      </c>
      <c r="D59" s="27"/>
      <c r="E59" s="26" t="s">
        <v>340</v>
      </c>
      <c r="F59" s="28"/>
      <c r="G59" s="28"/>
      <c r="H59" s="28"/>
      <c r="I59" s="28"/>
      <c r="J59" s="29">
        <v>0</v>
      </c>
      <c r="K59" s="30">
        <v>329.1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5">
        <v>0.62594955940443631</v>
      </c>
      <c r="T59" s="35">
        <v>0</v>
      </c>
      <c r="U59" s="56">
        <v>329.1</v>
      </c>
      <c r="V59" s="56">
        <v>329.1</v>
      </c>
    </row>
    <row r="60" spans="1:22" ht="66" outlineLevel="7">
      <c r="A60" s="27" t="s">
        <v>26</v>
      </c>
      <c r="B60" s="27" t="s">
        <v>32</v>
      </c>
      <c r="C60" s="27" t="s">
        <v>35</v>
      </c>
      <c r="D60" s="27" t="s">
        <v>9</v>
      </c>
      <c r="E60" s="26" t="s">
        <v>315</v>
      </c>
      <c r="F60" s="28"/>
      <c r="G60" s="28"/>
      <c r="H60" s="28"/>
      <c r="I60" s="28"/>
      <c r="J60" s="29">
        <v>0</v>
      </c>
      <c r="K60" s="30">
        <v>259.7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5">
        <v>0.76241817481709662</v>
      </c>
      <c r="T60" s="35">
        <v>0</v>
      </c>
      <c r="U60" s="56">
        <v>259.74099999999999</v>
      </c>
      <c r="V60" s="56">
        <v>259.74099999999999</v>
      </c>
    </row>
    <row r="61" spans="1:22" ht="26.4" outlineLevel="7">
      <c r="A61" s="27" t="s">
        <v>26</v>
      </c>
      <c r="B61" s="27" t="s">
        <v>32</v>
      </c>
      <c r="C61" s="27" t="s">
        <v>35</v>
      </c>
      <c r="D61" s="27" t="s">
        <v>10</v>
      </c>
      <c r="E61" s="26" t="s">
        <v>316</v>
      </c>
      <c r="F61" s="28"/>
      <c r="G61" s="28"/>
      <c r="H61" s="28"/>
      <c r="I61" s="28"/>
      <c r="J61" s="29">
        <v>0</v>
      </c>
      <c r="K61" s="30">
        <v>69.400000000000006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5">
        <v>0.11527377521613832</v>
      </c>
      <c r="T61" s="35">
        <v>0</v>
      </c>
      <c r="U61" s="56">
        <v>69.358999999999995</v>
      </c>
      <c r="V61" s="56">
        <v>69.358999999999995</v>
      </c>
    </row>
    <row r="62" spans="1:22" ht="26.4" outlineLevel="4">
      <c r="A62" s="27" t="s">
        <v>26</v>
      </c>
      <c r="B62" s="27" t="s">
        <v>32</v>
      </c>
      <c r="C62" s="27" t="s">
        <v>29</v>
      </c>
      <c r="D62" s="27"/>
      <c r="E62" s="26" t="s">
        <v>335</v>
      </c>
      <c r="F62" s="28"/>
      <c r="G62" s="28"/>
      <c r="H62" s="28"/>
      <c r="I62" s="28"/>
      <c r="J62" s="29">
        <v>0</v>
      </c>
      <c r="K62" s="30">
        <v>31237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5">
        <v>0.72463744917885842</v>
      </c>
      <c r="T62" s="35">
        <v>0</v>
      </c>
      <c r="U62" s="56">
        <v>28692.2</v>
      </c>
      <c r="V62" s="56">
        <v>28692.2</v>
      </c>
    </row>
    <row r="63" spans="1:22" ht="26.4" outlineLevel="5">
      <c r="A63" s="27" t="s">
        <v>26</v>
      </c>
      <c r="B63" s="27" t="s">
        <v>32</v>
      </c>
      <c r="C63" s="27" t="s">
        <v>30</v>
      </c>
      <c r="D63" s="27"/>
      <c r="E63" s="26" t="s">
        <v>313</v>
      </c>
      <c r="F63" s="28"/>
      <c r="G63" s="28"/>
      <c r="H63" s="28"/>
      <c r="I63" s="28"/>
      <c r="J63" s="29">
        <v>0</v>
      </c>
      <c r="K63" s="30">
        <v>31237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5">
        <v>0.72463744917885842</v>
      </c>
      <c r="T63" s="35">
        <v>0</v>
      </c>
      <c r="U63" s="56">
        <v>28692.2</v>
      </c>
      <c r="V63" s="56">
        <v>28692.2</v>
      </c>
    </row>
    <row r="64" spans="1:22" ht="52.8" outlineLevel="6">
      <c r="A64" s="27" t="s">
        <v>26</v>
      </c>
      <c r="B64" s="27" t="s">
        <v>32</v>
      </c>
      <c r="C64" s="27" t="s">
        <v>36</v>
      </c>
      <c r="D64" s="27"/>
      <c r="E64" s="26" t="s">
        <v>341</v>
      </c>
      <c r="F64" s="28"/>
      <c r="G64" s="28"/>
      <c r="H64" s="28"/>
      <c r="I64" s="28"/>
      <c r="J64" s="29">
        <v>0</v>
      </c>
      <c r="K64" s="30">
        <v>31237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5">
        <v>0.72463744917885842</v>
      </c>
      <c r="T64" s="35">
        <v>0</v>
      </c>
      <c r="U64" s="56">
        <v>28692.2</v>
      </c>
      <c r="V64" s="56">
        <v>28692.2</v>
      </c>
    </row>
    <row r="65" spans="1:22" ht="66" outlineLevel="7">
      <c r="A65" s="27" t="s">
        <v>26</v>
      </c>
      <c r="B65" s="27" t="s">
        <v>32</v>
      </c>
      <c r="C65" s="27" t="s">
        <v>36</v>
      </c>
      <c r="D65" s="27" t="s">
        <v>9</v>
      </c>
      <c r="E65" s="26" t="s">
        <v>315</v>
      </c>
      <c r="F65" s="28"/>
      <c r="G65" s="28"/>
      <c r="H65" s="28"/>
      <c r="I65" s="28"/>
      <c r="J65" s="29">
        <v>0</v>
      </c>
      <c r="K65" s="30">
        <v>26090.1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5">
        <v>0.73179098585287139</v>
      </c>
      <c r="T65" s="35">
        <v>0</v>
      </c>
      <c r="U65" s="56">
        <v>23842.103999999999</v>
      </c>
      <c r="V65" s="56">
        <v>23842.103999999999</v>
      </c>
    </row>
    <row r="66" spans="1:22" ht="26.4" outlineLevel="7">
      <c r="A66" s="27" t="s">
        <v>26</v>
      </c>
      <c r="B66" s="27" t="s">
        <v>32</v>
      </c>
      <c r="C66" s="27" t="s">
        <v>36</v>
      </c>
      <c r="D66" s="27" t="s">
        <v>10</v>
      </c>
      <c r="E66" s="26" t="s">
        <v>316</v>
      </c>
      <c r="F66" s="28"/>
      <c r="G66" s="28"/>
      <c r="H66" s="28"/>
      <c r="I66" s="28"/>
      <c r="J66" s="29">
        <v>0</v>
      </c>
      <c r="K66" s="30">
        <v>5075.2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5">
        <v>0.6839730453972257</v>
      </c>
      <c r="T66" s="35">
        <v>0</v>
      </c>
      <c r="U66" s="56">
        <v>4762.3459999999995</v>
      </c>
      <c r="V66" s="56">
        <v>4762.3459999999995</v>
      </c>
    </row>
    <row r="67" spans="1:22" outlineLevel="7">
      <c r="A67" s="27" t="s">
        <v>26</v>
      </c>
      <c r="B67" s="27" t="s">
        <v>32</v>
      </c>
      <c r="C67" s="27" t="s">
        <v>36</v>
      </c>
      <c r="D67" s="27" t="s">
        <v>11</v>
      </c>
      <c r="E67" s="26" t="s">
        <v>317</v>
      </c>
      <c r="F67" s="28"/>
      <c r="G67" s="28"/>
      <c r="H67" s="28"/>
      <c r="I67" s="28"/>
      <c r="J67" s="29">
        <v>0</v>
      </c>
      <c r="K67" s="30">
        <v>71.7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5">
        <v>1</v>
      </c>
      <c r="T67" s="35">
        <v>0</v>
      </c>
      <c r="U67" s="56">
        <v>87.75</v>
      </c>
      <c r="V67" s="56">
        <v>87.75</v>
      </c>
    </row>
    <row r="68" spans="1:22" outlineLevel="2">
      <c r="A68" s="27" t="s">
        <v>26</v>
      </c>
      <c r="B68" s="27" t="s">
        <v>37</v>
      </c>
      <c r="C68" s="27"/>
      <c r="D68" s="27"/>
      <c r="E68" s="26" t="s">
        <v>342</v>
      </c>
      <c r="F68" s="28"/>
      <c r="G68" s="28"/>
      <c r="H68" s="28"/>
      <c r="I68" s="28"/>
      <c r="J68" s="29">
        <v>0</v>
      </c>
      <c r="K68" s="30">
        <v>103.6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5">
        <v>0.53764478764478763</v>
      </c>
      <c r="T68" s="35">
        <v>0</v>
      </c>
      <c r="U68" s="56">
        <v>6.9</v>
      </c>
      <c r="V68" s="56">
        <v>11.1</v>
      </c>
    </row>
    <row r="69" spans="1:22" ht="52.8" outlineLevel="3">
      <c r="A69" s="27" t="s">
        <v>26</v>
      </c>
      <c r="B69" s="27" t="s">
        <v>37</v>
      </c>
      <c r="C69" s="27" t="s">
        <v>28</v>
      </c>
      <c r="D69" s="27"/>
      <c r="E69" s="26" t="s">
        <v>334</v>
      </c>
      <c r="F69" s="28"/>
      <c r="G69" s="28"/>
      <c r="H69" s="28"/>
      <c r="I69" s="28"/>
      <c r="J69" s="29">
        <v>0</v>
      </c>
      <c r="K69" s="30">
        <v>103.6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5">
        <v>0.53764478764478763</v>
      </c>
      <c r="T69" s="35">
        <v>0</v>
      </c>
      <c r="U69" s="56">
        <v>6.9</v>
      </c>
      <c r="V69" s="56">
        <v>11.1</v>
      </c>
    </row>
    <row r="70" spans="1:22" ht="52.8" outlineLevel="4">
      <c r="A70" s="27" t="s">
        <v>26</v>
      </c>
      <c r="B70" s="27" t="s">
        <v>37</v>
      </c>
      <c r="C70" s="27" t="s">
        <v>33</v>
      </c>
      <c r="D70" s="27"/>
      <c r="E70" s="26" t="s">
        <v>338</v>
      </c>
      <c r="F70" s="28"/>
      <c r="G70" s="28"/>
      <c r="H70" s="28"/>
      <c r="I70" s="28"/>
      <c r="J70" s="29">
        <v>0</v>
      </c>
      <c r="K70" s="30">
        <v>103.6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5">
        <v>0.53764478764478763</v>
      </c>
      <c r="T70" s="35">
        <v>0</v>
      </c>
      <c r="U70" s="56">
        <v>6.9</v>
      </c>
      <c r="V70" s="56">
        <v>11.1</v>
      </c>
    </row>
    <row r="71" spans="1:22" ht="66" outlineLevel="5">
      <c r="A71" s="27" t="s">
        <v>26</v>
      </c>
      <c r="B71" s="27" t="s">
        <v>37</v>
      </c>
      <c r="C71" s="27" t="s">
        <v>34</v>
      </c>
      <c r="D71" s="27"/>
      <c r="E71" s="26" t="s">
        <v>339</v>
      </c>
      <c r="F71" s="28"/>
      <c r="G71" s="28"/>
      <c r="H71" s="28"/>
      <c r="I71" s="28"/>
      <c r="J71" s="29">
        <v>0</v>
      </c>
      <c r="K71" s="30">
        <v>103.6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5">
        <v>0.53764478764478763</v>
      </c>
      <c r="T71" s="35">
        <v>0</v>
      </c>
      <c r="U71" s="56">
        <v>6.9</v>
      </c>
      <c r="V71" s="56">
        <v>11.1</v>
      </c>
    </row>
    <row r="72" spans="1:22" ht="52.8" outlineLevel="6">
      <c r="A72" s="27" t="s">
        <v>26</v>
      </c>
      <c r="B72" s="27" t="s">
        <v>37</v>
      </c>
      <c r="C72" s="27" t="s">
        <v>38</v>
      </c>
      <c r="D72" s="27"/>
      <c r="E72" s="26" t="s">
        <v>343</v>
      </c>
      <c r="F72" s="28"/>
      <c r="G72" s="28"/>
      <c r="H72" s="28"/>
      <c r="I72" s="28"/>
      <c r="J72" s="29">
        <v>0</v>
      </c>
      <c r="K72" s="30">
        <v>103.6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5">
        <v>0.53764478764478763</v>
      </c>
      <c r="T72" s="35">
        <v>0</v>
      </c>
      <c r="U72" s="56">
        <v>6.9</v>
      </c>
      <c r="V72" s="56">
        <v>11.1</v>
      </c>
    </row>
    <row r="73" spans="1:22" ht="26.4" outlineLevel="7">
      <c r="A73" s="27" t="s">
        <v>26</v>
      </c>
      <c r="B73" s="27" t="s">
        <v>37</v>
      </c>
      <c r="C73" s="27" t="s">
        <v>38</v>
      </c>
      <c r="D73" s="27" t="s">
        <v>10</v>
      </c>
      <c r="E73" s="26" t="s">
        <v>316</v>
      </c>
      <c r="F73" s="28"/>
      <c r="G73" s="28"/>
      <c r="H73" s="28"/>
      <c r="I73" s="28"/>
      <c r="J73" s="29">
        <v>0</v>
      </c>
      <c r="K73" s="30">
        <v>103.6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5">
        <v>0.53764478764478763</v>
      </c>
      <c r="T73" s="35">
        <v>0</v>
      </c>
      <c r="U73" s="56">
        <v>6.9</v>
      </c>
      <c r="V73" s="56">
        <v>11.1</v>
      </c>
    </row>
    <row r="74" spans="1:22" outlineLevel="2">
      <c r="A74" s="27" t="s">
        <v>26</v>
      </c>
      <c r="B74" s="27" t="s">
        <v>39</v>
      </c>
      <c r="C74" s="27"/>
      <c r="D74" s="27"/>
      <c r="E74" s="26" t="s">
        <v>344</v>
      </c>
      <c r="F74" s="28"/>
      <c r="G74" s="28"/>
      <c r="H74" s="28"/>
      <c r="I74" s="28"/>
      <c r="J74" s="29">
        <v>0</v>
      </c>
      <c r="K74" s="30">
        <v>1302.2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5">
        <v>1</v>
      </c>
      <c r="T74" s="35">
        <v>0</v>
      </c>
      <c r="U74" s="56">
        <v>0</v>
      </c>
      <c r="V74" s="56">
        <v>0</v>
      </c>
    </row>
    <row r="75" spans="1:22" ht="52.8" outlineLevel="3">
      <c r="A75" s="27" t="s">
        <v>26</v>
      </c>
      <c r="B75" s="27" t="s">
        <v>39</v>
      </c>
      <c r="C75" s="27" t="s">
        <v>28</v>
      </c>
      <c r="D75" s="27"/>
      <c r="E75" s="26" t="s">
        <v>334</v>
      </c>
      <c r="F75" s="28"/>
      <c r="G75" s="28"/>
      <c r="H75" s="28"/>
      <c r="I75" s="28"/>
      <c r="J75" s="29">
        <v>0</v>
      </c>
      <c r="K75" s="30">
        <v>1302.2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5">
        <v>1</v>
      </c>
      <c r="T75" s="35">
        <v>0</v>
      </c>
      <c r="U75" s="56">
        <v>0</v>
      </c>
      <c r="V75" s="56">
        <v>0</v>
      </c>
    </row>
    <row r="76" spans="1:22" ht="52.8" outlineLevel="4">
      <c r="A76" s="27" t="s">
        <v>26</v>
      </c>
      <c r="B76" s="27" t="s">
        <v>39</v>
      </c>
      <c r="C76" s="27" t="s">
        <v>33</v>
      </c>
      <c r="D76" s="27"/>
      <c r="E76" s="26" t="s">
        <v>338</v>
      </c>
      <c r="F76" s="28"/>
      <c r="G76" s="28"/>
      <c r="H76" s="28"/>
      <c r="I76" s="28"/>
      <c r="J76" s="29">
        <v>0</v>
      </c>
      <c r="K76" s="30">
        <v>1302.2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5">
        <v>1</v>
      </c>
      <c r="T76" s="35">
        <v>0</v>
      </c>
      <c r="U76" s="56">
        <v>0</v>
      </c>
      <c r="V76" s="56">
        <v>0</v>
      </c>
    </row>
    <row r="77" spans="1:22" ht="66" outlineLevel="5">
      <c r="A77" s="27" t="s">
        <v>26</v>
      </c>
      <c r="B77" s="27" t="s">
        <v>39</v>
      </c>
      <c r="C77" s="27" t="s">
        <v>34</v>
      </c>
      <c r="D77" s="27"/>
      <c r="E77" s="26" t="s">
        <v>339</v>
      </c>
      <c r="F77" s="28"/>
      <c r="G77" s="28"/>
      <c r="H77" s="28"/>
      <c r="I77" s="28"/>
      <c r="J77" s="29">
        <v>0</v>
      </c>
      <c r="K77" s="30">
        <v>1302.2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5">
        <v>1</v>
      </c>
      <c r="T77" s="35">
        <v>0</v>
      </c>
      <c r="U77" s="56">
        <v>0</v>
      </c>
      <c r="V77" s="56">
        <v>0</v>
      </c>
    </row>
    <row r="78" spans="1:22" ht="39.6" outlineLevel="6">
      <c r="A78" s="27" t="s">
        <v>26</v>
      </c>
      <c r="B78" s="27" t="s">
        <v>39</v>
      </c>
      <c r="C78" s="27" t="s">
        <v>40</v>
      </c>
      <c r="D78" s="27"/>
      <c r="E78" s="26" t="s">
        <v>345</v>
      </c>
      <c r="F78" s="28"/>
      <c r="G78" s="28"/>
      <c r="H78" s="28"/>
      <c r="I78" s="28"/>
      <c r="J78" s="29">
        <v>0</v>
      </c>
      <c r="K78" s="30">
        <v>1302.2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5">
        <v>1</v>
      </c>
      <c r="T78" s="35">
        <v>0</v>
      </c>
      <c r="U78" s="56">
        <v>0</v>
      </c>
      <c r="V78" s="56">
        <v>0</v>
      </c>
    </row>
    <row r="79" spans="1:22" outlineLevel="7">
      <c r="A79" s="27" t="s">
        <v>26</v>
      </c>
      <c r="B79" s="27" t="s">
        <v>39</v>
      </c>
      <c r="C79" s="27" t="s">
        <v>40</v>
      </c>
      <c r="D79" s="27" t="s">
        <v>11</v>
      </c>
      <c r="E79" s="26" t="s">
        <v>317</v>
      </c>
      <c r="F79" s="28"/>
      <c r="G79" s="28"/>
      <c r="H79" s="28"/>
      <c r="I79" s="28"/>
      <c r="J79" s="29">
        <v>0</v>
      </c>
      <c r="K79" s="30">
        <v>1302.2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5">
        <v>1</v>
      </c>
      <c r="T79" s="35">
        <v>0</v>
      </c>
      <c r="U79" s="56">
        <v>0</v>
      </c>
      <c r="V79" s="56">
        <v>0</v>
      </c>
    </row>
    <row r="80" spans="1:22" outlineLevel="2">
      <c r="A80" s="27" t="s">
        <v>26</v>
      </c>
      <c r="B80" s="27" t="s">
        <v>41</v>
      </c>
      <c r="C80" s="27"/>
      <c r="D80" s="27"/>
      <c r="E80" s="26" t="s">
        <v>346</v>
      </c>
      <c r="F80" s="28"/>
      <c r="G80" s="28"/>
      <c r="H80" s="28"/>
      <c r="I80" s="28"/>
      <c r="J80" s="29">
        <v>0</v>
      </c>
      <c r="K80" s="30">
        <v>300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5">
        <v>0</v>
      </c>
      <c r="T80" s="35">
        <v>0</v>
      </c>
      <c r="U80" s="56">
        <v>300</v>
      </c>
      <c r="V80" s="56">
        <v>300</v>
      </c>
    </row>
    <row r="81" spans="1:22" ht="26.4" outlineLevel="3">
      <c r="A81" s="27" t="s">
        <v>26</v>
      </c>
      <c r="B81" s="27" t="s">
        <v>41</v>
      </c>
      <c r="C81" s="27" t="s">
        <v>42</v>
      </c>
      <c r="D81" s="27"/>
      <c r="E81" s="26" t="s">
        <v>347</v>
      </c>
      <c r="F81" s="28"/>
      <c r="G81" s="28"/>
      <c r="H81" s="28"/>
      <c r="I81" s="28"/>
      <c r="J81" s="29">
        <v>0</v>
      </c>
      <c r="K81" s="30">
        <v>300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5">
        <v>0</v>
      </c>
      <c r="T81" s="35">
        <v>0</v>
      </c>
      <c r="U81" s="56">
        <v>300</v>
      </c>
      <c r="V81" s="56">
        <v>300</v>
      </c>
    </row>
    <row r="82" spans="1:22" outlineLevel="4">
      <c r="A82" s="27" t="s">
        <v>26</v>
      </c>
      <c r="B82" s="27" t="s">
        <v>41</v>
      </c>
      <c r="C82" s="27" t="s">
        <v>43</v>
      </c>
      <c r="D82" s="27"/>
      <c r="E82" s="26" t="s">
        <v>346</v>
      </c>
      <c r="F82" s="28"/>
      <c r="G82" s="28"/>
      <c r="H82" s="28"/>
      <c r="I82" s="28"/>
      <c r="J82" s="29">
        <v>0</v>
      </c>
      <c r="K82" s="30">
        <v>300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5">
        <v>0</v>
      </c>
      <c r="T82" s="35">
        <v>0</v>
      </c>
      <c r="U82" s="56">
        <v>300</v>
      </c>
      <c r="V82" s="56">
        <v>300</v>
      </c>
    </row>
    <row r="83" spans="1:22" outlineLevel="6">
      <c r="A83" s="27" t="s">
        <v>26</v>
      </c>
      <c r="B83" s="27" t="s">
        <v>41</v>
      </c>
      <c r="C83" s="27" t="s">
        <v>44</v>
      </c>
      <c r="D83" s="27"/>
      <c r="E83" s="26" t="s">
        <v>348</v>
      </c>
      <c r="F83" s="28"/>
      <c r="G83" s="28"/>
      <c r="H83" s="28"/>
      <c r="I83" s="28"/>
      <c r="J83" s="29">
        <v>0</v>
      </c>
      <c r="K83" s="30">
        <v>300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5">
        <v>0</v>
      </c>
      <c r="T83" s="35">
        <v>0</v>
      </c>
      <c r="U83" s="56">
        <v>300</v>
      </c>
      <c r="V83" s="56">
        <v>300</v>
      </c>
    </row>
    <row r="84" spans="1:22" outlineLevel="7">
      <c r="A84" s="27" t="s">
        <v>26</v>
      </c>
      <c r="B84" s="27" t="s">
        <v>41</v>
      </c>
      <c r="C84" s="27" t="s">
        <v>44</v>
      </c>
      <c r="D84" s="27" t="s">
        <v>11</v>
      </c>
      <c r="E84" s="26" t="s">
        <v>317</v>
      </c>
      <c r="F84" s="28"/>
      <c r="G84" s="28"/>
      <c r="H84" s="28"/>
      <c r="I84" s="28"/>
      <c r="J84" s="29">
        <v>0</v>
      </c>
      <c r="K84" s="30">
        <v>300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5">
        <v>0</v>
      </c>
      <c r="T84" s="35">
        <v>0</v>
      </c>
      <c r="U84" s="56">
        <v>300</v>
      </c>
      <c r="V84" s="56">
        <v>300</v>
      </c>
    </row>
    <row r="85" spans="1:22" outlineLevel="2">
      <c r="A85" s="27" t="s">
        <v>26</v>
      </c>
      <c r="B85" s="27" t="s">
        <v>45</v>
      </c>
      <c r="C85" s="27"/>
      <c r="D85" s="27"/>
      <c r="E85" s="26" t="s">
        <v>349</v>
      </c>
      <c r="F85" s="28"/>
      <c r="G85" s="28"/>
      <c r="H85" s="28"/>
      <c r="I85" s="28"/>
      <c r="J85" s="29">
        <v>0</v>
      </c>
      <c r="K85" s="30">
        <v>4576.6000000000004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5">
        <v>0.6715028623869248</v>
      </c>
      <c r="T85" s="35">
        <v>0</v>
      </c>
      <c r="U85" s="56">
        <v>4816</v>
      </c>
      <c r="V85" s="56">
        <v>4816</v>
      </c>
    </row>
    <row r="86" spans="1:22" ht="52.8" outlineLevel="3">
      <c r="A86" s="27" t="s">
        <v>26</v>
      </c>
      <c r="B86" s="27" t="s">
        <v>45</v>
      </c>
      <c r="C86" s="27" t="s">
        <v>46</v>
      </c>
      <c r="D86" s="27"/>
      <c r="E86" s="26" t="s">
        <v>350</v>
      </c>
      <c r="F86" s="28"/>
      <c r="G86" s="28"/>
      <c r="H86" s="28"/>
      <c r="I86" s="28"/>
      <c r="J86" s="29">
        <v>0</v>
      </c>
      <c r="K86" s="59">
        <v>1663</v>
      </c>
      <c r="L86" s="60">
        <v>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61">
        <v>0.61395069152134696</v>
      </c>
      <c r="T86" s="62">
        <v>0</v>
      </c>
      <c r="U86" s="56">
        <v>1905</v>
      </c>
      <c r="V86" s="56">
        <v>1905</v>
      </c>
    </row>
    <row r="87" spans="1:22" s="54" customFormat="1" ht="26.4">
      <c r="A87" s="57" t="s">
        <v>26</v>
      </c>
      <c r="B87" s="57" t="s">
        <v>45</v>
      </c>
      <c r="C87" s="57" t="s">
        <v>83</v>
      </c>
      <c r="D87" s="57"/>
      <c r="E87" s="58" t="s">
        <v>602</v>
      </c>
      <c r="F87" s="56">
        <v>300</v>
      </c>
      <c r="G87" s="56">
        <v>300</v>
      </c>
      <c r="H87" s="56">
        <v>300</v>
      </c>
      <c r="K87" s="59">
        <v>0</v>
      </c>
      <c r="L87" s="67"/>
      <c r="M87" s="67"/>
      <c r="N87" s="67"/>
      <c r="O87" s="67"/>
      <c r="P87" s="67"/>
      <c r="Q87" s="67"/>
      <c r="R87" s="67"/>
      <c r="S87" s="67"/>
      <c r="T87" s="67"/>
      <c r="U87" s="56">
        <v>300</v>
      </c>
      <c r="V87" s="56">
        <v>300</v>
      </c>
    </row>
    <row r="88" spans="1:22" s="54" customFormat="1" ht="39.6">
      <c r="A88" s="57" t="s">
        <v>26</v>
      </c>
      <c r="B88" s="57" t="s">
        <v>45</v>
      </c>
      <c r="C88" s="57" t="s">
        <v>84</v>
      </c>
      <c r="D88" s="57"/>
      <c r="E88" s="58" t="s">
        <v>603</v>
      </c>
      <c r="F88" s="56">
        <v>300</v>
      </c>
      <c r="G88" s="56">
        <v>300</v>
      </c>
      <c r="H88" s="56">
        <v>300</v>
      </c>
      <c r="K88" s="59">
        <v>0</v>
      </c>
      <c r="L88" s="67"/>
      <c r="M88" s="67"/>
      <c r="N88" s="67"/>
      <c r="O88" s="67"/>
      <c r="P88" s="67"/>
      <c r="Q88" s="67"/>
      <c r="R88" s="67"/>
      <c r="S88" s="67"/>
      <c r="T88" s="67"/>
      <c r="U88" s="56">
        <v>300</v>
      </c>
      <c r="V88" s="56">
        <v>300</v>
      </c>
    </row>
    <row r="89" spans="1:22" s="54" customFormat="1" ht="26.4">
      <c r="A89" s="57" t="s">
        <v>26</v>
      </c>
      <c r="B89" s="57" t="s">
        <v>45</v>
      </c>
      <c r="C89" s="57" t="s">
        <v>604</v>
      </c>
      <c r="D89" s="57"/>
      <c r="E89" s="58" t="s">
        <v>605</v>
      </c>
      <c r="F89" s="56">
        <v>300</v>
      </c>
      <c r="G89" s="56">
        <v>300</v>
      </c>
      <c r="H89" s="56">
        <v>300</v>
      </c>
      <c r="K89" s="59">
        <v>0</v>
      </c>
      <c r="L89" s="67"/>
      <c r="M89" s="67"/>
      <c r="N89" s="67"/>
      <c r="O89" s="67"/>
      <c r="P89" s="67"/>
      <c r="Q89" s="67"/>
      <c r="R89" s="67"/>
      <c r="S89" s="67"/>
      <c r="T89" s="67"/>
      <c r="U89" s="56">
        <v>300</v>
      </c>
      <c r="V89" s="56">
        <v>300</v>
      </c>
    </row>
    <row r="90" spans="1:22" s="54" customFormat="1" ht="26.4">
      <c r="A90" s="57" t="s">
        <v>26</v>
      </c>
      <c r="B90" s="57" t="s">
        <v>45</v>
      </c>
      <c r="C90" s="57" t="s">
        <v>604</v>
      </c>
      <c r="D90" s="57" t="s">
        <v>10</v>
      </c>
      <c r="E90" s="58" t="s">
        <v>606</v>
      </c>
      <c r="F90" s="56">
        <v>300</v>
      </c>
      <c r="G90" s="56">
        <v>300</v>
      </c>
      <c r="H90" s="56">
        <v>300</v>
      </c>
      <c r="K90" s="72">
        <v>0</v>
      </c>
      <c r="L90" s="69"/>
      <c r="M90" s="67"/>
      <c r="N90" s="67"/>
      <c r="O90" s="67"/>
      <c r="P90" s="67"/>
      <c r="Q90" s="67"/>
      <c r="R90" s="67"/>
      <c r="S90" s="67"/>
      <c r="T90" s="67"/>
      <c r="U90" s="56">
        <v>300</v>
      </c>
      <c r="V90" s="56">
        <v>300</v>
      </c>
    </row>
    <row r="91" spans="1:22" ht="26.4" outlineLevel="4">
      <c r="A91" s="27" t="s">
        <v>26</v>
      </c>
      <c r="B91" s="27" t="s">
        <v>45</v>
      </c>
      <c r="C91" s="27" t="s">
        <v>47</v>
      </c>
      <c r="D91" s="27"/>
      <c r="E91" s="26" t="s">
        <v>351</v>
      </c>
      <c r="F91" s="28"/>
      <c r="G91" s="28"/>
      <c r="H91" s="28"/>
      <c r="I91" s="28"/>
      <c r="J91" s="68">
        <v>0</v>
      </c>
      <c r="K91" s="72">
        <v>1663</v>
      </c>
      <c r="L91" s="70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5">
        <v>0.61395069152134696</v>
      </c>
      <c r="T91" s="66">
        <v>0</v>
      </c>
      <c r="U91" s="56">
        <v>1605</v>
      </c>
      <c r="V91" s="56">
        <v>1605</v>
      </c>
    </row>
    <row r="92" spans="1:22" ht="39.6" outlineLevel="5">
      <c r="A92" s="27" t="s">
        <v>26</v>
      </c>
      <c r="B92" s="27" t="s">
        <v>45</v>
      </c>
      <c r="C92" s="27" t="s">
        <v>48</v>
      </c>
      <c r="D92" s="27"/>
      <c r="E92" s="26" t="s">
        <v>352</v>
      </c>
      <c r="F92" s="28"/>
      <c r="G92" s="28"/>
      <c r="H92" s="28"/>
      <c r="I92" s="28"/>
      <c r="J92" s="68">
        <v>0</v>
      </c>
      <c r="K92" s="72">
        <v>1663</v>
      </c>
      <c r="L92" s="71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5">
        <v>0.61395069152134696</v>
      </c>
      <c r="T92" s="35">
        <v>0</v>
      </c>
      <c r="U92" s="56">
        <v>1605</v>
      </c>
      <c r="V92" s="56">
        <v>1605</v>
      </c>
    </row>
    <row r="93" spans="1:22" outlineLevel="6">
      <c r="A93" s="27" t="s">
        <v>26</v>
      </c>
      <c r="B93" s="27" t="s">
        <v>45</v>
      </c>
      <c r="C93" s="27" t="s">
        <v>49</v>
      </c>
      <c r="D93" s="27"/>
      <c r="E93" s="26" t="s">
        <v>353</v>
      </c>
      <c r="F93" s="28"/>
      <c r="G93" s="28"/>
      <c r="H93" s="28"/>
      <c r="I93" s="28"/>
      <c r="J93" s="29">
        <v>0</v>
      </c>
      <c r="K93" s="63">
        <f>100</f>
        <v>100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5">
        <v>0.76800000000000002</v>
      </c>
      <c r="T93" s="35">
        <v>0</v>
      </c>
      <c r="U93" s="56">
        <v>100</v>
      </c>
      <c r="V93" s="56">
        <v>100</v>
      </c>
    </row>
    <row r="94" spans="1:22" ht="26.4" outlineLevel="7">
      <c r="A94" s="27" t="s">
        <v>26</v>
      </c>
      <c r="B94" s="27" t="s">
        <v>45</v>
      </c>
      <c r="C94" s="27" t="s">
        <v>49</v>
      </c>
      <c r="D94" s="27" t="s">
        <v>10</v>
      </c>
      <c r="E94" s="26" t="s">
        <v>316</v>
      </c>
      <c r="F94" s="28"/>
      <c r="G94" s="28"/>
      <c r="H94" s="28"/>
      <c r="I94" s="28"/>
      <c r="J94" s="29">
        <v>0</v>
      </c>
      <c r="K94" s="30">
        <v>100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5">
        <v>0.76800000000000002</v>
      </c>
      <c r="T94" s="35">
        <v>0</v>
      </c>
      <c r="U94" s="56">
        <v>100</v>
      </c>
      <c r="V94" s="56">
        <v>100</v>
      </c>
    </row>
    <row r="95" spans="1:22" outlineLevel="6">
      <c r="A95" s="27" t="s">
        <v>26</v>
      </c>
      <c r="B95" s="27" t="s">
        <v>45</v>
      </c>
      <c r="C95" s="27" t="s">
        <v>50</v>
      </c>
      <c r="D95" s="27"/>
      <c r="E95" s="26" t="s">
        <v>354</v>
      </c>
      <c r="F95" s="28"/>
      <c r="G95" s="28"/>
      <c r="H95" s="28"/>
      <c r="I95" s="28"/>
      <c r="J95" s="29">
        <v>0</v>
      </c>
      <c r="K95" s="30">
        <v>1413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5">
        <v>0.60007077140835108</v>
      </c>
      <c r="T95" s="35">
        <v>0</v>
      </c>
      <c r="U95" s="56">
        <v>1355</v>
      </c>
      <c r="V95" s="56">
        <v>1355</v>
      </c>
    </row>
    <row r="96" spans="1:22" ht="26.4" outlineLevel="7">
      <c r="A96" s="27" t="s">
        <v>26</v>
      </c>
      <c r="B96" s="27" t="s">
        <v>45</v>
      </c>
      <c r="C96" s="27" t="s">
        <v>50</v>
      </c>
      <c r="D96" s="27" t="s">
        <v>10</v>
      </c>
      <c r="E96" s="26" t="s">
        <v>316</v>
      </c>
      <c r="F96" s="28"/>
      <c r="G96" s="28"/>
      <c r="H96" s="28"/>
      <c r="I96" s="28"/>
      <c r="J96" s="29">
        <v>0</v>
      </c>
      <c r="K96" s="30">
        <v>1363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5">
        <v>0.58539985326485688</v>
      </c>
      <c r="T96" s="35">
        <v>0</v>
      </c>
      <c r="U96" s="56">
        <v>1355</v>
      </c>
      <c r="V96" s="56">
        <v>1355</v>
      </c>
    </row>
    <row r="97" spans="1:22" outlineLevel="7">
      <c r="A97" s="27" t="s">
        <v>26</v>
      </c>
      <c r="B97" s="27" t="s">
        <v>45</v>
      </c>
      <c r="C97" s="27" t="s">
        <v>50</v>
      </c>
      <c r="D97" s="27" t="s">
        <v>11</v>
      </c>
      <c r="E97" s="26" t="s">
        <v>317</v>
      </c>
      <c r="F97" s="28"/>
      <c r="G97" s="28"/>
      <c r="H97" s="28"/>
      <c r="I97" s="28"/>
      <c r="J97" s="29">
        <v>0</v>
      </c>
      <c r="K97" s="30">
        <v>50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5">
        <v>1</v>
      </c>
      <c r="T97" s="35">
        <v>0</v>
      </c>
      <c r="U97" s="56">
        <v>0</v>
      </c>
      <c r="V97" s="56">
        <v>0</v>
      </c>
    </row>
    <row r="98" spans="1:22" outlineLevel="6">
      <c r="A98" s="27" t="s">
        <v>26</v>
      </c>
      <c r="B98" s="27" t="s">
        <v>45</v>
      </c>
      <c r="C98" s="27" t="s">
        <v>51</v>
      </c>
      <c r="D98" s="27"/>
      <c r="E98" s="26" t="s">
        <v>355</v>
      </c>
      <c r="F98" s="28"/>
      <c r="G98" s="28"/>
      <c r="H98" s="28"/>
      <c r="I98" s="28"/>
      <c r="J98" s="29">
        <v>0</v>
      </c>
      <c r="K98" s="30">
        <v>100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5">
        <v>0.82499999999999996</v>
      </c>
      <c r="T98" s="35">
        <v>0</v>
      </c>
      <c r="U98" s="56">
        <v>100</v>
      </c>
      <c r="V98" s="56">
        <v>100</v>
      </c>
    </row>
    <row r="99" spans="1:22" ht="26.4" outlineLevel="7">
      <c r="A99" s="27" t="s">
        <v>26</v>
      </c>
      <c r="B99" s="27" t="s">
        <v>45</v>
      </c>
      <c r="C99" s="27" t="s">
        <v>51</v>
      </c>
      <c r="D99" s="27" t="s">
        <v>10</v>
      </c>
      <c r="E99" s="26" t="s">
        <v>316</v>
      </c>
      <c r="F99" s="28"/>
      <c r="G99" s="28"/>
      <c r="H99" s="28"/>
      <c r="I99" s="28"/>
      <c r="J99" s="29">
        <v>0</v>
      </c>
      <c r="K99" s="30">
        <v>100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5">
        <v>0.82499999999999996</v>
      </c>
      <c r="T99" s="35">
        <v>0</v>
      </c>
      <c r="U99" s="56">
        <v>100</v>
      </c>
      <c r="V99" s="56">
        <v>100</v>
      </c>
    </row>
    <row r="100" spans="1:22" ht="52.8" outlineLevel="6">
      <c r="A100" s="27" t="s">
        <v>26</v>
      </c>
      <c r="B100" s="27" t="s">
        <v>45</v>
      </c>
      <c r="C100" s="27" t="s">
        <v>52</v>
      </c>
      <c r="D100" s="27"/>
      <c r="E100" s="26" t="s">
        <v>356</v>
      </c>
      <c r="F100" s="28"/>
      <c r="G100" s="28"/>
      <c r="H100" s="28"/>
      <c r="I100" s="28"/>
      <c r="J100" s="29">
        <v>0</v>
      </c>
      <c r="K100" s="30">
        <v>10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5">
        <v>1</v>
      </c>
      <c r="T100" s="35">
        <v>0</v>
      </c>
      <c r="U100" s="56">
        <v>0</v>
      </c>
      <c r="V100" s="56">
        <v>0</v>
      </c>
    </row>
    <row r="101" spans="1:22" ht="26.4" outlineLevel="7">
      <c r="A101" s="27" t="s">
        <v>26</v>
      </c>
      <c r="B101" s="27" t="s">
        <v>45</v>
      </c>
      <c r="C101" s="27" t="s">
        <v>52</v>
      </c>
      <c r="D101" s="27" t="s">
        <v>10</v>
      </c>
      <c r="E101" s="26" t="s">
        <v>316</v>
      </c>
      <c r="F101" s="28"/>
      <c r="G101" s="28"/>
      <c r="H101" s="28"/>
      <c r="I101" s="28"/>
      <c r="J101" s="29">
        <v>0</v>
      </c>
      <c r="K101" s="30">
        <v>10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5">
        <v>1</v>
      </c>
      <c r="T101" s="35">
        <v>0</v>
      </c>
      <c r="U101" s="56">
        <v>0</v>
      </c>
      <c r="V101" s="56">
        <v>0</v>
      </c>
    </row>
    <row r="102" spans="1:22" outlineLevel="6">
      <c r="A102" s="27" t="s">
        <v>26</v>
      </c>
      <c r="B102" s="27" t="s">
        <v>45</v>
      </c>
      <c r="C102" s="27" t="s">
        <v>53</v>
      </c>
      <c r="D102" s="27"/>
      <c r="E102" s="26" t="s">
        <v>355</v>
      </c>
      <c r="F102" s="28"/>
      <c r="G102" s="28"/>
      <c r="H102" s="28"/>
      <c r="I102" s="28"/>
      <c r="J102" s="29">
        <v>0</v>
      </c>
      <c r="K102" s="30">
        <v>40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5">
        <v>9.5000000000000001E-2</v>
      </c>
      <c r="T102" s="35">
        <v>0</v>
      </c>
      <c r="U102" s="56">
        <v>50</v>
      </c>
      <c r="V102" s="56">
        <v>50</v>
      </c>
    </row>
    <row r="103" spans="1:22" ht="26.4" outlineLevel="7">
      <c r="A103" s="27" t="s">
        <v>26</v>
      </c>
      <c r="B103" s="27" t="s">
        <v>45</v>
      </c>
      <c r="C103" s="27" t="s">
        <v>53</v>
      </c>
      <c r="D103" s="27" t="s">
        <v>10</v>
      </c>
      <c r="E103" s="26" t="s">
        <v>316</v>
      </c>
      <c r="F103" s="28"/>
      <c r="G103" s="28"/>
      <c r="H103" s="28"/>
      <c r="I103" s="28"/>
      <c r="J103" s="29">
        <v>0</v>
      </c>
      <c r="K103" s="30">
        <v>40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5">
        <v>9.5000000000000001E-2</v>
      </c>
      <c r="T103" s="35">
        <v>0</v>
      </c>
      <c r="U103" s="56">
        <v>50</v>
      </c>
      <c r="V103" s="56">
        <v>50</v>
      </c>
    </row>
    <row r="104" spans="1:22" ht="39.6" outlineLevel="3">
      <c r="A104" s="27" t="s">
        <v>26</v>
      </c>
      <c r="B104" s="27" t="s">
        <v>45</v>
      </c>
      <c r="C104" s="27" t="s">
        <v>54</v>
      </c>
      <c r="D104" s="27"/>
      <c r="E104" s="26" t="s">
        <v>357</v>
      </c>
      <c r="F104" s="28"/>
      <c r="G104" s="28"/>
      <c r="H104" s="28"/>
      <c r="I104" s="28"/>
      <c r="J104" s="29">
        <v>0</v>
      </c>
      <c r="K104" s="30">
        <v>38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5">
        <v>0</v>
      </c>
      <c r="T104" s="35">
        <v>0</v>
      </c>
      <c r="U104" s="56">
        <v>38</v>
      </c>
      <c r="V104" s="56">
        <v>38</v>
      </c>
    </row>
    <row r="105" spans="1:22" ht="39.6" outlineLevel="4">
      <c r="A105" s="27" t="s">
        <v>26</v>
      </c>
      <c r="B105" s="27" t="s">
        <v>45</v>
      </c>
      <c r="C105" s="27" t="s">
        <v>55</v>
      </c>
      <c r="D105" s="27"/>
      <c r="E105" s="26" t="s">
        <v>358</v>
      </c>
      <c r="F105" s="28"/>
      <c r="G105" s="28"/>
      <c r="H105" s="28"/>
      <c r="I105" s="28"/>
      <c r="J105" s="29">
        <v>0</v>
      </c>
      <c r="K105" s="30">
        <v>38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5">
        <v>0</v>
      </c>
      <c r="T105" s="35">
        <v>0</v>
      </c>
      <c r="U105" s="56">
        <v>38</v>
      </c>
      <c r="V105" s="56">
        <v>38</v>
      </c>
    </row>
    <row r="106" spans="1:22" ht="26.4" outlineLevel="5">
      <c r="A106" s="27" t="s">
        <v>26</v>
      </c>
      <c r="B106" s="27" t="s">
        <v>45</v>
      </c>
      <c r="C106" s="27" t="s">
        <v>56</v>
      </c>
      <c r="D106" s="27"/>
      <c r="E106" s="26" t="s">
        <v>359</v>
      </c>
      <c r="F106" s="28"/>
      <c r="G106" s="28"/>
      <c r="H106" s="28"/>
      <c r="I106" s="28"/>
      <c r="J106" s="29">
        <v>0</v>
      </c>
      <c r="K106" s="30">
        <v>38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5">
        <v>0</v>
      </c>
      <c r="T106" s="35">
        <v>0</v>
      </c>
      <c r="U106" s="56">
        <v>38</v>
      </c>
      <c r="V106" s="56">
        <v>38</v>
      </c>
    </row>
    <row r="107" spans="1:22" ht="39.6" outlineLevel="6">
      <c r="A107" s="27" t="s">
        <v>26</v>
      </c>
      <c r="B107" s="27" t="s">
        <v>45</v>
      </c>
      <c r="C107" s="27" t="s">
        <v>57</v>
      </c>
      <c r="D107" s="27"/>
      <c r="E107" s="26" t="s">
        <v>360</v>
      </c>
      <c r="F107" s="28"/>
      <c r="G107" s="28"/>
      <c r="H107" s="28"/>
      <c r="I107" s="28"/>
      <c r="J107" s="29">
        <v>0</v>
      </c>
      <c r="K107" s="30">
        <v>38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5">
        <v>0</v>
      </c>
      <c r="T107" s="35">
        <v>0</v>
      </c>
      <c r="U107" s="56">
        <v>38</v>
      </c>
      <c r="V107" s="56">
        <v>38</v>
      </c>
    </row>
    <row r="108" spans="1:22" ht="26.4" outlineLevel="7">
      <c r="A108" s="27" t="s">
        <v>26</v>
      </c>
      <c r="B108" s="27" t="s">
        <v>45</v>
      </c>
      <c r="C108" s="27" t="s">
        <v>57</v>
      </c>
      <c r="D108" s="27" t="s">
        <v>10</v>
      </c>
      <c r="E108" s="26" t="s">
        <v>316</v>
      </c>
      <c r="F108" s="28"/>
      <c r="G108" s="28"/>
      <c r="H108" s="28"/>
      <c r="I108" s="28"/>
      <c r="J108" s="29">
        <v>0</v>
      </c>
      <c r="K108" s="30">
        <v>38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5">
        <v>0</v>
      </c>
      <c r="T108" s="35">
        <v>0</v>
      </c>
      <c r="U108" s="56">
        <v>38</v>
      </c>
      <c r="V108" s="56">
        <v>38</v>
      </c>
    </row>
    <row r="109" spans="1:22" ht="52.8" outlineLevel="3">
      <c r="A109" s="27" t="s">
        <v>26</v>
      </c>
      <c r="B109" s="27" t="s">
        <v>45</v>
      </c>
      <c r="C109" s="27" t="s">
        <v>28</v>
      </c>
      <c r="D109" s="27"/>
      <c r="E109" s="26" t="s">
        <v>334</v>
      </c>
      <c r="F109" s="28"/>
      <c r="G109" s="28"/>
      <c r="H109" s="28"/>
      <c r="I109" s="28"/>
      <c r="J109" s="29">
        <v>0</v>
      </c>
      <c r="K109" s="30">
        <v>1165.5999999999999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5">
        <v>0.68531228551818801</v>
      </c>
      <c r="T109" s="35">
        <v>0</v>
      </c>
      <c r="U109" s="56">
        <v>1163</v>
      </c>
      <c r="V109" s="56">
        <v>1163</v>
      </c>
    </row>
    <row r="110" spans="1:22" ht="52.8" outlineLevel="4">
      <c r="A110" s="27" t="s">
        <v>26</v>
      </c>
      <c r="B110" s="27" t="s">
        <v>45</v>
      </c>
      <c r="C110" s="27" t="s">
        <v>33</v>
      </c>
      <c r="D110" s="27"/>
      <c r="E110" s="26" t="s">
        <v>338</v>
      </c>
      <c r="F110" s="28"/>
      <c r="G110" s="28"/>
      <c r="H110" s="28"/>
      <c r="I110" s="28"/>
      <c r="J110" s="29">
        <v>0</v>
      </c>
      <c r="K110" s="30">
        <v>865.6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5">
        <v>0.72007855822550837</v>
      </c>
      <c r="T110" s="35">
        <v>0</v>
      </c>
      <c r="U110" s="56">
        <v>863</v>
      </c>
      <c r="V110" s="56">
        <v>863</v>
      </c>
    </row>
    <row r="111" spans="1:22" ht="66" outlineLevel="5">
      <c r="A111" s="27" t="s">
        <v>26</v>
      </c>
      <c r="B111" s="27" t="s">
        <v>45</v>
      </c>
      <c r="C111" s="27" t="s">
        <v>34</v>
      </c>
      <c r="D111" s="27"/>
      <c r="E111" s="26" t="s">
        <v>339</v>
      </c>
      <c r="F111" s="28"/>
      <c r="G111" s="28"/>
      <c r="H111" s="28"/>
      <c r="I111" s="28"/>
      <c r="J111" s="29">
        <v>0</v>
      </c>
      <c r="K111" s="30">
        <v>865.6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5">
        <v>0.72007855822550837</v>
      </c>
      <c r="T111" s="35">
        <v>0</v>
      </c>
      <c r="U111" s="56">
        <v>863</v>
      </c>
      <c r="V111" s="56">
        <v>863</v>
      </c>
    </row>
    <row r="112" spans="1:22" ht="66" outlineLevel="6">
      <c r="A112" s="27" t="s">
        <v>26</v>
      </c>
      <c r="B112" s="27" t="s">
        <v>45</v>
      </c>
      <c r="C112" s="27" t="s">
        <v>58</v>
      </c>
      <c r="D112" s="27"/>
      <c r="E112" s="26" t="s">
        <v>361</v>
      </c>
      <c r="F112" s="28"/>
      <c r="G112" s="28"/>
      <c r="H112" s="28"/>
      <c r="I112" s="28"/>
      <c r="J112" s="29">
        <v>0</v>
      </c>
      <c r="K112" s="30">
        <v>198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5">
        <v>0.28636363636363638</v>
      </c>
      <c r="T112" s="35">
        <v>0</v>
      </c>
      <c r="U112" s="56">
        <v>198</v>
      </c>
      <c r="V112" s="56">
        <v>198</v>
      </c>
    </row>
    <row r="113" spans="1:22" ht="66" outlineLevel="7">
      <c r="A113" s="27" t="s">
        <v>26</v>
      </c>
      <c r="B113" s="27" t="s">
        <v>45</v>
      </c>
      <c r="C113" s="27" t="s">
        <v>58</v>
      </c>
      <c r="D113" s="27" t="s">
        <v>9</v>
      </c>
      <c r="E113" s="26" t="s">
        <v>315</v>
      </c>
      <c r="F113" s="28"/>
      <c r="G113" s="28"/>
      <c r="H113" s="28"/>
      <c r="I113" s="28"/>
      <c r="J113" s="29">
        <v>0</v>
      </c>
      <c r="K113" s="30">
        <v>152.69999999999999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5">
        <v>0.37131630648330061</v>
      </c>
      <c r="T113" s="35">
        <v>0</v>
      </c>
      <c r="U113" s="56">
        <v>152.66589999999999</v>
      </c>
      <c r="V113" s="56">
        <v>152.66589999999999</v>
      </c>
    </row>
    <row r="114" spans="1:22" ht="26.4" outlineLevel="7">
      <c r="A114" s="27" t="s">
        <v>26</v>
      </c>
      <c r="B114" s="27" t="s">
        <v>45</v>
      </c>
      <c r="C114" s="27" t="s">
        <v>58</v>
      </c>
      <c r="D114" s="27" t="s">
        <v>10</v>
      </c>
      <c r="E114" s="26" t="s">
        <v>316</v>
      </c>
      <c r="F114" s="28"/>
      <c r="G114" s="28"/>
      <c r="H114" s="28"/>
      <c r="I114" s="28"/>
      <c r="J114" s="29">
        <v>0</v>
      </c>
      <c r="K114" s="30">
        <v>45.3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5">
        <v>0</v>
      </c>
      <c r="T114" s="35">
        <v>0</v>
      </c>
      <c r="U114" s="56">
        <v>45.334099999999999</v>
      </c>
      <c r="V114" s="56">
        <v>45.334099999999999</v>
      </c>
    </row>
    <row r="115" spans="1:22" ht="66" outlineLevel="6">
      <c r="A115" s="27" t="s">
        <v>26</v>
      </c>
      <c r="B115" s="27" t="s">
        <v>45</v>
      </c>
      <c r="C115" s="27" t="s">
        <v>59</v>
      </c>
      <c r="D115" s="27"/>
      <c r="E115" s="26" t="s">
        <v>362</v>
      </c>
      <c r="F115" s="28"/>
      <c r="G115" s="28"/>
      <c r="H115" s="28"/>
      <c r="I115" s="28"/>
      <c r="J115" s="29">
        <v>0</v>
      </c>
      <c r="K115" s="30">
        <v>2.6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5">
        <v>0</v>
      </c>
      <c r="T115" s="35">
        <v>0</v>
      </c>
      <c r="U115" s="56">
        <v>0</v>
      </c>
      <c r="V115" s="56">
        <v>0</v>
      </c>
    </row>
    <row r="116" spans="1:22" ht="66" outlineLevel="7">
      <c r="A116" s="27" t="s">
        <v>26</v>
      </c>
      <c r="B116" s="27" t="s">
        <v>45</v>
      </c>
      <c r="C116" s="27" t="s">
        <v>59</v>
      </c>
      <c r="D116" s="27" t="s">
        <v>9</v>
      </c>
      <c r="E116" s="26" t="s">
        <v>315</v>
      </c>
      <c r="F116" s="28"/>
      <c r="G116" s="28"/>
      <c r="H116" s="28"/>
      <c r="I116" s="28"/>
      <c r="J116" s="29">
        <v>0</v>
      </c>
      <c r="K116" s="30">
        <v>2.6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5">
        <v>0</v>
      </c>
      <c r="T116" s="35">
        <v>0</v>
      </c>
      <c r="U116" s="56">
        <v>0</v>
      </c>
      <c r="V116" s="56">
        <v>0</v>
      </c>
    </row>
    <row r="117" spans="1:22" ht="26.4" outlineLevel="6">
      <c r="A117" s="27" t="s">
        <v>26</v>
      </c>
      <c r="B117" s="27" t="s">
        <v>45</v>
      </c>
      <c r="C117" s="27" t="s">
        <v>60</v>
      </c>
      <c r="D117" s="27"/>
      <c r="E117" s="26" t="s">
        <v>363</v>
      </c>
      <c r="F117" s="28"/>
      <c r="G117" s="28"/>
      <c r="H117" s="28"/>
      <c r="I117" s="28"/>
      <c r="J117" s="29">
        <v>0</v>
      </c>
      <c r="K117" s="30">
        <v>215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5">
        <v>1</v>
      </c>
      <c r="T117" s="35">
        <v>0</v>
      </c>
      <c r="U117" s="56">
        <v>215</v>
      </c>
      <c r="V117" s="56">
        <v>215</v>
      </c>
    </row>
    <row r="118" spans="1:22" ht="26.4" outlineLevel="7">
      <c r="A118" s="27" t="s">
        <v>26</v>
      </c>
      <c r="B118" s="27" t="s">
        <v>45</v>
      </c>
      <c r="C118" s="27" t="s">
        <v>60</v>
      </c>
      <c r="D118" s="27" t="s">
        <v>61</v>
      </c>
      <c r="E118" s="26" t="s">
        <v>364</v>
      </c>
      <c r="F118" s="28"/>
      <c r="G118" s="28"/>
      <c r="H118" s="28"/>
      <c r="I118" s="28"/>
      <c r="J118" s="29">
        <v>0</v>
      </c>
      <c r="K118" s="30">
        <v>215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5">
        <v>1</v>
      </c>
      <c r="T118" s="35">
        <v>0</v>
      </c>
      <c r="U118" s="56">
        <v>215</v>
      </c>
      <c r="V118" s="56">
        <v>215</v>
      </c>
    </row>
    <row r="119" spans="1:22" ht="39.6" outlineLevel="6">
      <c r="A119" s="27" t="s">
        <v>26</v>
      </c>
      <c r="B119" s="27" t="s">
        <v>45</v>
      </c>
      <c r="C119" s="27" t="s">
        <v>62</v>
      </c>
      <c r="D119" s="27"/>
      <c r="E119" s="26" t="s">
        <v>365</v>
      </c>
      <c r="F119" s="28"/>
      <c r="G119" s="28"/>
      <c r="H119" s="28"/>
      <c r="I119" s="28"/>
      <c r="J119" s="29">
        <v>0</v>
      </c>
      <c r="K119" s="30">
        <v>450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5">
        <v>0.78133333333333332</v>
      </c>
      <c r="T119" s="35">
        <v>0</v>
      </c>
      <c r="U119" s="56">
        <v>450</v>
      </c>
      <c r="V119" s="56">
        <v>450</v>
      </c>
    </row>
    <row r="120" spans="1:22" ht="66" outlineLevel="7">
      <c r="A120" s="27" t="s">
        <v>26</v>
      </c>
      <c r="B120" s="27" t="s">
        <v>45</v>
      </c>
      <c r="C120" s="27" t="s">
        <v>62</v>
      </c>
      <c r="D120" s="27" t="s">
        <v>9</v>
      </c>
      <c r="E120" s="26" t="s">
        <v>315</v>
      </c>
      <c r="F120" s="28"/>
      <c r="G120" s="28"/>
      <c r="H120" s="28"/>
      <c r="I120" s="28"/>
      <c r="J120" s="29">
        <v>0</v>
      </c>
      <c r="K120" s="30">
        <v>80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5">
        <v>0.97499999999999998</v>
      </c>
      <c r="T120" s="35">
        <v>0</v>
      </c>
      <c r="U120" s="56">
        <v>80</v>
      </c>
      <c r="V120" s="56">
        <v>80</v>
      </c>
    </row>
    <row r="121" spans="1:22" ht="26.4" outlineLevel="7">
      <c r="A121" s="27" t="s">
        <v>26</v>
      </c>
      <c r="B121" s="27" t="s">
        <v>45</v>
      </c>
      <c r="C121" s="27" t="s">
        <v>62</v>
      </c>
      <c r="D121" s="27" t="s">
        <v>10</v>
      </c>
      <c r="E121" s="26" t="s">
        <v>316</v>
      </c>
      <c r="F121" s="28"/>
      <c r="G121" s="28"/>
      <c r="H121" s="28"/>
      <c r="I121" s="28"/>
      <c r="J121" s="29">
        <v>0</v>
      </c>
      <c r="K121" s="30">
        <v>370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5">
        <v>0.73945945945945946</v>
      </c>
      <c r="T121" s="35">
        <v>0</v>
      </c>
      <c r="U121" s="56">
        <v>370</v>
      </c>
      <c r="V121" s="56">
        <v>370</v>
      </c>
    </row>
    <row r="122" spans="1:22" ht="39.6" outlineLevel="4">
      <c r="A122" s="27" t="s">
        <v>26</v>
      </c>
      <c r="B122" s="27" t="s">
        <v>45</v>
      </c>
      <c r="C122" s="27" t="s">
        <v>63</v>
      </c>
      <c r="D122" s="27"/>
      <c r="E122" s="26" t="s">
        <v>366</v>
      </c>
      <c r="F122" s="28"/>
      <c r="G122" s="28"/>
      <c r="H122" s="28"/>
      <c r="I122" s="28"/>
      <c r="J122" s="29">
        <v>0</v>
      </c>
      <c r="K122" s="30">
        <v>300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5">
        <v>0.58499999999999996</v>
      </c>
      <c r="T122" s="35">
        <v>0</v>
      </c>
      <c r="U122" s="56">
        <v>300</v>
      </c>
      <c r="V122" s="56">
        <v>300</v>
      </c>
    </row>
    <row r="123" spans="1:22" ht="39.6" outlineLevel="5">
      <c r="A123" s="27" t="s">
        <v>26</v>
      </c>
      <c r="B123" s="27" t="s">
        <v>45</v>
      </c>
      <c r="C123" s="27" t="s">
        <v>64</v>
      </c>
      <c r="D123" s="27"/>
      <c r="E123" s="26" t="s">
        <v>367</v>
      </c>
      <c r="F123" s="28"/>
      <c r="G123" s="28"/>
      <c r="H123" s="28"/>
      <c r="I123" s="28"/>
      <c r="J123" s="29">
        <v>0</v>
      </c>
      <c r="K123" s="30">
        <v>300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5">
        <v>0.58499999999999996</v>
      </c>
      <c r="T123" s="35">
        <v>0</v>
      </c>
      <c r="U123" s="56">
        <v>300</v>
      </c>
      <c r="V123" s="56">
        <v>300</v>
      </c>
    </row>
    <row r="124" spans="1:22" ht="39.6" outlineLevel="6">
      <c r="A124" s="27" t="s">
        <v>26</v>
      </c>
      <c r="B124" s="27" t="s">
        <v>45</v>
      </c>
      <c r="C124" s="27" t="s">
        <v>65</v>
      </c>
      <c r="D124" s="27"/>
      <c r="E124" s="26" t="s">
        <v>368</v>
      </c>
      <c r="F124" s="28"/>
      <c r="G124" s="28"/>
      <c r="H124" s="28"/>
      <c r="I124" s="28"/>
      <c r="J124" s="29">
        <v>0</v>
      </c>
      <c r="K124" s="30">
        <f>110+50</f>
        <v>160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5">
        <v>0.8927272727272727</v>
      </c>
      <c r="T124" s="35">
        <v>0</v>
      </c>
      <c r="U124" s="56">
        <v>100</v>
      </c>
      <c r="V124" s="56">
        <v>100</v>
      </c>
    </row>
    <row r="125" spans="1:22" ht="26.4" outlineLevel="7">
      <c r="A125" s="27" t="s">
        <v>26</v>
      </c>
      <c r="B125" s="27" t="s">
        <v>45</v>
      </c>
      <c r="C125" s="27" t="s">
        <v>65</v>
      </c>
      <c r="D125" s="27" t="s">
        <v>10</v>
      </c>
      <c r="E125" s="26" t="s">
        <v>316</v>
      </c>
      <c r="F125" s="28"/>
      <c r="G125" s="28"/>
      <c r="H125" s="28"/>
      <c r="I125" s="28"/>
      <c r="J125" s="29">
        <v>0</v>
      </c>
      <c r="K125" s="30">
        <f>110+50</f>
        <v>160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5">
        <v>0.8927272727272727</v>
      </c>
      <c r="T125" s="35">
        <v>0</v>
      </c>
      <c r="U125" s="56">
        <v>100</v>
      </c>
      <c r="V125" s="56">
        <v>100</v>
      </c>
    </row>
    <row r="126" spans="1:22" ht="39.6" outlineLevel="6">
      <c r="A126" s="27" t="s">
        <v>26</v>
      </c>
      <c r="B126" s="27" t="s">
        <v>45</v>
      </c>
      <c r="C126" s="27" t="s">
        <v>66</v>
      </c>
      <c r="D126" s="27"/>
      <c r="E126" s="26" t="s">
        <v>369</v>
      </c>
      <c r="F126" s="28"/>
      <c r="G126" s="28"/>
      <c r="H126" s="28"/>
      <c r="I126" s="28"/>
      <c r="J126" s="29">
        <v>0</v>
      </c>
      <c r="K126" s="30">
        <f>190-50</f>
        <v>140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5">
        <v>0.40684210526315789</v>
      </c>
      <c r="T126" s="35">
        <v>0</v>
      </c>
      <c r="U126" s="56">
        <v>200</v>
      </c>
      <c r="V126" s="56">
        <v>200</v>
      </c>
    </row>
    <row r="127" spans="1:22" ht="26.4" outlineLevel="7">
      <c r="A127" s="27" t="s">
        <v>26</v>
      </c>
      <c r="B127" s="27" t="s">
        <v>45</v>
      </c>
      <c r="C127" s="27" t="s">
        <v>66</v>
      </c>
      <c r="D127" s="27" t="s">
        <v>10</v>
      </c>
      <c r="E127" s="26" t="s">
        <v>316</v>
      </c>
      <c r="F127" s="28"/>
      <c r="G127" s="28"/>
      <c r="H127" s="28"/>
      <c r="I127" s="28"/>
      <c r="J127" s="29">
        <v>0</v>
      </c>
      <c r="K127" s="30">
        <f>190-50</f>
        <v>140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5">
        <v>0.40684210526315789</v>
      </c>
      <c r="T127" s="35">
        <v>0</v>
      </c>
      <c r="U127" s="56">
        <v>200</v>
      </c>
      <c r="V127" s="56">
        <v>200</v>
      </c>
    </row>
    <row r="128" spans="1:22" ht="26.4" outlineLevel="3">
      <c r="A128" s="27" t="s">
        <v>26</v>
      </c>
      <c r="B128" s="27" t="s">
        <v>45</v>
      </c>
      <c r="C128" s="27" t="s">
        <v>42</v>
      </c>
      <c r="D128" s="27"/>
      <c r="E128" s="26" t="s">
        <v>347</v>
      </c>
      <c r="F128" s="28"/>
      <c r="G128" s="28"/>
      <c r="H128" s="28"/>
      <c r="I128" s="28"/>
      <c r="J128" s="29">
        <v>0</v>
      </c>
      <c r="K128" s="30">
        <v>1710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5">
        <v>0.73298245614035085</v>
      </c>
      <c r="T128" s="35">
        <v>0</v>
      </c>
      <c r="U128" s="56">
        <v>1710</v>
      </c>
      <c r="V128" s="56">
        <v>1710</v>
      </c>
    </row>
    <row r="129" spans="1:22" ht="26.4" outlineLevel="4">
      <c r="A129" s="27" t="s">
        <v>26</v>
      </c>
      <c r="B129" s="27" t="s">
        <v>45</v>
      </c>
      <c r="C129" s="27" t="s">
        <v>67</v>
      </c>
      <c r="D129" s="27"/>
      <c r="E129" s="26" t="s">
        <v>370</v>
      </c>
      <c r="F129" s="28"/>
      <c r="G129" s="28"/>
      <c r="H129" s="28"/>
      <c r="I129" s="28"/>
      <c r="J129" s="29">
        <v>0</v>
      </c>
      <c r="K129" s="30">
        <v>1710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5">
        <v>0.73298245614035085</v>
      </c>
      <c r="T129" s="35">
        <v>0</v>
      </c>
      <c r="U129" s="56">
        <v>1710</v>
      </c>
      <c r="V129" s="56">
        <v>1710</v>
      </c>
    </row>
    <row r="130" spans="1:22" ht="39.6" outlineLevel="6">
      <c r="A130" s="27" t="s">
        <v>26</v>
      </c>
      <c r="B130" s="27" t="s">
        <v>45</v>
      </c>
      <c r="C130" s="27" t="s">
        <v>68</v>
      </c>
      <c r="D130" s="27"/>
      <c r="E130" s="26" t="s">
        <v>371</v>
      </c>
      <c r="F130" s="28"/>
      <c r="G130" s="28"/>
      <c r="H130" s="28"/>
      <c r="I130" s="28"/>
      <c r="J130" s="29">
        <v>0</v>
      </c>
      <c r="K130" s="30">
        <v>1710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5">
        <v>0.73298245614035085</v>
      </c>
      <c r="T130" s="35">
        <v>0</v>
      </c>
      <c r="U130" s="56">
        <v>1710</v>
      </c>
      <c r="V130" s="56">
        <v>1710</v>
      </c>
    </row>
    <row r="131" spans="1:22" ht="66" outlineLevel="7">
      <c r="A131" s="27" t="s">
        <v>26</v>
      </c>
      <c r="B131" s="27" t="s">
        <v>45</v>
      </c>
      <c r="C131" s="27" t="s">
        <v>68</v>
      </c>
      <c r="D131" s="27" t="s">
        <v>9</v>
      </c>
      <c r="E131" s="26" t="s">
        <v>315</v>
      </c>
      <c r="F131" s="28"/>
      <c r="G131" s="28"/>
      <c r="H131" s="28"/>
      <c r="I131" s="28"/>
      <c r="J131" s="29">
        <v>0</v>
      </c>
      <c r="K131" s="30">
        <v>1460.9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5">
        <v>0.74091313573824358</v>
      </c>
      <c r="T131" s="35">
        <v>0</v>
      </c>
      <c r="U131" s="56">
        <v>1460.9</v>
      </c>
      <c r="V131" s="56">
        <v>1460.9</v>
      </c>
    </row>
    <row r="132" spans="1:22" ht="26.4" outlineLevel="7">
      <c r="A132" s="27" t="s">
        <v>26</v>
      </c>
      <c r="B132" s="27" t="s">
        <v>45</v>
      </c>
      <c r="C132" s="27" t="s">
        <v>68</v>
      </c>
      <c r="D132" s="27" t="s">
        <v>10</v>
      </c>
      <c r="E132" s="26" t="s">
        <v>316</v>
      </c>
      <c r="F132" s="28"/>
      <c r="G132" s="28"/>
      <c r="H132" s="28"/>
      <c r="I132" s="28"/>
      <c r="J132" s="29">
        <v>0</v>
      </c>
      <c r="K132" s="30">
        <v>247.1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5">
        <v>0.68838526912181308</v>
      </c>
      <c r="T132" s="35">
        <v>0</v>
      </c>
      <c r="U132" s="56">
        <v>247.1</v>
      </c>
      <c r="V132" s="56">
        <v>247.1</v>
      </c>
    </row>
    <row r="133" spans="1:22" outlineLevel="7">
      <c r="A133" s="27" t="s">
        <v>26</v>
      </c>
      <c r="B133" s="27" t="s">
        <v>45</v>
      </c>
      <c r="C133" s="27" t="s">
        <v>68</v>
      </c>
      <c r="D133" s="27" t="s">
        <v>11</v>
      </c>
      <c r="E133" s="26" t="s">
        <v>317</v>
      </c>
      <c r="F133" s="28"/>
      <c r="G133" s="28"/>
      <c r="H133" s="28"/>
      <c r="I133" s="28"/>
      <c r="J133" s="29">
        <v>0</v>
      </c>
      <c r="K133" s="30">
        <v>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5">
        <v>0.45</v>
      </c>
      <c r="T133" s="35">
        <v>0</v>
      </c>
      <c r="U133" s="56">
        <v>2</v>
      </c>
      <c r="V133" s="56">
        <v>2</v>
      </c>
    </row>
    <row r="134" spans="1:22" ht="26.4" outlineLevel="1">
      <c r="A134" s="27" t="s">
        <v>26</v>
      </c>
      <c r="B134" s="27" t="s">
        <v>69</v>
      </c>
      <c r="C134" s="27"/>
      <c r="D134" s="27"/>
      <c r="E134" s="26" t="s">
        <v>372</v>
      </c>
      <c r="F134" s="28"/>
      <c r="G134" s="28"/>
      <c r="H134" s="28"/>
      <c r="I134" s="28"/>
      <c r="J134" s="29">
        <v>0</v>
      </c>
      <c r="K134" s="30">
        <f>K135+K142+K149</f>
        <v>2324.1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5">
        <v>0.72336637474737753</v>
      </c>
      <c r="T134" s="35">
        <v>0</v>
      </c>
      <c r="U134" s="56">
        <v>2105</v>
      </c>
      <c r="V134" s="56">
        <v>2135</v>
      </c>
    </row>
    <row r="135" spans="1:22" outlineLevel="2">
      <c r="A135" s="27" t="s">
        <v>26</v>
      </c>
      <c r="B135" s="27" t="s">
        <v>70</v>
      </c>
      <c r="C135" s="27"/>
      <c r="D135" s="27"/>
      <c r="E135" s="26" t="s">
        <v>373</v>
      </c>
      <c r="F135" s="28"/>
      <c r="G135" s="28"/>
      <c r="H135" s="28"/>
      <c r="I135" s="28"/>
      <c r="J135" s="29">
        <v>0</v>
      </c>
      <c r="K135" s="30">
        <f>K136</f>
        <v>989.1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5">
        <v>0.75538213132400434</v>
      </c>
      <c r="T135" s="35">
        <v>0</v>
      </c>
      <c r="U135" s="56">
        <v>770</v>
      </c>
      <c r="V135" s="56">
        <v>800</v>
      </c>
    </row>
    <row r="136" spans="1:22" ht="52.8" outlineLevel="3">
      <c r="A136" s="27" t="s">
        <v>26</v>
      </c>
      <c r="B136" s="27" t="s">
        <v>70</v>
      </c>
      <c r="C136" s="27" t="s">
        <v>28</v>
      </c>
      <c r="D136" s="27"/>
      <c r="E136" s="26" t="s">
        <v>334</v>
      </c>
      <c r="F136" s="28"/>
      <c r="G136" s="28"/>
      <c r="H136" s="28"/>
      <c r="I136" s="28"/>
      <c r="J136" s="29">
        <v>0</v>
      </c>
      <c r="K136" s="30">
        <f>K137</f>
        <v>989.1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5">
        <v>0.75538213132400434</v>
      </c>
      <c r="T136" s="35">
        <v>0</v>
      </c>
      <c r="U136" s="56">
        <v>770</v>
      </c>
      <c r="V136" s="56">
        <v>800</v>
      </c>
    </row>
    <row r="137" spans="1:22" ht="52.8" outlineLevel="4">
      <c r="A137" s="27" t="s">
        <v>26</v>
      </c>
      <c r="B137" s="27" t="s">
        <v>70</v>
      </c>
      <c r="C137" s="27" t="s">
        <v>33</v>
      </c>
      <c r="D137" s="27"/>
      <c r="E137" s="26" t="s">
        <v>338</v>
      </c>
      <c r="F137" s="28"/>
      <c r="G137" s="28"/>
      <c r="H137" s="28"/>
      <c r="I137" s="28"/>
      <c r="J137" s="29">
        <v>0</v>
      </c>
      <c r="K137" s="30">
        <f>K138</f>
        <v>989.1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5">
        <v>0.75538213132400434</v>
      </c>
      <c r="T137" s="35">
        <v>0</v>
      </c>
      <c r="U137" s="56">
        <v>770</v>
      </c>
      <c r="V137" s="56">
        <v>800</v>
      </c>
    </row>
    <row r="138" spans="1:22" ht="66" outlineLevel="5">
      <c r="A138" s="27" t="s">
        <v>26</v>
      </c>
      <c r="B138" s="27" t="s">
        <v>70</v>
      </c>
      <c r="C138" s="27" t="s">
        <v>34</v>
      </c>
      <c r="D138" s="27"/>
      <c r="E138" s="26" t="s">
        <v>339</v>
      </c>
      <c r="F138" s="28"/>
      <c r="G138" s="28"/>
      <c r="H138" s="28"/>
      <c r="I138" s="28"/>
      <c r="J138" s="29">
        <v>0</v>
      </c>
      <c r="K138" s="30">
        <f>K139</f>
        <v>989.1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5">
        <v>0.75538213132400434</v>
      </c>
      <c r="T138" s="35">
        <v>0</v>
      </c>
      <c r="U138" s="56">
        <v>770</v>
      </c>
      <c r="V138" s="56">
        <v>800</v>
      </c>
    </row>
    <row r="139" spans="1:22" ht="39.6" outlineLevel="6">
      <c r="A139" s="27" t="s">
        <v>26</v>
      </c>
      <c r="B139" s="27" t="s">
        <v>70</v>
      </c>
      <c r="C139" s="27" t="s">
        <v>71</v>
      </c>
      <c r="D139" s="27"/>
      <c r="E139" s="26" t="s">
        <v>374</v>
      </c>
      <c r="F139" s="28"/>
      <c r="G139" s="28"/>
      <c r="H139" s="28"/>
      <c r="I139" s="28"/>
      <c r="J139" s="29">
        <v>0</v>
      </c>
      <c r="K139" s="30">
        <f>K140+K141</f>
        <v>989.1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5">
        <v>0.75538213132400434</v>
      </c>
      <c r="T139" s="35">
        <v>0</v>
      </c>
      <c r="U139" s="56">
        <v>770</v>
      </c>
      <c r="V139" s="56">
        <v>800</v>
      </c>
    </row>
    <row r="140" spans="1:22" ht="66" outlineLevel="7">
      <c r="A140" s="27" t="s">
        <v>26</v>
      </c>
      <c r="B140" s="27" t="s">
        <v>70</v>
      </c>
      <c r="C140" s="27" t="s">
        <v>71</v>
      </c>
      <c r="D140" s="27" t="s">
        <v>9</v>
      </c>
      <c r="E140" s="26" t="s">
        <v>315</v>
      </c>
      <c r="F140" s="28"/>
      <c r="G140" s="28"/>
      <c r="H140" s="28"/>
      <c r="I140" s="28"/>
      <c r="J140" s="29">
        <v>0</v>
      </c>
      <c r="K140" s="30">
        <v>708.2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5">
        <v>0.79271392262072859</v>
      </c>
      <c r="T140" s="35">
        <v>0</v>
      </c>
      <c r="U140" s="56">
        <v>713.98699999999997</v>
      </c>
      <c r="V140" s="56">
        <v>713.68700000000001</v>
      </c>
    </row>
    <row r="141" spans="1:22" ht="26.4" outlineLevel="7">
      <c r="A141" s="27" t="s">
        <v>26</v>
      </c>
      <c r="B141" s="27" t="s">
        <v>70</v>
      </c>
      <c r="C141" s="27" t="s">
        <v>71</v>
      </c>
      <c r="D141" s="27" t="s">
        <v>10</v>
      </c>
      <c r="E141" s="26" t="s">
        <v>316</v>
      </c>
      <c r="F141" s="28"/>
      <c r="G141" s="28"/>
      <c r="H141" s="28"/>
      <c r="I141" s="28"/>
      <c r="J141" s="29">
        <v>0</v>
      </c>
      <c r="K141" s="30">
        <f>35+245.9</f>
        <v>280.89999999999998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5">
        <v>0</v>
      </c>
      <c r="T141" s="35">
        <v>0</v>
      </c>
      <c r="U141" s="56">
        <v>56.012999999999998</v>
      </c>
      <c r="V141" s="56">
        <v>86.313000000000002</v>
      </c>
    </row>
    <row r="142" spans="1:22" ht="39.6" outlineLevel="2">
      <c r="A142" s="27" t="s">
        <v>26</v>
      </c>
      <c r="B142" s="27" t="s">
        <v>72</v>
      </c>
      <c r="C142" s="27"/>
      <c r="D142" s="27"/>
      <c r="E142" s="26" t="s">
        <v>375</v>
      </c>
      <c r="F142" s="28"/>
      <c r="G142" s="28"/>
      <c r="H142" s="28"/>
      <c r="I142" s="28"/>
      <c r="J142" s="29">
        <v>0</v>
      </c>
      <c r="K142" s="30">
        <v>1285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5">
        <v>0.73299610894941636</v>
      </c>
      <c r="T142" s="35">
        <v>0</v>
      </c>
      <c r="U142" s="56">
        <v>1285</v>
      </c>
      <c r="V142" s="56">
        <v>1285</v>
      </c>
    </row>
    <row r="143" spans="1:22" ht="66" outlineLevel="3">
      <c r="A143" s="27" t="s">
        <v>26</v>
      </c>
      <c r="B143" s="27" t="s">
        <v>72</v>
      </c>
      <c r="C143" s="27" t="s">
        <v>73</v>
      </c>
      <c r="D143" s="27"/>
      <c r="E143" s="26" t="s">
        <v>376</v>
      </c>
      <c r="F143" s="28"/>
      <c r="G143" s="28"/>
      <c r="H143" s="28"/>
      <c r="I143" s="28"/>
      <c r="J143" s="29">
        <v>0</v>
      </c>
      <c r="K143" s="30">
        <v>1285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5">
        <v>0.73299610894941636</v>
      </c>
      <c r="T143" s="35">
        <v>0</v>
      </c>
      <c r="U143" s="56">
        <v>1285</v>
      </c>
      <c r="V143" s="56">
        <v>1285</v>
      </c>
    </row>
    <row r="144" spans="1:22" ht="52.8" outlineLevel="4">
      <c r="A144" s="27" t="s">
        <v>26</v>
      </c>
      <c r="B144" s="27" t="s">
        <v>72</v>
      </c>
      <c r="C144" s="27" t="s">
        <v>74</v>
      </c>
      <c r="D144" s="27"/>
      <c r="E144" s="26" t="s">
        <v>377</v>
      </c>
      <c r="F144" s="28"/>
      <c r="G144" s="28"/>
      <c r="H144" s="28"/>
      <c r="I144" s="28"/>
      <c r="J144" s="29">
        <v>0</v>
      </c>
      <c r="K144" s="30">
        <v>1285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5">
        <v>0.73299610894941636</v>
      </c>
      <c r="T144" s="35">
        <v>0</v>
      </c>
      <c r="U144" s="56">
        <v>1285</v>
      </c>
      <c r="V144" s="56">
        <v>1285</v>
      </c>
    </row>
    <row r="145" spans="1:22" ht="52.8" outlineLevel="5">
      <c r="A145" s="27" t="s">
        <v>26</v>
      </c>
      <c r="B145" s="27" t="s">
        <v>72</v>
      </c>
      <c r="C145" s="27" t="s">
        <v>75</v>
      </c>
      <c r="D145" s="27"/>
      <c r="E145" s="26" t="s">
        <v>378</v>
      </c>
      <c r="F145" s="28"/>
      <c r="G145" s="28"/>
      <c r="H145" s="28"/>
      <c r="I145" s="28"/>
      <c r="J145" s="29">
        <v>0</v>
      </c>
      <c r="K145" s="30">
        <v>1285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5">
        <v>0.73299610894941636</v>
      </c>
      <c r="T145" s="35">
        <v>0</v>
      </c>
      <c r="U145" s="56">
        <v>1285</v>
      </c>
      <c r="V145" s="56">
        <v>1285</v>
      </c>
    </row>
    <row r="146" spans="1:22" ht="39.6" outlineLevel="6">
      <c r="A146" s="27" t="s">
        <v>26</v>
      </c>
      <c r="B146" s="27" t="s">
        <v>72</v>
      </c>
      <c r="C146" s="27" t="s">
        <v>76</v>
      </c>
      <c r="D146" s="27"/>
      <c r="E146" s="26" t="s">
        <v>379</v>
      </c>
      <c r="F146" s="28"/>
      <c r="G146" s="28"/>
      <c r="H146" s="28"/>
      <c r="I146" s="28"/>
      <c r="J146" s="29">
        <v>0</v>
      </c>
      <c r="K146" s="30">
        <v>1285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5">
        <v>0.73299610894941636</v>
      </c>
      <c r="T146" s="35">
        <v>0</v>
      </c>
      <c r="U146" s="56">
        <v>1285</v>
      </c>
      <c r="V146" s="56">
        <v>1285</v>
      </c>
    </row>
    <row r="147" spans="1:22" ht="66" outlineLevel="7">
      <c r="A147" s="27" t="s">
        <v>26</v>
      </c>
      <c r="B147" s="27" t="s">
        <v>72</v>
      </c>
      <c r="C147" s="27" t="s">
        <v>76</v>
      </c>
      <c r="D147" s="27" t="s">
        <v>9</v>
      </c>
      <c r="E147" s="26" t="s">
        <v>315</v>
      </c>
      <c r="F147" s="28"/>
      <c r="G147" s="28"/>
      <c r="H147" s="28"/>
      <c r="I147" s="28"/>
      <c r="J147" s="29">
        <v>0</v>
      </c>
      <c r="K147" s="30">
        <v>1120.5999999999999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5">
        <v>0.7359450294485097</v>
      </c>
      <c r="T147" s="35">
        <v>0</v>
      </c>
      <c r="U147" s="56">
        <v>1120.693</v>
      </c>
      <c r="V147" s="56">
        <v>1120.693</v>
      </c>
    </row>
    <row r="148" spans="1:22" ht="26.4" outlineLevel="7">
      <c r="A148" s="27" t="s">
        <v>26</v>
      </c>
      <c r="B148" s="27" t="s">
        <v>72</v>
      </c>
      <c r="C148" s="27" t="s">
        <v>76</v>
      </c>
      <c r="D148" s="27" t="s">
        <v>10</v>
      </c>
      <c r="E148" s="26" t="s">
        <v>316</v>
      </c>
      <c r="F148" s="28"/>
      <c r="G148" s="28"/>
      <c r="H148" s="28"/>
      <c r="I148" s="28"/>
      <c r="J148" s="29">
        <v>0</v>
      </c>
      <c r="K148" s="30">
        <v>164.4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5">
        <v>0.71289537712895379</v>
      </c>
      <c r="T148" s="35">
        <v>0</v>
      </c>
      <c r="U148" s="56">
        <v>164.30699999999999</v>
      </c>
      <c r="V148" s="56">
        <v>164.30699999999999</v>
      </c>
    </row>
    <row r="149" spans="1:22" outlineLevel="2">
      <c r="A149" s="27" t="s">
        <v>26</v>
      </c>
      <c r="B149" s="27" t="s">
        <v>77</v>
      </c>
      <c r="C149" s="27"/>
      <c r="D149" s="27"/>
      <c r="E149" s="26" t="s">
        <v>380</v>
      </c>
      <c r="F149" s="28"/>
      <c r="G149" s="28"/>
      <c r="H149" s="28"/>
      <c r="I149" s="28"/>
      <c r="J149" s="29">
        <v>0</v>
      </c>
      <c r="K149" s="30">
        <v>50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5">
        <v>0</v>
      </c>
      <c r="T149" s="35">
        <v>0</v>
      </c>
      <c r="U149" s="56">
        <v>50</v>
      </c>
      <c r="V149" s="56">
        <v>50</v>
      </c>
    </row>
    <row r="150" spans="1:22" ht="66" outlineLevel="3">
      <c r="A150" s="27" t="s">
        <v>26</v>
      </c>
      <c r="B150" s="27" t="s">
        <v>77</v>
      </c>
      <c r="C150" s="27" t="s">
        <v>73</v>
      </c>
      <c r="D150" s="27"/>
      <c r="E150" s="26" t="s">
        <v>376</v>
      </c>
      <c r="F150" s="28"/>
      <c r="G150" s="28"/>
      <c r="H150" s="28"/>
      <c r="I150" s="28"/>
      <c r="J150" s="29">
        <v>0</v>
      </c>
      <c r="K150" s="30">
        <v>50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5">
        <v>0</v>
      </c>
      <c r="T150" s="35">
        <v>0</v>
      </c>
      <c r="U150" s="56">
        <v>50</v>
      </c>
      <c r="V150" s="56">
        <v>50</v>
      </c>
    </row>
    <row r="151" spans="1:22" ht="39.6" outlineLevel="4">
      <c r="A151" s="27" t="s">
        <v>26</v>
      </c>
      <c r="B151" s="27" t="s">
        <v>77</v>
      </c>
      <c r="C151" s="27" t="s">
        <v>78</v>
      </c>
      <c r="D151" s="27"/>
      <c r="E151" s="26" t="s">
        <v>381</v>
      </c>
      <c r="F151" s="28"/>
      <c r="G151" s="28"/>
      <c r="H151" s="28"/>
      <c r="I151" s="28"/>
      <c r="J151" s="29">
        <v>0</v>
      </c>
      <c r="K151" s="30">
        <v>50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5">
        <v>0</v>
      </c>
      <c r="T151" s="35">
        <v>0</v>
      </c>
      <c r="U151" s="56">
        <v>50</v>
      </c>
      <c r="V151" s="56">
        <v>50</v>
      </c>
    </row>
    <row r="152" spans="1:22" ht="39.6" outlineLevel="5">
      <c r="A152" s="27" t="s">
        <v>26</v>
      </c>
      <c r="B152" s="27" t="s">
        <v>77</v>
      </c>
      <c r="C152" s="27" t="s">
        <v>79</v>
      </c>
      <c r="D152" s="27"/>
      <c r="E152" s="26" t="s">
        <v>382</v>
      </c>
      <c r="F152" s="28"/>
      <c r="G152" s="28"/>
      <c r="H152" s="28"/>
      <c r="I152" s="28"/>
      <c r="J152" s="29">
        <v>0</v>
      </c>
      <c r="K152" s="30">
        <v>50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5">
        <v>0</v>
      </c>
      <c r="T152" s="35">
        <v>0</v>
      </c>
      <c r="U152" s="56">
        <v>50</v>
      </c>
      <c r="V152" s="56">
        <v>50</v>
      </c>
    </row>
    <row r="153" spans="1:22" ht="26.4" outlineLevel="6">
      <c r="A153" s="27" t="s">
        <v>26</v>
      </c>
      <c r="B153" s="27" t="s">
        <v>77</v>
      </c>
      <c r="C153" s="27" t="s">
        <v>80</v>
      </c>
      <c r="D153" s="27"/>
      <c r="E153" s="26" t="s">
        <v>383</v>
      </c>
      <c r="F153" s="28"/>
      <c r="G153" s="28"/>
      <c r="H153" s="28"/>
      <c r="I153" s="28"/>
      <c r="J153" s="29">
        <v>0</v>
      </c>
      <c r="K153" s="30">
        <v>50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5">
        <v>0</v>
      </c>
      <c r="T153" s="35">
        <v>0</v>
      </c>
      <c r="U153" s="56">
        <v>50</v>
      </c>
      <c r="V153" s="56">
        <v>50</v>
      </c>
    </row>
    <row r="154" spans="1:22" ht="26.4" outlineLevel="7">
      <c r="A154" s="27" t="s">
        <v>26</v>
      </c>
      <c r="B154" s="27" t="s">
        <v>77</v>
      </c>
      <c r="C154" s="27" t="s">
        <v>80</v>
      </c>
      <c r="D154" s="27" t="s">
        <v>10</v>
      </c>
      <c r="E154" s="26" t="s">
        <v>316</v>
      </c>
      <c r="F154" s="28"/>
      <c r="G154" s="28"/>
      <c r="H154" s="28"/>
      <c r="I154" s="28"/>
      <c r="J154" s="29">
        <v>0</v>
      </c>
      <c r="K154" s="30">
        <v>50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5">
        <v>0</v>
      </c>
      <c r="T154" s="35">
        <v>0</v>
      </c>
      <c r="U154" s="56">
        <v>50</v>
      </c>
      <c r="V154" s="56">
        <v>50</v>
      </c>
    </row>
    <row r="155" spans="1:22" outlineLevel="1">
      <c r="A155" s="27" t="s">
        <v>26</v>
      </c>
      <c r="B155" s="27" t="s">
        <v>81</v>
      </c>
      <c r="C155" s="27"/>
      <c r="D155" s="27"/>
      <c r="E155" s="26" t="s">
        <v>384</v>
      </c>
      <c r="F155" s="28"/>
      <c r="G155" s="28"/>
      <c r="H155" s="28"/>
      <c r="I155" s="28"/>
      <c r="J155" s="29">
        <v>0</v>
      </c>
      <c r="K155" s="30">
        <f>K156+K162+K172+K188</f>
        <v>52213.3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5">
        <v>0.35661295775513652</v>
      </c>
      <c r="T155" s="35">
        <v>0</v>
      </c>
      <c r="U155" s="56">
        <v>25176.5</v>
      </c>
      <c r="V155" s="56">
        <v>31386.1</v>
      </c>
    </row>
    <row r="156" spans="1:22" outlineLevel="2">
      <c r="A156" s="27" t="s">
        <v>26</v>
      </c>
      <c r="B156" s="27" t="s">
        <v>82</v>
      </c>
      <c r="C156" s="27"/>
      <c r="D156" s="27"/>
      <c r="E156" s="26" t="s">
        <v>385</v>
      </c>
      <c r="F156" s="28"/>
      <c r="G156" s="28"/>
      <c r="H156" s="28"/>
      <c r="I156" s="28"/>
      <c r="J156" s="29">
        <v>0</v>
      </c>
      <c r="K156" s="30">
        <v>160.9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5">
        <v>0</v>
      </c>
      <c r="T156" s="35">
        <v>0</v>
      </c>
      <c r="U156" s="56">
        <v>156.69999999999999</v>
      </c>
      <c r="V156" s="56">
        <v>156.69999999999999</v>
      </c>
    </row>
    <row r="157" spans="1:22" ht="52.8" outlineLevel="3">
      <c r="A157" s="27" t="s">
        <v>26</v>
      </c>
      <c r="B157" s="27" t="s">
        <v>82</v>
      </c>
      <c r="C157" s="27" t="s">
        <v>46</v>
      </c>
      <c r="D157" s="27"/>
      <c r="E157" s="26" t="s">
        <v>350</v>
      </c>
      <c r="F157" s="28"/>
      <c r="G157" s="28"/>
      <c r="H157" s="28"/>
      <c r="I157" s="28"/>
      <c r="J157" s="29">
        <v>0</v>
      </c>
      <c r="K157" s="30">
        <v>160.9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5">
        <v>0</v>
      </c>
      <c r="T157" s="35">
        <v>0</v>
      </c>
      <c r="U157" s="56">
        <v>156.69999999999999</v>
      </c>
      <c r="V157" s="56">
        <v>156.69999999999999</v>
      </c>
    </row>
    <row r="158" spans="1:22" ht="26.4" outlineLevel="4">
      <c r="A158" s="27" t="s">
        <v>26</v>
      </c>
      <c r="B158" s="27" t="s">
        <v>82</v>
      </c>
      <c r="C158" s="27" t="s">
        <v>83</v>
      </c>
      <c r="D158" s="27"/>
      <c r="E158" s="26" t="s">
        <v>386</v>
      </c>
      <c r="F158" s="28"/>
      <c r="G158" s="28"/>
      <c r="H158" s="28"/>
      <c r="I158" s="28"/>
      <c r="J158" s="29">
        <v>0</v>
      </c>
      <c r="K158" s="30">
        <v>160.9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5">
        <v>0</v>
      </c>
      <c r="T158" s="35">
        <v>0</v>
      </c>
      <c r="U158" s="56">
        <v>156.69999999999999</v>
      </c>
      <c r="V158" s="56">
        <v>156.69999999999999</v>
      </c>
    </row>
    <row r="159" spans="1:22" ht="39.6" outlineLevel="5">
      <c r="A159" s="27" t="s">
        <v>26</v>
      </c>
      <c r="B159" s="27" t="s">
        <v>82</v>
      </c>
      <c r="C159" s="27" t="s">
        <v>84</v>
      </c>
      <c r="D159" s="27"/>
      <c r="E159" s="26" t="s">
        <v>387</v>
      </c>
      <c r="F159" s="28"/>
      <c r="G159" s="28"/>
      <c r="H159" s="28"/>
      <c r="I159" s="28"/>
      <c r="J159" s="29">
        <v>0</v>
      </c>
      <c r="K159" s="30">
        <v>160.9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5">
        <v>0</v>
      </c>
      <c r="T159" s="35">
        <v>0</v>
      </c>
      <c r="U159" s="56">
        <v>156.69999999999999</v>
      </c>
      <c r="V159" s="56">
        <v>156.69999999999999</v>
      </c>
    </row>
    <row r="160" spans="1:22" ht="105.6" outlineLevel="6">
      <c r="A160" s="27" t="s">
        <v>26</v>
      </c>
      <c r="B160" s="27" t="s">
        <v>82</v>
      </c>
      <c r="C160" s="27" t="s">
        <v>85</v>
      </c>
      <c r="D160" s="27"/>
      <c r="E160" s="26" t="s">
        <v>388</v>
      </c>
      <c r="F160" s="28"/>
      <c r="G160" s="28"/>
      <c r="H160" s="28"/>
      <c r="I160" s="28"/>
      <c r="J160" s="29">
        <v>0</v>
      </c>
      <c r="K160" s="30">
        <v>160.9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5">
        <v>0</v>
      </c>
      <c r="T160" s="35">
        <v>0</v>
      </c>
      <c r="U160" s="56">
        <v>156.69999999999999</v>
      </c>
      <c r="V160" s="56">
        <v>156.69999999999999</v>
      </c>
    </row>
    <row r="161" spans="1:22" ht="26.4" outlineLevel="7">
      <c r="A161" s="27" t="s">
        <v>26</v>
      </c>
      <c r="B161" s="27" t="s">
        <v>82</v>
      </c>
      <c r="C161" s="27" t="s">
        <v>85</v>
      </c>
      <c r="D161" s="27" t="s">
        <v>10</v>
      </c>
      <c r="E161" s="26" t="s">
        <v>316</v>
      </c>
      <c r="F161" s="28"/>
      <c r="G161" s="28"/>
      <c r="H161" s="28"/>
      <c r="I161" s="28"/>
      <c r="J161" s="29">
        <v>0</v>
      </c>
      <c r="K161" s="30">
        <v>160.9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5">
        <v>0</v>
      </c>
      <c r="T161" s="35">
        <v>0</v>
      </c>
      <c r="U161" s="56">
        <v>156.69999999999999</v>
      </c>
      <c r="V161" s="56">
        <v>156.69999999999999</v>
      </c>
    </row>
    <row r="162" spans="1:22" outlineLevel="2">
      <c r="A162" s="27" t="s">
        <v>26</v>
      </c>
      <c r="B162" s="27" t="s">
        <v>86</v>
      </c>
      <c r="C162" s="27"/>
      <c r="D162" s="27"/>
      <c r="E162" s="26" t="s">
        <v>389</v>
      </c>
      <c r="F162" s="28"/>
      <c r="G162" s="28"/>
      <c r="H162" s="28"/>
      <c r="I162" s="28"/>
      <c r="J162" s="29">
        <v>0</v>
      </c>
      <c r="K162" s="30">
        <f>K163</f>
        <v>5497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5">
        <v>0.68684737129343276</v>
      </c>
      <c r="T162" s="35">
        <v>0</v>
      </c>
      <c r="U162" s="56">
        <v>2709.4</v>
      </c>
      <c r="V162" s="56">
        <v>2709.4</v>
      </c>
    </row>
    <row r="163" spans="1:22" ht="52.8" outlineLevel="3">
      <c r="A163" s="27" t="s">
        <v>26</v>
      </c>
      <c r="B163" s="27" t="s">
        <v>86</v>
      </c>
      <c r="C163" s="27" t="s">
        <v>46</v>
      </c>
      <c r="D163" s="27"/>
      <c r="E163" s="26" t="s">
        <v>350</v>
      </c>
      <c r="F163" s="28"/>
      <c r="G163" s="28"/>
      <c r="H163" s="28"/>
      <c r="I163" s="28"/>
      <c r="J163" s="29">
        <v>0</v>
      </c>
      <c r="K163" s="30">
        <f>K164</f>
        <v>5497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5">
        <v>0.68684737129343276</v>
      </c>
      <c r="T163" s="35">
        <v>0</v>
      </c>
      <c r="U163" s="56">
        <v>2709.4</v>
      </c>
      <c r="V163" s="56">
        <v>2709.4</v>
      </c>
    </row>
    <row r="164" spans="1:22" ht="26.4" outlineLevel="4">
      <c r="A164" s="27" t="s">
        <v>26</v>
      </c>
      <c r="B164" s="27" t="s">
        <v>86</v>
      </c>
      <c r="C164" s="27" t="s">
        <v>87</v>
      </c>
      <c r="D164" s="27"/>
      <c r="E164" s="26" t="s">
        <v>390</v>
      </c>
      <c r="F164" s="28"/>
      <c r="G164" s="28"/>
      <c r="H164" s="28"/>
      <c r="I164" s="28"/>
      <c r="J164" s="29">
        <v>0</v>
      </c>
      <c r="K164" s="30">
        <f>K165</f>
        <v>5497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5">
        <v>0.68684737129343276</v>
      </c>
      <c r="T164" s="35">
        <v>0</v>
      </c>
      <c r="U164" s="56">
        <v>2709.4</v>
      </c>
      <c r="V164" s="56">
        <v>2709.4</v>
      </c>
    </row>
    <row r="165" spans="1:22" ht="26.4" outlineLevel="5">
      <c r="A165" s="27" t="s">
        <v>26</v>
      </c>
      <c r="B165" s="27" t="s">
        <v>86</v>
      </c>
      <c r="C165" s="27" t="s">
        <v>88</v>
      </c>
      <c r="D165" s="27"/>
      <c r="E165" s="26" t="s">
        <v>391</v>
      </c>
      <c r="F165" s="28"/>
      <c r="G165" s="28"/>
      <c r="H165" s="28"/>
      <c r="I165" s="28"/>
      <c r="J165" s="29">
        <v>0</v>
      </c>
      <c r="K165" s="30">
        <f>K166+K168+K170</f>
        <v>5497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5">
        <v>0.68684737129343276</v>
      </c>
      <c r="T165" s="35">
        <v>0</v>
      </c>
      <c r="U165" s="56">
        <v>2709.4</v>
      </c>
      <c r="V165" s="56">
        <v>2709.4</v>
      </c>
    </row>
    <row r="166" spans="1:22" ht="52.8" outlineLevel="6">
      <c r="A166" s="27" t="s">
        <v>26</v>
      </c>
      <c r="B166" s="27" t="s">
        <v>86</v>
      </c>
      <c r="C166" s="27" t="s">
        <v>89</v>
      </c>
      <c r="D166" s="27"/>
      <c r="E166" s="26" t="s">
        <v>392</v>
      </c>
      <c r="F166" s="28"/>
      <c r="G166" s="28"/>
      <c r="H166" s="28"/>
      <c r="I166" s="28"/>
      <c r="J166" s="29">
        <v>0</v>
      </c>
      <c r="K166" s="30">
        <v>2740.7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5">
        <v>0.56190024446309339</v>
      </c>
      <c r="T166" s="35">
        <v>0</v>
      </c>
      <c r="U166" s="56">
        <v>0</v>
      </c>
      <c r="V166" s="56">
        <v>0</v>
      </c>
    </row>
    <row r="167" spans="1:22" ht="26.4" outlineLevel="7">
      <c r="A167" s="27" t="s">
        <v>26</v>
      </c>
      <c r="B167" s="27" t="s">
        <v>86</v>
      </c>
      <c r="C167" s="27" t="s">
        <v>89</v>
      </c>
      <c r="D167" s="27" t="s">
        <v>10</v>
      </c>
      <c r="E167" s="26" t="s">
        <v>316</v>
      </c>
      <c r="F167" s="28"/>
      <c r="G167" s="28"/>
      <c r="H167" s="28"/>
      <c r="I167" s="28"/>
      <c r="J167" s="29">
        <v>0</v>
      </c>
      <c r="K167" s="30">
        <v>2740.7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5">
        <v>0.56190024446309339</v>
      </c>
      <c r="T167" s="35">
        <v>0</v>
      </c>
      <c r="U167" s="56">
        <v>0</v>
      </c>
      <c r="V167" s="56">
        <v>0</v>
      </c>
    </row>
    <row r="168" spans="1:22" ht="39.6" outlineLevel="6">
      <c r="A168" s="27" t="s">
        <v>26</v>
      </c>
      <c r="B168" s="27" t="s">
        <v>86</v>
      </c>
      <c r="C168" s="27" t="s">
        <v>90</v>
      </c>
      <c r="D168" s="27"/>
      <c r="E168" s="26" t="s">
        <v>393</v>
      </c>
      <c r="F168" s="28"/>
      <c r="G168" s="28"/>
      <c r="H168" s="28"/>
      <c r="I168" s="28"/>
      <c r="J168" s="29">
        <v>0</v>
      </c>
      <c r="K168" s="30">
        <v>15.5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5">
        <v>1</v>
      </c>
      <c r="T168" s="35">
        <v>0</v>
      </c>
      <c r="U168" s="56">
        <v>0</v>
      </c>
      <c r="V168" s="56">
        <v>0</v>
      </c>
    </row>
    <row r="169" spans="1:22" ht="26.4" outlineLevel="7">
      <c r="A169" s="27" t="s">
        <v>26</v>
      </c>
      <c r="B169" s="27" t="s">
        <v>86</v>
      </c>
      <c r="C169" s="27" t="s">
        <v>90</v>
      </c>
      <c r="D169" s="27" t="s">
        <v>10</v>
      </c>
      <c r="E169" s="26" t="s">
        <v>316</v>
      </c>
      <c r="F169" s="28"/>
      <c r="G169" s="28"/>
      <c r="H169" s="28"/>
      <c r="I169" s="28"/>
      <c r="J169" s="29">
        <v>0</v>
      </c>
      <c r="K169" s="30">
        <v>15.5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5">
        <v>1</v>
      </c>
      <c r="T169" s="35">
        <v>0</v>
      </c>
      <c r="U169" s="56">
        <v>0</v>
      </c>
      <c r="V169" s="56">
        <v>0</v>
      </c>
    </row>
    <row r="170" spans="1:22" ht="39.6" outlineLevel="6">
      <c r="A170" s="27" t="s">
        <v>26</v>
      </c>
      <c r="B170" s="27" t="s">
        <v>86</v>
      </c>
      <c r="C170" s="27" t="s">
        <v>91</v>
      </c>
      <c r="D170" s="27"/>
      <c r="E170" s="26" t="s">
        <v>393</v>
      </c>
      <c r="F170" s="28"/>
      <c r="G170" s="28"/>
      <c r="H170" s="28"/>
      <c r="I170" s="28"/>
      <c r="J170" s="29">
        <v>0</v>
      </c>
      <c r="K170" s="30">
        <v>2740.8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5">
        <v>0.81001897256275535</v>
      </c>
      <c r="T170" s="35">
        <v>0</v>
      </c>
      <c r="U170" s="56">
        <v>2709.4</v>
      </c>
      <c r="V170" s="56">
        <v>2709.4</v>
      </c>
    </row>
    <row r="171" spans="1:22" ht="26.4" outlineLevel="7">
      <c r="A171" s="27" t="s">
        <v>26</v>
      </c>
      <c r="B171" s="27" t="s">
        <v>86</v>
      </c>
      <c r="C171" s="27" t="s">
        <v>91</v>
      </c>
      <c r="D171" s="27" t="s">
        <v>10</v>
      </c>
      <c r="E171" s="26" t="s">
        <v>316</v>
      </c>
      <c r="F171" s="28"/>
      <c r="G171" s="28"/>
      <c r="H171" s="28"/>
      <c r="I171" s="28"/>
      <c r="J171" s="29">
        <v>0</v>
      </c>
      <c r="K171" s="30">
        <v>2740.8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5">
        <v>0.81001897256275535</v>
      </c>
      <c r="T171" s="35">
        <v>0</v>
      </c>
      <c r="U171" s="56">
        <v>2709.4</v>
      </c>
      <c r="V171" s="56">
        <v>2709.4</v>
      </c>
    </row>
    <row r="172" spans="1:22" outlineLevel="2">
      <c r="A172" s="27" t="s">
        <v>26</v>
      </c>
      <c r="B172" s="27" t="s">
        <v>92</v>
      </c>
      <c r="C172" s="27"/>
      <c r="D172" s="27"/>
      <c r="E172" s="26" t="s">
        <v>394</v>
      </c>
      <c r="F172" s="28"/>
      <c r="G172" s="28"/>
      <c r="H172" s="28"/>
      <c r="I172" s="28"/>
      <c r="J172" s="29">
        <v>0</v>
      </c>
      <c r="K172" s="30">
        <f>K173</f>
        <v>46355.4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5">
        <v>0.31890347507061612</v>
      </c>
      <c r="T172" s="35">
        <v>0</v>
      </c>
      <c r="U172" s="56">
        <v>22010.443899999998</v>
      </c>
      <c r="V172" s="56">
        <v>28220.043900000001</v>
      </c>
    </row>
    <row r="173" spans="1:22" ht="52.8" outlineLevel="3">
      <c r="A173" s="27" t="s">
        <v>26</v>
      </c>
      <c r="B173" s="27" t="s">
        <v>92</v>
      </c>
      <c r="C173" s="27" t="s">
        <v>46</v>
      </c>
      <c r="D173" s="27"/>
      <c r="E173" s="26" t="s">
        <v>350</v>
      </c>
      <c r="F173" s="28"/>
      <c r="G173" s="28"/>
      <c r="H173" s="28"/>
      <c r="I173" s="28"/>
      <c r="J173" s="29">
        <v>0</v>
      </c>
      <c r="K173" s="30">
        <f>K174</f>
        <v>46355.4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5">
        <v>0.31890347507061612</v>
      </c>
      <c r="T173" s="35">
        <v>0</v>
      </c>
      <c r="U173" s="56">
        <v>22010.443899999998</v>
      </c>
      <c r="V173" s="56">
        <v>28220.043900000001</v>
      </c>
    </row>
    <row r="174" spans="1:22" ht="26.4" outlineLevel="4">
      <c r="A174" s="27" t="s">
        <v>26</v>
      </c>
      <c r="B174" s="27" t="s">
        <v>92</v>
      </c>
      <c r="C174" s="27" t="s">
        <v>87</v>
      </c>
      <c r="D174" s="27"/>
      <c r="E174" s="26" t="s">
        <v>390</v>
      </c>
      <c r="F174" s="28"/>
      <c r="G174" s="28"/>
      <c r="H174" s="28"/>
      <c r="I174" s="28"/>
      <c r="J174" s="29">
        <v>0</v>
      </c>
      <c r="K174" s="30">
        <f>K175</f>
        <v>46355.4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5">
        <v>0.31890347507061612</v>
      </c>
      <c r="T174" s="35">
        <v>0</v>
      </c>
      <c r="U174" s="56">
        <v>22010.443899999998</v>
      </c>
      <c r="V174" s="56">
        <v>28220.043900000001</v>
      </c>
    </row>
    <row r="175" spans="1:22" ht="26.4" outlineLevel="5">
      <c r="A175" s="27" t="s">
        <v>26</v>
      </c>
      <c r="B175" s="27" t="s">
        <v>92</v>
      </c>
      <c r="C175" s="27" t="s">
        <v>93</v>
      </c>
      <c r="D175" s="27"/>
      <c r="E175" s="26" t="s">
        <v>395</v>
      </c>
      <c r="F175" s="28"/>
      <c r="G175" s="28"/>
      <c r="H175" s="28"/>
      <c r="I175" s="28"/>
      <c r="J175" s="29">
        <v>0</v>
      </c>
      <c r="K175" s="30">
        <f>K176+K178+K180+K182+K184+K186</f>
        <v>46355.4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5">
        <v>0.31890347507061612</v>
      </c>
      <c r="T175" s="35">
        <v>0</v>
      </c>
      <c r="U175" s="56">
        <v>22010.443899999998</v>
      </c>
      <c r="V175" s="56">
        <v>28220.043900000001</v>
      </c>
    </row>
    <row r="176" spans="1:22" ht="79.2" outlineLevel="6">
      <c r="A176" s="27" t="s">
        <v>26</v>
      </c>
      <c r="B176" s="27" t="s">
        <v>92</v>
      </c>
      <c r="C176" s="27" t="s">
        <v>94</v>
      </c>
      <c r="D176" s="27"/>
      <c r="E176" s="26" t="s">
        <v>396</v>
      </c>
      <c r="F176" s="28"/>
      <c r="G176" s="28"/>
      <c r="H176" s="28"/>
      <c r="I176" s="28"/>
      <c r="J176" s="29">
        <v>0</v>
      </c>
      <c r="K176" s="30">
        <v>7927.1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5">
        <v>0.71955696282373127</v>
      </c>
      <c r="T176" s="35">
        <v>0</v>
      </c>
      <c r="U176" s="56">
        <v>8299.7000000000007</v>
      </c>
      <c r="V176" s="56">
        <v>8681.4</v>
      </c>
    </row>
    <row r="177" spans="1:22" ht="26.4" outlineLevel="7">
      <c r="A177" s="27" t="s">
        <v>26</v>
      </c>
      <c r="B177" s="27" t="s">
        <v>92</v>
      </c>
      <c r="C177" s="27" t="s">
        <v>94</v>
      </c>
      <c r="D177" s="27" t="s">
        <v>10</v>
      </c>
      <c r="E177" s="26" t="s">
        <v>316</v>
      </c>
      <c r="F177" s="28"/>
      <c r="G177" s="28"/>
      <c r="H177" s="28"/>
      <c r="I177" s="28"/>
      <c r="J177" s="29">
        <v>0</v>
      </c>
      <c r="K177" s="30">
        <v>7927.1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5">
        <v>0.71955696282373127</v>
      </c>
      <c r="T177" s="35">
        <v>0</v>
      </c>
      <c r="U177" s="56">
        <v>8299.7000000000007</v>
      </c>
      <c r="V177" s="56">
        <v>8681.4</v>
      </c>
    </row>
    <row r="178" spans="1:22" ht="39.6" outlineLevel="6">
      <c r="A178" s="27" t="s">
        <v>26</v>
      </c>
      <c r="B178" s="27" t="s">
        <v>92</v>
      </c>
      <c r="C178" s="27" t="s">
        <v>95</v>
      </c>
      <c r="D178" s="27"/>
      <c r="E178" s="26" t="s">
        <v>397</v>
      </c>
      <c r="F178" s="28"/>
      <c r="G178" s="28"/>
      <c r="H178" s="28"/>
      <c r="I178" s="28"/>
      <c r="J178" s="29">
        <v>0</v>
      </c>
      <c r="K178" s="30">
        <v>13468.1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5">
        <v>0</v>
      </c>
      <c r="T178" s="35">
        <v>0</v>
      </c>
      <c r="U178" s="56">
        <v>0</v>
      </c>
      <c r="V178" s="56">
        <v>0</v>
      </c>
    </row>
    <row r="179" spans="1:22" ht="26.4" outlineLevel="7">
      <c r="A179" s="27" t="s">
        <v>26</v>
      </c>
      <c r="B179" s="27" t="s">
        <v>92</v>
      </c>
      <c r="C179" s="27" t="s">
        <v>95</v>
      </c>
      <c r="D179" s="27" t="s">
        <v>10</v>
      </c>
      <c r="E179" s="26" t="s">
        <v>316</v>
      </c>
      <c r="F179" s="28"/>
      <c r="G179" s="28"/>
      <c r="H179" s="28"/>
      <c r="I179" s="28"/>
      <c r="J179" s="29">
        <v>0</v>
      </c>
      <c r="K179" s="30">
        <v>13468.1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5">
        <v>0</v>
      </c>
      <c r="T179" s="35">
        <v>0</v>
      </c>
      <c r="U179" s="56">
        <v>0</v>
      </c>
      <c r="V179" s="56">
        <v>0</v>
      </c>
    </row>
    <row r="180" spans="1:22" ht="52.8" outlineLevel="6">
      <c r="A180" s="27" t="s">
        <v>26</v>
      </c>
      <c r="B180" s="27" t="s">
        <v>92</v>
      </c>
      <c r="C180" s="27" t="s">
        <v>96</v>
      </c>
      <c r="D180" s="27"/>
      <c r="E180" s="26" t="s">
        <v>398</v>
      </c>
      <c r="F180" s="28"/>
      <c r="G180" s="28"/>
      <c r="H180" s="28"/>
      <c r="I180" s="28"/>
      <c r="J180" s="29">
        <v>0</v>
      </c>
      <c r="K180" s="30">
        <v>8886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5">
        <v>2.1944632005401754E-3</v>
      </c>
      <c r="T180" s="35">
        <v>0</v>
      </c>
      <c r="U180" s="56">
        <v>2577.6972000000001</v>
      </c>
      <c r="V180" s="56">
        <v>2577.6972000000001</v>
      </c>
    </row>
    <row r="181" spans="1:22" ht="26.4" outlineLevel="7">
      <c r="A181" s="27" t="s">
        <v>26</v>
      </c>
      <c r="B181" s="27" t="s">
        <v>92</v>
      </c>
      <c r="C181" s="27" t="s">
        <v>96</v>
      </c>
      <c r="D181" s="27" t="s">
        <v>10</v>
      </c>
      <c r="E181" s="26" t="s">
        <v>316</v>
      </c>
      <c r="F181" s="28"/>
      <c r="G181" s="28"/>
      <c r="H181" s="28"/>
      <c r="I181" s="28"/>
      <c r="J181" s="29">
        <v>0</v>
      </c>
      <c r="K181" s="30">
        <v>8886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5">
        <v>2.1944632005401754E-3</v>
      </c>
      <c r="T181" s="35">
        <v>0</v>
      </c>
      <c r="U181" s="56">
        <v>2577.6972000000001</v>
      </c>
      <c r="V181" s="56">
        <v>2577.6972000000001</v>
      </c>
    </row>
    <row r="182" spans="1:22" ht="39.6" outlineLevel="6">
      <c r="A182" s="27" t="s">
        <v>26</v>
      </c>
      <c r="B182" s="27" t="s">
        <v>92</v>
      </c>
      <c r="C182" s="27" t="s">
        <v>97</v>
      </c>
      <c r="D182" s="27"/>
      <c r="E182" s="26" t="s">
        <v>399</v>
      </c>
      <c r="F182" s="28"/>
      <c r="G182" s="28"/>
      <c r="H182" s="28"/>
      <c r="I182" s="28"/>
      <c r="J182" s="29">
        <v>0</v>
      </c>
      <c r="K182" s="30">
        <v>6040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5">
        <v>0.79470198675496684</v>
      </c>
      <c r="T182" s="35">
        <v>0</v>
      </c>
      <c r="U182" s="56">
        <v>5200</v>
      </c>
      <c r="V182" s="56">
        <v>6200</v>
      </c>
    </row>
    <row r="183" spans="1:22" ht="26.4" outlineLevel="7">
      <c r="A183" s="27" t="s">
        <v>26</v>
      </c>
      <c r="B183" s="27" t="s">
        <v>92</v>
      </c>
      <c r="C183" s="27" t="s">
        <v>97</v>
      </c>
      <c r="D183" s="27" t="s">
        <v>61</v>
      </c>
      <c r="E183" s="26" t="s">
        <v>364</v>
      </c>
      <c r="F183" s="28"/>
      <c r="G183" s="28"/>
      <c r="H183" s="28"/>
      <c r="I183" s="28"/>
      <c r="J183" s="29">
        <v>0</v>
      </c>
      <c r="K183" s="30">
        <v>6040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5">
        <v>0.79470198675496684</v>
      </c>
      <c r="T183" s="35">
        <v>0</v>
      </c>
      <c r="U183" s="56">
        <v>5200</v>
      </c>
      <c r="V183" s="56">
        <v>6200</v>
      </c>
    </row>
    <row r="184" spans="1:22" ht="39.6" outlineLevel="6">
      <c r="A184" s="27" t="s">
        <v>26</v>
      </c>
      <c r="B184" s="27" t="s">
        <v>92</v>
      </c>
      <c r="C184" s="27" t="s">
        <v>98</v>
      </c>
      <c r="D184" s="27"/>
      <c r="E184" s="26" t="s">
        <v>400</v>
      </c>
      <c r="F184" s="28"/>
      <c r="G184" s="28"/>
      <c r="H184" s="28"/>
      <c r="I184" s="28"/>
      <c r="J184" s="29">
        <v>0</v>
      </c>
      <c r="K184" s="30">
        <f>5946.9+155</f>
        <v>6101.9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5">
        <v>0.70791995964351773</v>
      </c>
      <c r="T184" s="35">
        <v>0</v>
      </c>
      <c r="U184" s="56">
        <v>5933.0466999999999</v>
      </c>
      <c r="V184" s="56">
        <v>10760.9467</v>
      </c>
    </row>
    <row r="185" spans="1:22" ht="26.4" outlineLevel="7">
      <c r="A185" s="27" t="s">
        <v>26</v>
      </c>
      <c r="B185" s="27" t="s">
        <v>92</v>
      </c>
      <c r="C185" s="27" t="s">
        <v>98</v>
      </c>
      <c r="D185" s="27" t="s">
        <v>10</v>
      </c>
      <c r="E185" s="26" t="s">
        <v>316</v>
      </c>
      <c r="F185" s="28"/>
      <c r="G185" s="28"/>
      <c r="H185" s="28"/>
      <c r="I185" s="28"/>
      <c r="J185" s="29">
        <v>0</v>
      </c>
      <c r="K185" s="30">
        <f>5946.9+155</f>
        <v>6101.9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5">
        <v>0.70791995964351773</v>
      </c>
      <c r="T185" s="35">
        <v>0</v>
      </c>
      <c r="U185" s="56">
        <v>5933.0466999999999</v>
      </c>
      <c r="V185" s="56">
        <v>10760.9467</v>
      </c>
    </row>
    <row r="186" spans="1:22" ht="39.6" outlineLevel="6">
      <c r="A186" s="27" t="s">
        <v>26</v>
      </c>
      <c r="B186" s="27" t="s">
        <v>92</v>
      </c>
      <c r="C186" s="27" t="s">
        <v>99</v>
      </c>
      <c r="D186" s="27"/>
      <c r="E186" s="26" t="s">
        <v>401</v>
      </c>
      <c r="F186" s="28"/>
      <c r="G186" s="28"/>
      <c r="H186" s="28"/>
      <c r="I186" s="28"/>
      <c r="J186" s="29">
        <v>0</v>
      </c>
      <c r="K186" s="30">
        <v>3932.3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5">
        <v>0</v>
      </c>
      <c r="T186" s="35">
        <v>0</v>
      </c>
      <c r="U186" s="73">
        <v>0</v>
      </c>
      <c r="V186" s="73">
        <v>0</v>
      </c>
    </row>
    <row r="187" spans="1:22" ht="26.4" outlineLevel="7">
      <c r="A187" s="27" t="s">
        <v>26</v>
      </c>
      <c r="B187" s="27" t="s">
        <v>92</v>
      </c>
      <c r="C187" s="27" t="s">
        <v>99</v>
      </c>
      <c r="D187" s="27" t="s">
        <v>10</v>
      </c>
      <c r="E187" s="26" t="s">
        <v>316</v>
      </c>
      <c r="F187" s="28"/>
      <c r="G187" s="28"/>
      <c r="H187" s="28"/>
      <c r="I187" s="28"/>
      <c r="J187" s="29">
        <v>0</v>
      </c>
      <c r="K187" s="30">
        <v>3932.3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5">
        <v>0</v>
      </c>
      <c r="T187" s="35">
        <v>0</v>
      </c>
      <c r="U187" s="73">
        <v>0</v>
      </c>
      <c r="V187" s="73">
        <v>0</v>
      </c>
    </row>
    <row r="188" spans="1:22" outlineLevel="2">
      <c r="A188" s="27" t="s">
        <v>26</v>
      </c>
      <c r="B188" s="27" t="s">
        <v>100</v>
      </c>
      <c r="C188" s="27"/>
      <c r="D188" s="27"/>
      <c r="E188" s="26" t="s">
        <v>402</v>
      </c>
      <c r="F188" s="28"/>
      <c r="G188" s="28"/>
      <c r="H188" s="28"/>
      <c r="I188" s="28"/>
      <c r="J188" s="29">
        <v>0</v>
      </c>
      <c r="K188" s="30">
        <v>200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5">
        <v>0.27800000000000002</v>
      </c>
      <c r="T188" s="35">
        <v>0</v>
      </c>
      <c r="U188" s="56">
        <v>300</v>
      </c>
      <c r="V188" s="56">
        <v>300</v>
      </c>
    </row>
    <row r="189" spans="1:22" ht="52.8" outlineLevel="3">
      <c r="A189" s="27" t="s">
        <v>26</v>
      </c>
      <c r="B189" s="27" t="s">
        <v>100</v>
      </c>
      <c r="C189" s="27" t="s">
        <v>46</v>
      </c>
      <c r="D189" s="27"/>
      <c r="E189" s="26" t="s">
        <v>350</v>
      </c>
      <c r="F189" s="28"/>
      <c r="G189" s="28"/>
      <c r="H189" s="28"/>
      <c r="I189" s="28"/>
      <c r="J189" s="29">
        <v>0</v>
      </c>
      <c r="K189" s="30">
        <v>200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5">
        <v>0.27800000000000002</v>
      </c>
      <c r="T189" s="35">
        <v>0</v>
      </c>
      <c r="U189" s="56">
        <v>300</v>
      </c>
      <c r="V189" s="56">
        <v>300</v>
      </c>
    </row>
    <row r="190" spans="1:22" ht="26.4" outlineLevel="3">
      <c r="A190" s="57" t="s">
        <v>26</v>
      </c>
      <c r="B190" s="57" t="s">
        <v>100</v>
      </c>
      <c r="C190" s="57" t="s">
        <v>83</v>
      </c>
      <c r="D190" s="57"/>
      <c r="E190" s="58" t="s">
        <v>602</v>
      </c>
      <c r="F190" s="28"/>
      <c r="G190" s="28"/>
      <c r="H190" s="28"/>
      <c r="I190" s="28"/>
      <c r="J190" s="29"/>
      <c r="K190" s="30">
        <v>0</v>
      </c>
      <c r="L190" s="4"/>
      <c r="M190" s="4"/>
      <c r="N190" s="4"/>
      <c r="O190" s="4"/>
      <c r="P190" s="4"/>
      <c r="Q190" s="4"/>
      <c r="R190" s="4"/>
      <c r="S190" s="5"/>
      <c r="T190" s="35"/>
      <c r="U190" s="56">
        <v>100</v>
      </c>
      <c r="V190" s="56">
        <v>100</v>
      </c>
    </row>
    <row r="191" spans="1:22" ht="39.6" outlineLevel="3">
      <c r="A191" s="57" t="s">
        <v>26</v>
      </c>
      <c r="B191" s="57" t="s">
        <v>100</v>
      </c>
      <c r="C191" s="57" t="s">
        <v>84</v>
      </c>
      <c r="D191" s="57"/>
      <c r="E191" s="58" t="s">
        <v>603</v>
      </c>
      <c r="F191" s="28"/>
      <c r="G191" s="28"/>
      <c r="H191" s="28"/>
      <c r="I191" s="28"/>
      <c r="J191" s="29"/>
      <c r="K191" s="30">
        <v>0</v>
      </c>
      <c r="L191" s="4"/>
      <c r="M191" s="4"/>
      <c r="N191" s="4"/>
      <c r="O191" s="4"/>
      <c r="P191" s="4"/>
      <c r="Q191" s="4"/>
      <c r="R191" s="4"/>
      <c r="S191" s="5"/>
      <c r="T191" s="35"/>
      <c r="U191" s="56">
        <v>100</v>
      </c>
      <c r="V191" s="56">
        <v>100</v>
      </c>
    </row>
    <row r="192" spans="1:22" outlineLevel="3">
      <c r="A192" s="57" t="s">
        <v>26</v>
      </c>
      <c r="B192" s="57" t="s">
        <v>100</v>
      </c>
      <c r="C192" s="57" t="s">
        <v>607</v>
      </c>
      <c r="D192" s="57"/>
      <c r="E192" s="58" t="s">
        <v>608</v>
      </c>
      <c r="F192" s="28"/>
      <c r="G192" s="28"/>
      <c r="H192" s="28"/>
      <c r="I192" s="28"/>
      <c r="J192" s="29"/>
      <c r="K192" s="30">
        <v>0</v>
      </c>
      <c r="L192" s="4"/>
      <c r="M192" s="4"/>
      <c r="N192" s="4"/>
      <c r="O192" s="4"/>
      <c r="P192" s="4"/>
      <c r="Q192" s="4"/>
      <c r="R192" s="4"/>
      <c r="S192" s="5"/>
      <c r="T192" s="35"/>
      <c r="U192" s="56">
        <v>100</v>
      </c>
      <c r="V192" s="56">
        <v>100</v>
      </c>
    </row>
    <row r="193" spans="1:22" ht="26.4" outlineLevel="3">
      <c r="A193" s="57" t="s">
        <v>26</v>
      </c>
      <c r="B193" s="57" t="s">
        <v>100</v>
      </c>
      <c r="C193" s="57" t="s">
        <v>607</v>
      </c>
      <c r="D193" s="57" t="s">
        <v>10</v>
      </c>
      <c r="E193" s="58" t="s">
        <v>606</v>
      </c>
      <c r="F193" s="28"/>
      <c r="G193" s="28"/>
      <c r="H193" s="28"/>
      <c r="I193" s="28"/>
      <c r="J193" s="29"/>
      <c r="K193" s="30">
        <v>0</v>
      </c>
      <c r="L193" s="4"/>
      <c r="M193" s="4"/>
      <c r="N193" s="4"/>
      <c r="O193" s="4"/>
      <c r="P193" s="4"/>
      <c r="Q193" s="4"/>
      <c r="R193" s="4"/>
      <c r="S193" s="5"/>
      <c r="T193" s="35"/>
      <c r="U193" s="56">
        <v>100</v>
      </c>
      <c r="V193" s="56">
        <v>100</v>
      </c>
    </row>
    <row r="194" spans="1:22" ht="26.4" outlineLevel="4">
      <c r="A194" s="27" t="s">
        <v>26</v>
      </c>
      <c r="B194" s="27" t="s">
        <v>100</v>
      </c>
      <c r="C194" s="27" t="s">
        <v>47</v>
      </c>
      <c r="D194" s="27"/>
      <c r="E194" s="26" t="s">
        <v>351</v>
      </c>
      <c r="F194" s="28"/>
      <c r="G194" s="28"/>
      <c r="H194" s="28"/>
      <c r="I194" s="28"/>
      <c r="J194" s="29">
        <v>0</v>
      </c>
      <c r="K194" s="30">
        <v>200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5">
        <v>0.27800000000000002</v>
      </c>
      <c r="T194" s="35">
        <v>0</v>
      </c>
      <c r="U194" s="56">
        <v>200</v>
      </c>
      <c r="V194" s="56">
        <v>200</v>
      </c>
    </row>
    <row r="195" spans="1:22" ht="39.6" outlineLevel="5">
      <c r="A195" s="27" t="s">
        <v>26</v>
      </c>
      <c r="B195" s="27" t="s">
        <v>100</v>
      </c>
      <c r="C195" s="27" t="s">
        <v>48</v>
      </c>
      <c r="D195" s="27"/>
      <c r="E195" s="26" t="s">
        <v>352</v>
      </c>
      <c r="F195" s="28"/>
      <c r="G195" s="28"/>
      <c r="H195" s="28"/>
      <c r="I195" s="28"/>
      <c r="J195" s="29">
        <v>0</v>
      </c>
      <c r="K195" s="30">
        <v>200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5">
        <v>0.27800000000000002</v>
      </c>
      <c r="T195" s="35">
        <v>0</v>
      </c>
      <c r="U195" s="56">
        <v>200</v>
      </c>
      <c r="V195" s="56">
        <v>200</v>
      </c>
    </row>
    <row r="196" spans="1:22" outlineLevel="6">
      <c r="A196" s="27" t="s">
        <v>26</v>
      </c>
      <c r="B196" s="27" t="s">
        <v>100</v>
      </c>
      <c r="C196" s="27" t="s">
        <v>101</v>
      </c>
      <c r="D196" s="27"/>
      <c r="E196" s="26" t="s">
        <v>403</v>
      </c>
      <c r="F196" s="28"/>
      <c r="G196" s="28"/>
      <c r="H196" s="28"/>
      <c r="I196" s="28"/>
      <c r="J196" s="29">
        <v>0</v>
      </c>
      <c r="K196" s="30">
        <v>100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5">
        <v>0.45</v>
      </c>
      <c r="T196" s="35">
        <v>0</v>
      </c>
      <c r="U196" s="56">
        <v>100</v>
      </c>
      <c r="V196" s="56">
        <v>100</v>
      </c>
    </row>
    <row r="197" spans="1:22" ht="26.4" outlineLevel="7">
      <c r="A197" s="27" t="s">
        <v>26</v>
      </c>
      <c r="B197" s="27" t="s">
        <v>100</v>
      </c>
      <c r="C197" s="27" t="s">
        <v>101</v>
      </c>
      <c r="D197" s="27" t="s">
        <v>10</v>
      </c>
      <c r="E197" s="26" t="s">
        <v>316</v>
      </c>
      <c r="F197" s="28"/>
      <c r="G197" s="28"/>
      <c r="H197" s="28"/>
      <c r="I197" s="28"/>
      <c r="J197" s="29">
        <v>0</v>
      </c>
      <c r="K197" s="30">
        <v>100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5">
        <v>0.45</v>
      </c>
      <c r="T197" s="35">
        <v>0</v>
      </c>
      <c r="U197" s="56">
        <v>100</v>
      </c>
      <c r="V197" s="56">
        <v>100</v>
      </c>
    </row>
    <row r="198" spans="1:22" outlineLevel="6">
      <c r="A198" s="27" t="s">
        <v>26</v>
      </c>
      <c r="B198" s="27" t="s">
        <v>100</v>
      </c>
      <c r="C198" s="27" t="s">
        <v>102</v>
      </c>
      <c r="D198" s="27"/>
      <c r="E198" s="26" t="s">
        <v>403</v>
      </c>
      <c r="F198" s="28"/>
      <c r="G198" s="28"/>
      <c r="H198" s="28"/>
      <c r="I198" s="28"/>
      <c r="J198" s="29">
        <v>0</v>
      </c>
      <c r="K198" s="30">
        <v>100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5">
        <v>0.106</v>
      </c>
      <c r="T198" s="35">
        <v>0</v>
      </c>
      <c r="U198" s="56">
        <v>100</v>
      </c>
      <c r="V198" s="56">
        <v>100</v>
      </c>
    </row>
    <row r="199" spans="1:22" ht="26.4" outlineLevel="7">
      <c r="A199" s="27" t="s">
        <v>26</v>
      </c>
      <c r="B199" s="27" t="s">
        <v>100</v>
      </c>
      <c r="C199" s="27" t="s">
        <v>102</v>
      </c>
      <c r="D199" s="27" t="s">
        <v>10</v>
      </c>
      <c r="E199" s="26" t="s">
        <v>316</v>
      </c>
      <c r="F199" s="28"/>
      <c r="G199" s="28"/>
      <c r="H199" s="28"/>
      <c r="I199" s="28"/>
      <c r="J199" s="29">
        <v>0</v>
      </c>
      <c r="K199" s="30">
        <v>100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5">
        <v>0.106</v>
      </c>
      <c r="T199" s="35">
        <v>0</v>
      </c>
      <c r="U199" s="56">
        <v>100</v>
      </c>
      <c r="V199" s="56">
        <v>100</v>
      </c>
    </row>
    <row r="200" spans="1:22" outlineLevel="1">
      <c r="A200" s="27" t="s">
        <v>26</v>
      </c>
      <c r="B200" s="27" t="s">
        <v>103</v>
      </c>
      <c r="C200" s="27"/>
      <c r="D200" s="27"/>
      <c r="E200" s="26" t="s">
        <v>404</v>
      </c>
      <c r="F200" s="28"/>
      <c r="G200" s="28"/>
      <c r="H200" s="28"/>
      <c r="I200" s="28"/>
      <c r="J200" s="29">
        <v>0</v>
      </c>
      <c r="K200" s="30">
        <f>K201+K209+K232+K256</f>
        <v>38357.1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5">
        <v>0.66011163455196276</v>
      </c>
      <c r="T200" s="35">
        <v>0</v>
      </c>
      <c r="U200" s="56">
        <v>21098.3</v>
      </c>
      <c r="V200" s="56">
        <v>26940.7</v>
      </c>
    </row>
    <row r="201" spans="1:22" outlineLevel="2">
      <c r="A201" s="27" t="s">
        <v>26</v>
      </c>
      <c r="B201" s="27" t="s">
        <v>104</v>
      </c>
      <c r="C201" s="27"/>
      <c r="D201" s="27"/>
      <c r="E201" s="26" t="s">
        <v>405</v>
      </c>
      <c r="F201" s="28"/>
      <c r="G201" s="28"/>
      <c r="H201" s="28"/>
      <c r="I201" s="28"/>
      <c r="J201" s="29">
        <v>0</v>
      </c>
      <c r="K201" s="30">
        <v>594.70000000000005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5">
        <v>0.55338826298974275</v>
      </c>
      <c r="T201" s="35">
        <v>0</v>
      </c>
      <c r="U201" s="56">
        <v>1220.7</v>
      </c>
      <c r="V201" s="56">
        <v>1220.7</v>
      </c>
    </row>
    <row r="202" spans="1:22" ht="52.8" outlineLevel="3">
      <c r="A202" s="27" t="s">
        <v>26</v>
      </c>
      <c r="B202" s="27" t="s">
        <v>104</v>
      </c>
      <c r="C202" s="27" t="s">
        <v>46</v>
      </c>
      <c r="D202" s="27"/>
      <c r="E202" s="26" t="s">
        <v>350</v>
      </c>
      <c r="F202" s="28"/>
      <c r="G202" s="28"/>
      <c r="H202" s="28"/>
      <c r="I202" s="28"/>
      <c r="J202" s="29">
        <v>0</v>
      </c>
      <c r="K202" s="30">
        <v>594.70000000000005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5">
        <v>0.55338826298974275</v>
      </c>
      <c r="T202" s="35">
        <v>0</v>
      </c>
      <c r="U202" s="56">
        <v>1220.7</v>
      </c>
      <c r="V202" s="56">
        <v>1220.7</v>
      </c>
    </row>
    <row r="203" spans="1:22" ht="26.4" outlineLevel="4">
      <c r="A203" s="27" t="s">
        <v>26</v>
      </c>
      <c r="B203" s="27" t="s">
        <v>104</v>
      </c>
      <c r="C203" s="27" t="s">
        <v>83</v>
      </c>
      <c r="D203" s="27"/>
      <c r="E203" s="26" t="s">
        <v>386</v>
      </c>
      <c r="F203" s="28"/>
      <c r="G203" s="28"/>
      <c r="H203" s="28"/>
      <c r="I203" s="28"/>
      <c r="J203" s="29">
        <v>0</v>
      </c>
      <c r="K203" s="30">
        <v>594.70000000000005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5">
        <v>0.55338826298974275</v>
      </c>
      <c r="T203" s="35">
        <v>0</v>
      </c>
      <c r="U203" s="56">
        <v>1220.7</v>
      </c>
      <c r="V203" s="56">
        <v>1220.7</v>
      </c>
    </row>
    <row r="204" spans="1:22" ht="39.6" outlineLevel="5">
      <c r="A204" s="27" t="s">
        <v>26</v>
      </c>
      <c r="B204" s="27" t="s">
        <v>104</v>
      </c>
      <c r="C204" s="27" t="s">
        <v>84</v>
      </c>
      <c r="D204" s="27"/>
      <c r="E204" s="26" t="s">
        <v>387</v>
      </c>
      <c r="F204" s="28"/>
      <c r="G204" s="28"/>
      <c r="H204" s="28"/>
      <c r="I204" s="28"/>
      <c r="J204" s="29">
        <v>0</v>
      </c>
      <c r="K204" s="30">
        <v>594.70000000000005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5">
        <v>0.55338826298974275</v>
      </c>
      <c r="T204" s="35">
        <v>0</v>
      </c>
      <c r="U204" s="56">
        <v>1220.7</v>
      </c>
      <c r="V204" s="56">
        <v>1220.7</v>
      </c>
    </row>
    <row r="205" spans="1:22" ht="26.4" outlineLevel="6">
      <c r="A205" s="27" t="s">
        <v>26</v>
      </c>
      <c r="B205" s="27" t="s">
        <v>104</v>
      </c>
      <c r="C205" s="27" t="s">
        <v>105</v>
      </c>
      <c r="D205" s="27"/>
      <c r="E205" s="26" t="s">
        <v>406</v>
      </c>
      <c r="F205" s="28"/>
      <c r="G205" s="28"/>
      <c r="H205" s="28"/>
      <c r="I205" s="28"/>
      <c r="J205" s="29">
        <v>0</v>
      </c>
      <c r="K205" s="30">
        <v>594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5">
        <v>0.554040404040404</v>
      </c>
      <c r="T205" s="35">
        <v>0</v>
      </c>
      <c r="U205" s="56">
        <v>500</v>
      </c>
      <c r="V205" s="56">
        <v>500</v>
      </c>
    </row>
    <row r="206" spans="1:22" outlineLevel="7">
      <c r="A206" s="27" t="s">
        <v>26</v>
      </c>
      <c r="B206" s="27" t="s">
        <v>104</v>
      </c>
      <c r="C206" s="27" t="s">
        <v>105</v>
      </c>
      <c r="D206" s="27" t="s">
        <v>11</v>
      </c>
      <c r="E206" s="26" t="s">
        <v>317</v>
      </c>
      <c r="F206" s="28"/>
      <c r="G206" s="28"/>
      <c r="H206" s="28"/>
      <c r="I206" s="28"/>
      <c r="J206" s="29">
        <v>0</v>
      </c>
      <c r="K206" s="30">
        <v>594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5">
        <v>0.554040404040404</v>
      </c>
      <c r="T206" s="35">
        <v>0</v>
      </c>
      <c r="U206" s="56">
        <v>500</v>
      </c>
      <c r="V206" s="56">
        <v>500</v>
      </c>
    </row>
    <row r="207" spans="1:22" ht="39.6" outlineLevel="6">
      <c r="A207" s="27" t="s">
        <v>26</v>
      </c>
      <c r="B207" s="27" t="s">
        <v>104</v>
      </c>
      <c r="C207" s="27" t="s">
        <v>106</v>
      </c>
      <c r="D207" s="27"/>
      <c r="E207" s="26" t="s">
        <v>407</v>
      </c>
      <c r="F207" s="28"/>
      <c r="G207" s="28"/>
      <c r="H207" s="28"/>
      <c r="I207" s="28"/>
      <c r="J207" s="29">
        <v>0</v>
      </c>
      <c r="K207" s="30">
        <v>0.7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5">
        <v>0</v>
      </c>
      <c r="T207" s="35">
        <v>0</v>
      </c>
      <c r="U207" s="56">
        <v>720.7</v>
      </c>
      <c r="V207" s="56">
        <v>720.7</v>
      </c>
    </row>
    <row r="208" spans="1:22" ht="26.4" outlineLevel="7">
      <c r="A208" s="27" t="s">
        <v>26</v>
      </c>
      <c r="B208" s="27" t="s">
        <v>104</v>
      </c>
      <c r="C208" s="27" t="s">
        <v>106</v>
      </c>
      <c r="D208" s="27" t="s">
        <v>10</v>
      </c>
      <c r="E208" s="26" t="s">
        <v>316</v>
      </c>
      <c r="F208" s="28"/>
      <c r="G208" s="28"/>
      <c r="H208" s="28"/>
      <c r="I208" s="28"/>
      <c r="J208" s="29">
        <v>0</v>
      </c>
      <c r="K208" s="30">
        <v>0.7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5">
        <v>0</v>
      </c>
      <c r="T208" s="35">
        <v>0</v>
      </c>
      <c r="U208" s="56">
        <v>720.7</v>
      </c>
      <c r="V208" s="56">
        <v>720.7</v>
      </c>
    </row>
    <row r="209" spans="1:22" outlineLevel="2">
      <c r="A209" s="27" t="s">
        <v>26</v>
      </c>
      <c r="B209" s="27" t="s">
        <v>107</v>
      </c>
      <c r="C209" s="27"/>
      <c r="D209" s="27"/>
      <c r="E209" s="26" t="s">
        <v>408</v>
      </c>
      <c r="F209" s="28"/>
      <c r="G209" s="28"/>
      <c r="H209" s="28"/>
      <c r="I209" s="28"/>
      <c r="J209" s="29">
        <v>0</v>
      </c>
      <c r="K209" s="30">
        <f>K210</f>
        <v>10195.4</v>
      </c>
      <c r="L209" s="30">
        <f t="shared" ref="L209:V210" si="0">L210</f>
        <v>0</v>
      </c>
      <c r="M209" s="30">
        <f t="shared" si="0"/>
        <v>0</v>
      </c>
      <c r="N209" s="30">
        <f t="shared" si="0"/>
        <v>0</v>
      </c>
      <c r="O209" s="30">
        <f t="shared" si="0"/>
        <v>0</v>
      </c>
      <c r="P209" s="30">
        <f t="shared" si="0"/>
        <v>0</v>
      </c>
      <c r="Q209" s="30">
        <f t="shared" si="0"/>
        <v>0</v>
      </c>
      <c r="R209" s="30">
        <f t="shared" si="0"/>
        <v>0</v>
      </c>
      <c r="S209" s="30">
        <f t="shared" si="0"/>
        <v>1.0003512695900245</v>
      </c>
      <c r="T209" s="30">
        <f t="shared" si="0"/>
        <v>0</v>
      </c>
      <c r="U209" s="30">
        <f t="shared" si="0"/>
        <v>2200</v>
      </c>
      <c r="V209" s="30">
        <f t="shared" si="0"/>
        <v>4100</v>
      </c>
    </row>
    <row r="210" spans="1:22" ht="52.8" outlineLevel="3">
      <c r="A210" s="27" t="s">
        <v>26</v>
      </c>
      <c r="B210" s="27" t="s">
        <v>107</v>
      </c>
      <c r="C210" s="27" t="s">
        <v>46</v>
      </c>
      <c r="D210" s="27"/>
      <c r="E210" s="26" t="s">
        <v>350</v>
      </c>
      <c r="F210" s="28"/>
      <c r="G210" s="28"/>
      <c r="H210" s="28"/>
      <c r="I210" s="28"/>
      <c r="J210" s="29">
        <v>0</v>
      </c>
      <c r="K210" s="30">
        <f>K211</f>
        <v>10195.4</v>
      </c>
      <c r="L210" s="30">
        <f t="shared" si="0"/>
        <v>0</v>
      </c>
      <c r="M210" s="30">
        <f t="shared" si="0"/>
        <v>0</v>
      </c>
      <c r="N210" s="30">
        <f t="shared" si="0"/>
        <v>0</v>
      </c>
      <c r="O210" s="30">
        <f t="shared" si="0"/>
        <v>0</v>
      </c>
      <c r="P210" s="30">
        <f t="shared" si="0"/>
        <v>0</v>
      </c>
      <c r="Q210" s="30">
        <f t="shared" si="0"/>
        <v>0</v>
      </c>
      <c r="R210" s="30">
        <f t="shared" si="0"/>
        <v>0</v>
      </c>
      <c r="S210" s="30">
        <f t="shared" si="0"/>
        <v>1.0003512695900245</v>
      </c>
      <c r="T210" s="30">
        <f t="shared" si="0"/>
        <v>0</v>
      </c>
      <c r="U210" s="30">
        <f t="shared" si="0"/>
        <v>2200</v>
      </c>
      <c r="V210" s="30">
        <f t="shared" si="0"/>
        <v>4100</v>
      </c>
    </row>
    <row r="211" spans="1:22" ht="26.4" outlineLevel="4">
      <c r="A211" s="27" t="s">
        <v>26</v>
      </c>
      <c r="B211" s="27" t="s">
        <v>107</v>
      </c>
      <c r="C211" s="27" t="s">
        <v>83</v>
      </c>
      <c r="D211" s="27"/>
      <c r="E211" s="26" t="s">
        <v>386</v>
      </c>
      <c r="F211" s="28"/>
      <c r="G211" s="28"/>
      <c r="H211" s="28"/>
      <c r="I211" s="28"/>
      <c r="J211" s="29">
        <v>0</v>
      </c>
      <c r="K211" s="30">
        <f>K212+K217</f>
        <v>10195.4</v>
      </c>
      <c r="L211" s="30">
        <f t="shared" ref="L211:V211" si="1">L212+L217</f>
        <v>0</v>
      </c>
      <c r="M211" s="30">
        <f t="shared" si="1"/>
        <v>0</v>
      </c>
      <c r="N211" s="30">
        <f t="shared" si="1"/>
        <v>0</v>
      </c>
      <c r="O211" s="30">
        <f t="shared" si="1"/>
        <v>0</v>
      </c>
      <c r="P211" s="30">
        <f t="shared" si="1"/>
        <v>0</v>
      </c>
      <c r="Q211" s="30">
        <f t="shared" si="1"/>
        <v>0</v>
      </c>
      <c r="R211" s="30">
        <f t="shared" si="1"/>
        <v>0</v>
      </c>
      <c r="S211" s="30">
        <f t="shared" si="1"/>
        <v>1.0003512695900245</v>
      </c>
      <c r="T211" s="30">
        <f t="shared" si="1"/>
        <v>0</v>
      </c>
      <c r="U211" s="30">
        <f t="shared" si="1"/>
        <v>2200</v>
      </c>
      <c r="V211" s="30">
        <f t="shared" si="1"/>
        <v>4100</v>
      </c>
    </row>
    <row r="212" spans="1:22" ht="52.8" outlineLevel="5">
      <c r="A212" s="27" t="s">
        <v>26</v>
      </c>
      <c r="B212" s="27" t="s">
        <v>107</v>
      </c>
      <c r="C212" s="27" t="s">
        <v>108</v>
      </c>
      <c r="D212" s="27"/>
      <c r="E212" s="26" t="s">
        <v>409</v>
      </c>
      <c r="F212" s="28"/>
      <c r="G212" s="28"/>
      <c r="H212" s="28"/>
      <c r="I212" s="28"/>
      <c r="J212" s="29">
        <v>0</v>
      </c>
      <c r="K212" s="30">
        <f>K213+K215</f>
        <v>749.5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5">
        <v>0.68676627534685164</v>
      </c>
      <c r="T212" s="35">
        <v>0</v>
      </c>
      <c r="U212" s="56">
        <v>0</v>
      </c>
      <c r="V212" s="56">
        <v>0</v>
      </c>
    </row>
    <row r="213" spans="1:22" outlineLevel="6">
      <c r="A213" s="27" t="s">
        <v>26</v>
      </c>
      <c r="B213" s="27" t="s">
        <v>107</v>
      </c>
      <c r="C213" s="27" t="s">
        <v>109</v>
      </c>
      <c r="D213" s="27"/>
      <c r="E213" s="26" t="s">
        <v>410</v>
      </c>
      <c r="F213" s="28"/>
      <c r="G213" s="28"/>
      <c r="H213" s="28"/>
      <c r="I213" s="28"/>
      <c r="J213" s="29">
        <v>0</v>
      </c>
      <c r="K213" s="30">
        <v>349.5</v>
      </c>
      <c r="L213" s="30">
        <v>349.5</v>
      </c>
      <c r="M213" s="30">
        <v>349.5</v>
      </c>
      <c r="N213" s="30">
        <v>349.5</v>
      </c>
      <c r="O213" s="30">
        <v>349.5</v>
      </c>
      <c r="P213" s="30">
        <v>349.5</v>
      </c>
      <c r="Q213" s="30">
        <v>349.5</v>
      </c>
      <c r="R213" s="30">
        <v>349.5</v>
      </c>
      <c r="S213" s="30">
        <v>349.5</v>
      </c>
      <c r="T213" s="30">
        <v>349.5</v>
      </c>
      <c r="U213" s="56">
        <v>0</v>
      </c>
      <c r="V213" s="56">
        <v>0</v>
      </c>
    </row>
    <row r="214" spans="1:22" ht="26.4" outlineLevel="7">
      <c r="A214" s="27" t="s">
        <v>26</v>
      </c>
      <c r="B214" s="27" t="s">
        <v>107</v>
      </c>
      <c r="C214" s="27" t="s">
        <v>109</v>
      </c>
      <c r="D214" s="27" t="s">
        <v>10</v>
      </c>
      <c r="E214" s="26" t="s">
        <v>316</v>
      </c>
      <c r="F214" s="28"/>
      <c r="G214" s="28"/>
      <c r="H214" s="28"/>
      <c r="I214" s="28"/>
      <c r="J214" s="29">
        <v>0</v>
      </c>
      <c r="K214" s="30">
        <v>349.5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5">
        <v>0.32837528604118993</v>
      </c>
      <c r="T214" s="35">
        <v>0</v>
      </c>
      <c r="U214" s="56">
        <v>0</v>
      </c>
      <c r="V214" s="56">
        <v>0</v>
      </c>
    </row>
    <row r="215" spans="1:22" outlineLevel="6">
      <c r="A215" s="27" t="s">
        <v>26</v>
      </c>
      <c r="B215" s="27" t="s">
        <v>107</v>
      </c>
      <c r="C215" s="27" t="s">
        <v>110</v>
      </c>
      <c r="D215" s="27"/>
      <c r="E215" s="26" t="s">
        <v>411</v>
      </c>
      <c r="F215" s="28"/>
      <c r="G215" s="28"/>
      <c r="H215" s="28"/>
      <c r="I215" s="28"/>
      <c r="J215" s="29">
        <v>0</v>
      </c>
      <c r="K215" s="30">
        <v>400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5">
        <v>1</v>
      </c>
      <c r="T215" s="35">
        <v>0</v>
      </c>
      <c r="U215" s="56">
        <v>0</v>
      </c>
      <c r="V215" s="56">
        <v>0</v>
      </c>
    </row>
    <row r="216" spans="1:22" ht="26.4" outlineLevel="7">
      <c r="A216" s="27" t="s">
        <v>26</v>
      </c>
      <c r="B216" s="27" t="s">
        <v>107</v>
      </c>
      <c r="C216" s="27" t="s">
        <v>110</v>
      </c>
      <c r="D216" s="27" t="s">
        <v>10</v>
      </c>
      <c r="E216" s="26" t="s">
        <v>316</v>
      </c>
      <c r="F216" s="28"/>
      <c r="G216" s="28"/>
      <c r="H216" s="28"/>
      <c r="I216" s="28"/>
      <c r="J216" s="29">
        <v>0</v>
      </c>
      <c r="K216" s="30">
        <v>400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5">
        <v>1</v>
      </c>
      <c r="T216" s="35">
        <v>0</v>
      </c>
      <c r="U216" s="56">
        <v>0</v>
      </c>
      <c r="V216" s="56">
        <v>0</v>
      </c>
    </row>
    <row r="217" spans="1:22" ht="39.6" outlineLevel="5">
      <c r="A217" s="27" t="s">
        <v>26</v>
      </c>
      <c r="B217" s="27" t="s">
        <v>107</v>
      </c>
      <c r="C217" s="27" t="s">
        <v>84</v>
      </c>
      <c r="D217" s="27"/>
      <c r="E217" s="26" t="s">
        <v>387</v>
      </c>
      <c r="F217" s="28"/>
      <c r="G217" s="28"/>
      <c r="H217" s="28"/>
      <c r="I217" s="28"/>
      <c r="J217" s="29">
        <v>0</v>
      </c>
      <c r="K217" s="30">
        <f>8945.9+500</f>
        <v>9445.9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5">
        <v>0.31358499424317288</v>
      </c>
      <c r="T217" s="35">
        <v>0</v>
      </c>
      <c r="U217" s="56">
        <f>1700+500</f>
        <v>2200</v>
      </c>
      <c r="V217" s="56">
        <f>3600+500</f>
        <v>4100</v>
      </c>
    </row>
    <row r="218" spans="1:22" outlineLevel="6">
      <c r="A218" s="27" t="s">
        <v>26</v>
      </c>
      <c r="B218" s="27" t="s">
        <v>107</v>
      </c>
      <c r="C218" s="27" t="s">
        <v>111</v>
      </c>
      <c r="D218" s="27"/>
      <c r="E218" s="26" t="s">
        <v>412</v>
      </c>
      <c r="F218" s="28"/>
      <c r="G218" s="28"/>
      <c r="H218" s="28"/>
      <c r="I218" s="28"/>
      <c r="J218" s="29">
        <v>0</v>
      </c>
      <c r="K218" s="30">
        <v>259.89999999999998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5">
        <v>1</v>
      </c>
      <c r="T218" s="35">
        <v>0</v>
      </c>
      <c r="U218" s="56">
        <v>0</v>
      </c>
      <c r="V218" s="56">
        <v>0</v>
      </c>
    </row>
    <row r="219" spans="1:22" ht="26.4" outlineLevel="7">
      <c r="A219" s="27" t="s">
        <v>26</v>
      </c>
      <c r="B219" s="27" t="s">
        <v>107</v>
      </c>
      <c r="C219" s="27" t="s">
        <v>111</v>
      </c>
      <c r="D219" s="27" t="s">
        <v>10</v>
      </c>
      <c r="E219" s="26" t="s">
        <v>316</v>
      </c>
      <c r="F219" s="28"/>
      <c r="G219" s="28"/>
      <c r="H219" s="28"/>
      <c r="I219" s="28"/>
      <c r="J219" s="29">
        <v>0</v>
      </c>
      <c r="K219" s="30">
        <v>259.89999999999998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5">
        <v>1</v>
      </c>
      <c r="T219" s="35">
        <v>0</v>
      </c>
      <c r="U219" s="56">
        <v>0</v>
      </c>
      <c r="V219" s="56">
        <v>0</v>
      </c>
    </row>
    <row r="220" spans="1:22" ht="66" outlineLevel="6">
      <c r="A220" s="27" t="s">
        <v>26</v>
      </c>
      <c r="B220" s="27" t="s">
        <v>107</v>
      </c>
      <c r="C220" s="27" t="s">
        <v>112</v>
      </c>
      <c r="D220" s="27"/>
      <c r="E220" s="26" t="s">
        <v>615</v>
      </c>
      <c r="F220" s="28"/>
      <c r="G220" s="28"/>
      <c r="H220" s="28"/>
      <c r="I220" s="28"/>
      <c r="J220" s="29">
        <v>0</v>
      </c>
      <c r="K220" s="30">
        <v>4640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5">
        <v>0</v>
      </c>
      <c r="T220" s="35">
        <v>0</v>
      </c>
      <c r="U220" s="56">
        <v>0</v>
      </c>
      <c r="V220" s="56">
        <v>0</v>
      </c>
    </row>
    <row r="221" spans="1:22" outlineLevel="7">
      <c r="A221" s="27" t="s">
        <v>26</v>
      </c>
      <c r="B221" s="27" t="s">
        <v>107</v>
      </c>
      <c r="C221" s="27" t="s">
        <v>112</v>
      </c>
      <c r="D221" s="27" t="s">
        <v>11</v>
      </c>
      <c r="E221" s="26" t="s">
        <v>317</v>
      </c>
      <c r="F221" s="28"/>
      <c r="G221" s="28"/>
      <c r="H221" s="28"/>
      <c r="I221" s="28"/>
      <c r="J221" s="29">
        <v>0</v>
      </c>
      <c r="K221" s="30">
        <v>4640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5">
        <v>0</v>
      </c>
      <c r="T221" s="35">
        <v>0</v>
      </c>
      <c r="U221" s="56">
        <v>0</v>
      </c>
      <c r="V221" s="56">
        <v>0</v>
      </c>
    </row>
    <row r="222" spans="1:22" ht="26.4" outlineLevel="6">
      <c r="A222" s="27" t="s">
        <v>26</v>
      </c>
      <c r="B222" s="27" t="s">
        <v>107</v>
      </c>
      <c r="C222" s="27" t="s">
        <v>113</v>
      </c>
      <c r="D222" s="27"/>
      <c r="E222" s="26" t="s">
        <v>413</v>
      </c>
      <c r="F222" s="28"/>
      <c r="G222" s="28"/>
      <c r="H222" s="28"/>
      <c r="I222" s="28"/>
      <c r="J222" s="29">
        <v>0</v>
      </c>
      <c r="K222" s="30">
        <v>1500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5">
        <v>0</v>
      </c>
      <c r="T222" s="35">
        <v>0</v>
      </c>
      <c r="U222" s="56">
        <v>0</v>
      </c>
      <c r="V222" s="56">
        <v>0</v>
      </c>
    </row>
    <row r="223" spans="1:22" ht="26.4" outlineLevel="7">
      <c r="A223" s="27" t="s">
        <v>26</v>
      </c>
      <c r="B223" s="27" t="s">
        <v>107</v>
      </c>
      <c r="C223" s="27" t="s">
        <v>113</v>
      </c>
      <c r="D223" s="27" t="s">
        <v>10</v>
      </c>
      <c r="E223" s="26" t="s">
        <v>316</v>
      </c>
      <c r="F223" s="28"/>
      <c r="G223" s="28"/>
      <c r="H223" s="28"/>
      <c r="I223" s="28"/>
      <c r="J223" s="29">
        <v>0</v>
      </c>
      <c r="K223" s="30">
        <v>1500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5">
        <v>0</v>
      </c>
      <c r="T223" s="35">
        <v>0</v>
      </c>
      <c r="U223" s="56">
        <v>0</v>
      </c>
      <c r="V223" s="56">
        <v>0</v>
      </c>
    </row>
    <row r="224" spans="1:22" ht="26.4" outlineLevel="7">
      <c r="A224" s="57" t="s">
        <v>26</v>
      </c>
      <c r="B224" s="57" t="s">
        <v>107</v>
      </c>
      <c r="C224" s="57" t="s">
        <v>609</v>
      </c>
      <c r="D224" s="57"/>
      <c r="E224" s="58" t="s">
        <v>610</v>
      </c>
      <c r="F224" s="28"/>
      <c r="G224" s="28"/>
      <c r="H224" s="28"/>
      <c r="I224" s="28"/>
      <c r="J224" s="29"/>
      <c r="K224" s="30">
        <v>0</v>
      </c>
      <c r="L224" s="4"/>
      <c r="M224" s="4"/>
      <c r="N224" s="4"/>
      <c r="O224" s="4"/>
      <c r="P224" s="4"/>
      <c r="Q224" s="4"/>
      <c r="R224" s="4"/>
      <c r="S224" s="5"/>
      <c r="T224" s="35"/>
      <c r="U224" s="56">
        <v>200</v>
      </c>
      <c r="V224" s="56">
        <v>600</v>
      </c>
    </row>
    <row r="225" spans="1:22" outlineLevel="7">
      <c r="A225" s="57" t="s">
        <v>26</v>
      </c>
      <c r="B225" s="57" t="s">
        <v>107</v>
      </c>
      <c r="C225" s="57" t="s">
        <v>609</v>
      </c>
      <c r="D225" s="57" t="s">
        <v>11</v>
      </c>
      <c r="E225" s="58" t="s">
        <v>611</v>
      </c>
      <c r="F225" s="28"/>
      <c r="G225" s="28"/>
      <c r="H225" s="28"/>
      <c r="I225" s="28"/>
      <c r="J225" s="29"/>
      <c r="K225" s="30">
        <v>0</v>
      </c>
      <c r="L225" s="4"/>
      <c r="M225" s="4"/>
      <c r="N225" s="4"/>
      <c r="O225" s="4"/>
      <c r="P225" s="4"/>
      <c r="Q225" s="4"/>
      <c r="R225" s="4"/>
      <c r="S225" s="5"/>
      <c r="T225" s="35"/>
      <c r="U225" s="56">
        <v>200</v>
      </c>
      <c r="V225" s="56">
        <v>600</v>
      </c>
    </row>
    <row r="226" spans="1:22" ht="26.4" outlineLevel="6">
      <c r="A226" s="27" t="s">
        <v>26</v>
      </c>
      <c r="B226" s="27" t="s">
        <v>107</v>
      </c>
      <c r="C226" s="27" t="s">
        <v>114</v>
      </c>
      <c r="D226" s="27"/>
      <c r="E226" s="26" t="s">
        <v>414</v>
      </c>
      <c r="F226" s="28"/>
      <c r="G226" s="28"/>
      <c r="H226" s="28"/>
      <c r="I226" s="28"/>
      <c r="J226" s="29">
        <v>0</v>
      </c>
      <c r="K226" s="30">
        <v>546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5">
        <v>0.99890109890109891</v>
      </c>
      <c r="T226" s="35">
        <v>0</v>
      </c>
      <c r="U226" s="56">
        <v>1500</v>
      </c>
      <c r="V226" s="56">
        <v>3000</v>
      </c>
    </row>
    <row r="227" spans="1:22" ht="26.4" outlineLevel="7">
      <c r="A227" s="27" t="s">
        <v>26</v>
      </c>
      <c r="B227" s="27" t="s">
        <v>107</v>
      </c>
      <c r="C227" s="27" t="s">
        <v>114</v>
      </c>
      <c r="D227" s="27" t="s">
        <v>10</v>
      </c>
      <c r="E227" s="26" t="s">
        <v>316</v>
      </c>
      <c r="F227" s="28"/>
      <c r="G227" s="28"/>
      <c r="H227" s="28"/>
      <c r="I227" s="28"/>
      <c r="J227" s="29">
        <v>0</v>
      </c>
      <c r="K227" s="30">
        <v>546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5">
        <v>0.99890109890109891</v>
      </c>
      <c r="T227" s="35">
        <v>0</v>
      </c>
      <c r="U227" s="56">
        <v>1500</v>
      </c>
      <c r="V227" s="56">
        <v>3000</v>
      </c>
    </row>
    <row r="228" spans="1:22" ht="52.8" outlineLevel="6">
      <c r="A228" s="27" t="s">
        <v>26</v>
      </c>
      <c r="B228" s="27" t="s">
        <v>107</v>
      </c>
      <c r="C228" s="27" t="s">
        <v>115</v>
      </c>
      <c r="D228" s="27"/>
      <c r="E228" s="26" t="s">
        <v>415</v>
      </c>
      <c r="F228" s="28"/>
      <c r="G228" s="28"/>
      <c r="H228" s="28"/>
      <c r="I228" s="28"/>
      <c r="J228" s="29">
        <v>0</v>
      </c>
      <c r="K228" s="30">
        <v>2000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5">
        <v>1</v>
      </c>
      <c r="T228" s="35">
        <v>0</v>
      </c>
      <c r="U228" s="56">
        <v>0</v>
      </c>
      <c r="V228" s="56">
        <v>0</v>
      </c>
    </row>
    <row r="229" spans="1:22" outlineLevel="7">
      <c r="A229" s="27" t="s">
        <v>26</v>
      </c>
      <c r="B229" s="27" t="s">
        <v>107</v>
      </c>
      <c r="C229" s="27" t="s">
        <v>115</v>
      </c>
      <c r="D229" s="27" t="s">
        <v>11</v>
      </c>
      <c r="E229" s="26" t="s">
        <v>317</v>
      </c>
      <c r="F229" s="28"/>
      <c r="G229" s="28"/>
      <c r="H229" s="28"/>
      <c r="I229" s="28"/>
      <c r="J229" s="29">
        <v>0</v>
      </c>
      <c r="K229" s="30">
        <v>2000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5">
        <v>1</v>
      </c>
      <c r="T229" s="35">
        <v>0</v>
      </c>
      <c r="U229" s="56">
        <v>0</v>
      </c>
      <c r="V229" s="56">
        <v>0</v>
      </c>
    </row>
    <row r="230" spans="1:22" ht="39.6" outlineLevel="7">
      <c r="A230" s="27" t="s">
        <v>26</v>
      </c>
      <c r="B230" s="27" t="s">
        <v>107</v>
      </c>
      <c r="C230" s="27" t="s">
        <v>616</v>
      </c>
      <c r="D230" s="27"/>
      <c r="E230" s="26" t="s">
        <v>617</v>
      </c>
      <c r="F230" s="28"/>
      <c r="G230" s="28"/>
      <c r="H230" s="28"/>
      <c r="I230" s="28"/>
      <c r="J230" s="29"/>
      <c r="K230" s="30">
        <v>500</v>
      </c>
      <c r="L230" s="30">
        <v>500</v>
      </c>
      <c r="M230" s="30">
        <v>500</v>
      </c>
      <c r="N230" s="30">
        <v>500</v>
      </c>
      <c r="O230" s="30">
        <v>500</v>
      </c>
      <c r="P230" s="30">
        <v>500</v>
      </c>
      <c r="Q230" s="30">
        <v>500</v>
      </c>
      <c r="R230" s="30">
        <v>500</v>
      </c>
      <c r="S230" s="30">
        <v>500</v>
      </c>
      <c r="T230" s="30">
        <v>500</v>
      </c>
      <c r="U230" s="30">
        <v>500</v>
      </c>
      <c r="V230" s="30">
        <v>500</v>
      </c>
    </row>
    <row r="231" spans="1:22" outlineLevel="7">
      <c r="A231" s="27" t="s">
        <v>26</v>
      </c>
      <c r="B231" s="27" t="s">
        <v>107</v>
      </c>
      <c r="C231" s="27" t="s">
        <v>616</v>
      </c>
      <c r="D231" s="27">
        <v>800</v>
      </c>
      <c r="E231" s="26" t="s">
        <v>317</v>
      </c>
      <c r="F231" s="28"/>
      <c r="G231" s="28"/>
      <c r="H231" s="28"/>
      <c r="I231" s="28"/>
      <c r="J231" s="29"/>
      <c r="K231" s="30">
        <v>500</v>
      </c>
      <c r="L231" s="30">
        <v>500</v>
      </c>
      <c r="M231" s="30">
        <v>500</v>
      </c>
      <c r="N231" s="30">
        <v>500</v>
      </c>
      <c r="O231" s="30">
        <v>500</v>
      </c>
      <c r="P231" s="30">
        <v>500</v>
      </c>
      <c r="Q231" s="30">
        <v>500</v>
      </c>
      <c r="R231" s="30">
        <v>500</v>
      </c>
      <c r="S231" s="30">
        <v>500</v>
      </c>
      <c r="T231" s="30">
        <v>500</v>
      </c>
      <c r="U231" s="30">
        <v>500</v>
      </c>
      <c r="V231" s="30">
        <v>500</v>
      </c>
    </row>
    <row r="232" spans="1:22" outlineLevel="2">
      <c r="A232" s="27" t="s">
        <v>26</v>
      </c>
      <c r="B232" s="27" t="s">
        <v>116</v>
      </c>
      <c r="C232" s="27"/>
      <c r="D232" s="27"/>
      <c r="E232" s="26" t="s">
        <v>416</v>
      </c>
      <c r="F232" s="28"/>
      <c r="G232" s="28"/>
      <c r="H232" s="28"/>
      <c r="I232" s="28"/>
      <c r="J232" s="29">
        <v>0</v>
      </c>
      <c r="K232" s="30">
        <f>K233</f>
        <v>14371.400000000001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5">
        <v>0.76578645235361653</v>
      </c>
      <c r="T232" s="35">
        <v>0</v>
      </c>
      <c r="U232" s="56">
        <v>9352.6</v>
      </c>
      <c r="V232" s="56">
        <v>13295</v>
      </c>
    </row>
    <row r="233" spans="1:22" ht="52.8" outlineLevel="3">
      <c r="A233" s="27" t="s">
        <v>26</v>
      </c>
      <c r="B233" s="27" t="s">
        <v>116</v>
      </c>
      <c r="C233" s="27" t="s">
        <v>46</v>
      </c>
      <c r="D233" s="27"/>
      <c r="E233" s="26" t="s">
        <v>350</v>
      </c>
      <c r="F233" s="28"/>
      <c r="G233" s="28"/>
      <c r="H233" s="28"/>
      <c r="I233" s="28"/>
      <c r="J233" s="29">
        <v>0</v>
      </c>
      <c r="K233" s="30">
        <f>K234</f>
        <v>14371.400000000001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5">
        <v>0.76578645235361653</v>
      </c>
      <c r="T233" s="35">
        <v>0</v>
      </c>
      <c r="U233" s="56">
        <v>9352.6</v>
      </c>
      <c r="V233" s="56">
        <v>13295</v>
      </c>
    </row>
    <row r="234" spans="1:22" ht="26.4" outlineLevel="4">
      <c r="A234" s="27" t="s">
        <v>26</v>
      </c>
      <c r="B234" s="27" t="s">
        <v>116</v>
      </c>
      <c r="C234" s="27" t="s">
        <v>83</v>
      </c>
      <c r="D234" s="27"/>
      <c r="E234" s="26" t="s">
        <v>386</v>
      </c>
      <c r="F234" s="28"/>
      <c r="G234" s="28"/>
      <c r="H234" s="28"/>
      <c r="I234" s="28"/>
      <c r="J234" s="29">
        <v>0</v>
      </c>
      <c r="K234" s="30">
        <f>K235+K244+K251</f>
        <v>14371.400000000001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5">
        <v>0.76578645235361653</v>
      </c>
      <c r="T234" s="35">
        <v>0</v>
      </c>
      <c r="U234" s="56">
        <v>9352.6</v>
      </c>
      <c r="V234" s="56">
        <v>13295</v>
      </c>
    </row>
    <row r="235" spans="1:22" ht="39.6" outlineLevel="5">
      <c r="A235" s="27" t="s">
        <v>26</v>
      </c>
      <c r="B235" s="27" t="s">
        <v>116</v>
      </c>
      <c r="C235" s="27" t="s">
        <v>84</v>
      </c>
      <c r="D235" s="27"/>
      <c r="E235" s="26" t="s">
        <v>387</v>
      </c>
      <c r="F235" s="28"/>
      <c r="G235" s="28"/>
      <c r="H235" s="28"/>
      <c r="I235" s="28"/>
      <c r="J235" s="29">
        <v>0</v>
      </c>
      <c r="K235" s="30">
        <f>K236+K238+K240+K242</f>
        <v>11936.1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5">
        <v>0.78546773680065685</v>
      </c>
      <c r="T235" s="35">
        <v>0</v>
      </c>
      <c r="U235" s="56">
        <v>9352.6</v>
      </c>
      <c r="V235" s="56">
        <v>13295</v>
      </c>
    </row>
    <row r="236" spans="1:22" ht="26.4" outlineLevel="6">
      <c r="A236" s="27" t="s">
        <v>26</v>
      </c>
      <c r="B236" s="27" t="s">
        <v>116</v>
      </c>
      <c r="C236" s="27" t="s">
        <v>117</v>
      </c>
      <c r="D236" s="27"/>
      <c r="E236" s="26" t="s">
        <v>417</v>
      </c>
      <c r="F236" s="28"/>
      <c r="G236" s="28"/>
      <c r="H236" s="28"/>
      <c r="I236" s="28"/>
      <c r="J236" s="29">
        <v>0</v>
      </c>
      <c r="K236" s="30">
        <v>6000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5">
        <v>0.79590340160997319</v>
      </c>
      <c r="T236" s="35">
        <v>0</v>
      </c>
      <c r="U236" s="56">
        <v>4500</v>
      </c>
      <c r="V236" s="56">
        <v>6200</v>
      </c>
    </row>
    <row r="237" spans="1:22" ht="26.4" outlineLevel="7">
      <c r="A237" s="27" t="s">
        <v>26</v>
      </c>
      <c r="B237" s="27" t="s">
        <v>116</v>
      </c>
      <c r="C237" s="27" t="s">
        <v>117</v>
      </c>
      <c r="D237" s="27" t="s">
        <v>10</v>
      </c>
      <c r="E237" s="26" t="s">
        <v>316</v>
      </c>
      <c r="F237" s="28"/>
      <c r="G237" s="28"/>
      <c r="H237" s="28"/>
      <c r="I237" s="28"/>
      <c r="J237" s="29">
        <v>0</v>
      </c>
      <c r="K237" s="30">
        <v>6000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5">
        <v>0.79590340160997319</v>
      </c>
      <c r="T237" s="35">
        <v>0</v>
      </c>
      <c r="U237" s="56">
        <v>4500</v>
      </c>
      <c r="V237" s="56">
        <v>6200</v>
      </c>
    </row>
    <row r="238" spans="1:22" ht="26.4" outlineLevel="6">
      <c r="A238" s="27" t="s">
        <v>26</v>
      </c>
      <c r="B238" s="27" t="s">
        <v>116</v>
      </c>
      <c r="C238" s="27" t="s">
        <v>118</v>
      </c>
      <c r="D238" s="27"/>
      <c r="E238" s="26" t="s">
        <v>418</v>
      </c>
      <c r="F238" s="28"/>
      <c r="G238" s="28"/>
      <c r="H238" s="28"/>
      <c r="I238" s="28"/>
      <c r="J238" s="29">
        <v>0</v>
      </c>
      <c r="K238" s="30">
        <v>4636.1000000000004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5">
        <v>0.84122430491145572</v>
      </c>
      <c r="T238" s="35">
        <v>0</v>
      </c>
      <c r="U238" s="56">
        <v>3845.3</v>
      </c>
      <c r="V238" s="56">
        <v>5595</v>
      </c>
    </row>
    <row r="239" spans="1:22" ht="26.4" outlineLevel="7">
      <c r="A239" s="27" t="s">
        <v>26</v>
      </c>
      <c r="B239" s="27" t="s">
        <v>116</v>
      </c>
      <c r="C239" s="27" t="s">
        <v>118</v>
      </c>
      <c r="D239" s="27" t="s">
        <v>61</v>
      </c>
      <c r="E239" s="26" t="s">
        <v>364</v>
      </c>
      <c r="F239" s="28"/>
      <c r="G239" s="28"/>
      <c r="H239" s="28"/>
      <c r="I239" s="28"/>
      <c r="J239" s="29">
        <v>0</v>
      </c>
      <c r="K239" s="30">
        <v>4636.1000000000004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5">
        <v>0.84122430491145572</v>
      </c>
      <c r="T239" s="35">
        <v>0</v>
      </c>
      <c r="U239" s="56">
        <v>3845.3</v>
      </c>
      <c r="V239" s="56">
        <v>5595</v>
      </c>
    </row>
    <row r="240" spans="1:22" ht="52.8" outlineLevel="6">
      <c r="A240" s="27" t="s">
        <v>26</v>
      </c>
      <c r="B240" s="27" t="s">
        <v>116</v>
      </c>
      <c r="C240" s="27" t="s">
        <v>119</v>
      </c>
      <c r="D240" s="27"/>
      <c r="E240" s="26" t="s">
        <v>618</v>
      </c>
      <c r="F240" s="28"/>
      <c r="G240" s="28"/>
      <c r="H240" s="28"/>
      <c r="I240" s="28"/>
      <c r="J240" s="29">
        <v>0</v>
      </c>
      <c r="K240" s="30">
        <v>200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5">
        <v>1</v>
      </c>
      <c r="T240" s="35">
        <v>0</v>
      </c>
      <c r="U240" s="56">
        <v>400</v>
      </c>
      <c r="V240" s="56">
        <v>400</v>
      </c>
    </row>
    <row r="241" spans="1:22" outlineLevel="7">
      <c r="A241" s="27" t="s">
        <v>26</v>
      </c>
      <c r="B241" s="27" t="s">
        <v>116</v>
      </c>
      <c r="C241" s="27" t="s">
        <v>119</v>
      </c>
      <c r="D241" s="27" t="s">
        <v>11</v>
      </c>
      <c r="E241" s="26" t="s">
        <v>317</v>
      </c>
      <c r="F241" s="28"/>
      <c r="G241" s="28"/>
      <c r="H241" s="28"/>
      <c r="I241" s="28"/>
      <c r="J241" s="29">
        <v>0</v>
      </c>
      <c r="K241" s="30">
        <v>200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5">
        <v>1</v>
      </c>
      <c r="T241" s="35">
        <v>0</v>
      </c>
      <c r="U241" s="56">
        <v>400</v>
      </c>
      <c r="V241" s="56">
        <v>400</v>
      </c>
    </row>
    <row r="242" spans="1:22" ht="26.4" outlineLevel="6">
      <c r="A242" s="27" t="s">
        <v>26</v>
      </c>
      <c r="B242" s="27" t="s">
        <v>116</v>
      </c>
      <c r="C242" s="27" t="s">
        <v>120</v>
      </c>
      <c r="D242" s="27"/>
      <c r="E242" s="26" t="s">
        <v>419</v>
      </c>
      <c r="F242" s="28"/>
      <c r="G242" s="28"/>
      <c r="H242" s="28"/>
      <c r="I242" s="28"/>
      <c r="J242" s="29">
        <v>0</v>
      </c>
      <c r="K242" s="30">
        <v>1100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5">
        <v>0.45454545454545453</v>
      </c>
      <c r="T242" s="35">
        <v>0</v>
      </c>
      <c r="U242" s="56">
        <v>607.29999999999995</v>
      </c>
      <c r="V242" s="56">
        <v>1100</v>
      </c>
    </row>
    <row r="243" spans="1:22" ht="26.4" outlineLevel="7">
      <c r="A243" s="27" t="s">
        <v>26</v>
      </c>
      <c r="B243" s="27" t="s">
        <v>116</v>
      </c>
      <c r="C243" s="27" t="s">
        <v>120</v>
      </c>
      <c r="D243" s="27" t="s">
        <v>61</v>
      </c>
      <c r="E243" s="26" t="s">
        <v>364</v>
      </c>
      <c r="F243" s="28"/>
      <c r="G243" s="28"/>
      <c r="H243" s="28"/>
      <c r="I243" s="28"/>
      <c r="J243" s="29">
        <v>0</v>
      </c>
      <c r="K243" s="30">
        <v>1100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5">
        <v>0.45454545454545453</v>
      </c>
      <c r="T243" s="35">
        <v>0</v>
      </c>
      <c r="U243" s="56">
        <v>607.29999999999995</v>
      </c>
      <c r="V243" s="56">
        <v>1100</v>
      </c>
    </row>
    <row r="244" spans="1:22" ht="26.4" outlineLevel="5">
      <c r="A244" s="27" t="s">
        <v>26</v>
      </c>
      <c r="B244" s="27" t="s">
        <v>116</v>
      </c>
      <c r="C244" s="27" t="s">
        <v>121</v>
      </c>
      <c r="D244" s="27"/>
      <c r="E244" s="26" t="s">
        <v>420</v>
      </c>
      <c r="F244" s="28"/>
      <c r="G244" s="28"/>
      <c r="H244" s="28"/>
      <c r="I244" s="28"/>
      <c r="J244" s="29">
        <v>0</v>
      </c>
      <c r="K244" s="30">
        <v>1955.6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5">
        <v>0.58818716440807972</v>
      </c>
      <c r="T244" s="35">
        <v>0</v>
      </c>
      <c r="U244" s="56">
        <v>0</v>
      </c>
      <c r="V244" s="56">
        <v>0</v>
      </c>
    </row>
    <row r="245" spans="1:22" ht="52.8" outlineLevel="6">
      <c r="A245" s="27" t="s">
        <v>26</v>
      </c>
      <c r="B245" s="27" t="s">
        <v>116</v>
      </c>
      <c r="C245" s="27" t="s">
        <v>122</v>
      </c>
      <c r="D245" s="27"/>
      <c r="E245" s="26" t="s">
        <v>421</v>
      </c>
      <c r="F245" s="28"/>
      <c r="G245" s="28"/>
      <c r="H245" s="28"/>
      <c r="I245" s="28"/>
      <c r="J245" s="29">
        <v>0</v>
      </c>
      <c r="K245" s="30">
        <v>799.6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5">
        <v>0</v>
      </c>
      <c r="T245" s="35">
        <v>0</v>
      </c>
      <c r="U245" s="56">
        <v>0</v>
      </c>
      <c r="V245" s="56">
        <v>0</v>
      </c>
    </row>
    <row r="246" spans="1:22" ht="26.4" outlineLevel="7">
      <c r="A246" s="27" t="s">
        <v>26</v>
      </c>
      <c r="B246" s="27" t="s">
        <v>116</v>
      </c>
      <c r="C246" s="27" t="s">
        <v>122</v>
      </c>
      <c r="D246" s="27" t="s">
        <v>10</v>
      </c>
      <c r="E246" s="26" t="s">
        <v>316</v>
      </c>
      <c r="F246" s="28"/>
      <c r="G246" s="28"/>
      <c r="H246" s="28"/>
      <c r="I246" s="28"/>
      <c r="J246" s="29">
        <v>0</v>
      </c>
      <c r="K246" s="30">
        <v>799.6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5">
        <v>0</v>
      </c>
      <c r="T246" s="35">
        <v>0</v>
      </c>
      <c r="U246" s="56">
        <v>0</v>
      </c>
      <c r="V246" s="56">
        <v>0</v>
      </c>
    </row>
    <row r="247" spans="1:22" ht="79.2" outlineLevel="6">
      <c r="A247" s="27" t="s">
        <v>26</v>
      </c>
      <c r="B247" s="27" t="s">
        <v>116</v>
      </c>
      <c r="C247" s="27" t="s">
        <v>123</v>
      </c>
      <c r="D247" s="27"/>
      <c r="E247" s="26" t="s">
        <v>422</v>
      </c>
      <c r="F247" s="28"/>
      <c r="G247" s="28"/>
      <c r="H247" s="28"/>
      <c r="I247" s="28"/>
      <c r="J247" s="29">
        <v>0</v>
      </c>
      <c r="K247" s="30">
        <v>100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5">
        <v>0.995</v>
      </c>
      <c r="T247" s="35">
        <v>0</v>
      </c>
      <c r="U247" s="56">
        <v>0</v>
      </c>
      <c r="V247" s="56">
        <v>0</v>
      </c>
    </row>
    <row r="248" spans="1:22" ht="26.4" outlineLevel="7">
      <c r="A248" s="27" t="s">
        <v>26</v>
      </c>
      <c r="B248" s="27" t="s">
        <v>116</v>
      </c>
      <c r="C248" s="27" t="s">
        <v>123</v>
      </c>
      <c r="D248" s="27" t="s">
        <v>10</v>
      </c>
      <c r="E248" s="26" t="s">
        <v>316</v>
      </c>
      <c r="F248" s="28"/>
      <c r="G248" s="28"/>
      <c r="H248" s="28"/>
      <c r="I248" s="28"/>
      <c r="J248" s="29">
        <v>0</v>
      </c>
      <c r="K248" s="30">
        <v>100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5">
        <v>0.995</v>
      </c>
      <c r="T248" s="35">
        <v>0</v>
      </c>
      <c r="U248" s="56">
        <v>0</v>
      </c>
      <c r="V248" s="56">
        <v>0</v>
      </c>
    </row>
    <row r="249" spans="1:22" ht="66" outlineLevel="6">
      <c r="A249" s="27" t="s">
        <v>26</v>
      </c>
      <c r="B249" s="27" t="s">
        <v>116</v>
      </c>
      <c r="C249" s="27" t="s">
        <v>124</v>
      </c>
      <c r="D249" s="27"/>
      <c r="E249" s="26" t="s">
        <v>423</v>
      </c>
      <c r="F249" s="28"/>
      <c r="G249" s="28"/>
      <c r="H249" s="28"/>
      <c r="I249" s="28"/>
      <c r="J249" s="29">
        <v>0</v>
      </c>
      <c r="K249" s="30">
        <v>1056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5">
        <v>0.99498106060606062</v>
      </c>
      <c r="T249" s="35">
        <v>0</v>
      </c>
      <c r="U249" s="56">
        <v>0</v>
      </c>
      <c r="V249" s="56">
        <v>0</v>
      </c>
    </row>
    <row r="250" spans="1:22" ht="26.4" outlineLevel="7">
      <c r="A250" s="27" t="s">
        <v>26</v>
      </c>
      <c r="B250" s="27" t="s">
        <v>116</v>
      </c>
      <c r="C250" s="27" t="s">
        <v>124</v>
      </c>
      <c r="D250" s="27" t="s">
        <v>10</v>
      </c>
      <c r="E250" s="26" t="s">
        <v>316</v>
      </c>
      <c r="F250" s="28"/>
      <c r="G250" s="28"/>
      <c r="H250" s="28"/>
      <c r="I250" s="28"/>
      <c r="J250" s="29">
        <v>0</v>
      </c>
      <c r="K250" s="30">
        <v>1056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5">
        <v>0.99498106060606062</v>
      </c>
      <c r="T250" s="35">
        <v>0</v>
      </c>
      <c r="U250" s="56">
        <v>0</v>
      </c>
      <c r="V250" s="56">
        <v>0</v>
      </c>
    </row>
    <row r="251" spans="1:22" ht="26.4" outlineLevel="5">
      <c r="A251" s="27" t="s">
        <v>26</v>
      </c>
      <c r="B251" s="27" t="s">
        <v>116</v>
      </c>
      <c r="C251" s="27" t="s">
        <v>125</v>
      </c>
      <c r="D251" s="27"/>
      <c r="E251" s="26" t="s">
        <v>424</v>
      </c>
      <c r="F251" s="28"/>
      <c r="G251" s="28"/>
      <c r="H251" s="28"/>
      <c r="I251" s="28"/>
      <c r="J251" s="29">
        <v>0</v>
      </c>
      <c r="K251" s="30">
        <f>K252+K254</f>
        <v>479.7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5">
        <v>1</v>
      </c>
      <c r="T251" s="35">
        <v>0</v>
      </c>
      <c r="U251" s="56">
        <v>0</v>
      </c>
      <c r="V251" s="56">
        <v>0</v>
      </c>
    </row>
    <row r="252" spans="1:22" outlineLevel="6">
      <c r="A252" s="27" t="s">
        <v>26</v>
      </c>
      <c r="B252" s="27" t="s">
        <v>116</v>
      </c>
      <c r="C252" s="27" t="s">
        <v>126</v>
      </c>
      <c r="D252" s="27"/>
      <c r="E252" s="26" t="s">
        <v>425</v>
      </c>
      <c r="F252" s="28"/>
      <c r="G252" s="28"/>
      <c r="H252" s="28"/>
      <c r="I252" s="28"/>
      <c r="J252" s="29">
        <v>0</v>
      </c>
      <c r="K252" s="30">
        <v>379.9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5">
        <v>1</v>
      </c>
      <c r="T252" s="35">
        <v>0</v>
      </c>
      <c r="U252" s="56">
        <v>0</v>
      </c>
      <c r="V252" s="56">
        <v>0</v>
      </c>
    </row>
    <row r="253" spans="1:22" ht="26.4" outlineLevel="7">
      <c r="A253" s="27" t="s">
        <v>26</v>
      </c>
      <c r="B253" s="27" t="s">
        <v>116</v>
      </c>
      <c r="C253" s="27" t="s">
        <v>126</v>
      </c>
      <c r="D253" s="27" t="s">
        <v>10</v>
      </c>
      <c r="E253" s="26" t="s">
        <v>316</v>
      </c>
      <c r="F253" s="28"/>
      <c r="G253" s="28"/>
      <c r="H253" s="28"/>
      <c r="I253" s="28"/>
      <c r="J253" s="29">
        <v>0</v>
      </c>
      <c r="K253" s="30">
        <v>379.9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5">
        <v>1</v>
      </c>
      <c r="T253" s="35">
        <v>0</v>
      </c>
      <c r="U253" s="56">
        <v>0</v>
      </c>
      <c r="V253" s="56">
        <v>0</v>
      </c>
    </row>
    <row r="254" spans="1:22" outlineLevel="6">
      <c r="A254" s="27" t="s">
        <v>26</v>
      </c>
      <c r="B254" s="27" t="s">
        <v>116</v>
      </c>
      <c r="C254" s="27" t="s">
        <v>127</v>
      </c>
      <c r="D254" s="27"/>
      <c r="E254" s="26" t="s">
        <v>426</v>
      </c>
      <c r="F254" s="28"/>
      <c r="G254" s="28"/>
      <c r="H254" s="28"/>
      <c r="I254" s="28"/>
      <c r="J254" s="29">
        <v>0</v>
      </c>
      <c r="K254" s="30">
        <v>99.8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5">
        <v>1</v>
      </c>
      <c r="T254" s="35">
        <v>0</v>
      </c>
      <c r="U254" s="56">
        <v>0</v>
      </c>
      <c r="V254" s="56">
        <v>0</v>
      </c>
    </row>
    <row r="255" spans="1:22" ht="26.4" outlineLevel="7">
      <c r="A255" s="27" t="s">
        <v>26</v>
      </c>
      <c r="B255" s="27" t="s">
        <v>116</v>
      </c>
      <c r="C255" s="27" t="s">
        <v>127</v>
      </c>
      <c r="D255" s="27" t="s">
        <v>10</v>
      </c>
      <c r="E255" s="26" t="s">
        <v>316</v>
      </c>
      <c r="F255" s="28"/>
      <c r="G255" s="28"/>
      <c r="H255" s="28"/>
      <c r="I255" s="28"/>
      <c r="J255" s="29">
        <v>0</v>
      </c>
      <c r="K255" s="30">
        <v>99.8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5">
        <v>1</v>
      </c>
      <c r="T255" s="35">
        <v>0</v>
      </c>
      <c r="U255" s="56">
        <v>0</v>
      </c>
      <c r="V255" s="56">
        <v>0</v>
      </c>
    </row>
    <row r="256" spans="1:22" ht="26.4" outlineLevel="2">
      <c r="A256" s="27" t="s">
        <v>26</v>
      </c>
      <c r="B256" s="27" t="s">
        <v>128</v>
      </c>
      <c r="C256" s="27"/>
      <c r="D256" s="27"/>
      <c r="E256" s="26" t="s">
        <v>427</v>
      </c>
      <c r="F256" s="28"/>
      <c r="G256" s="28"/>
      <c r="H256" s="28"/>
      <c r="I256" s="28"/>
      <c r="J256" s="29">
        <v>0</v>
      </c>
      <c r="K256" s="30">
        <v>13195.6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5">
        <v>0.80825426657370636</v>
      </c>
      <c r="T256" s="35">
        <v>0</v>
      </c>
      <c r="U256" s="56">
        <v>8325</v>
      </c>
      <c r="V256" s="56">
        <v>8325</v>
      </c>
    </row>
    <row r="257" spans="1:22" ht="52.8" outlineLevel="3">
      <c r="A257" s="27" t="s">
        <v>26</v>
      </c>
      <c r="B257" s="27" t="s">
        <v>128</v>
      </c>
      <c r="C257" s="27" t="s">
        <v>46</v>
      </c>
      <c r="D257" s="27"/>
      <c r="E257" s="26" t="s">
        <v>350</v>
      </c>
      <c r="F257" s="28"/>
      <c r="G257" s="28"/>
      <c r="H257" s="28"/>
      <c r="I257" s="28"/>
      <c r="J257" s="29">
        <v>0</v>
      </c>
      <c r="K257" s="30">
        <v>13195.6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5">
        <v>0.80825426657370636</v>
      </c>
      <c r="T257" s="35">
        <v>0</v>
      </c>
      <c r="U257" s="56">
        <v>8325</v>
      </c>
      <c r="V257" s="56">
        <v>8325</v>
      </c>
    </row>
    <row r="258" spans="1:22" ht="26.4" outlineLevel="4">
      <c r="A258" s="27" t="s">
        <v>26</v>
      </c>
      <c r="B258" s="27" t="s">
        <v>128</v>
      </c>
      <c r="C258" s="27" t="s">
        <v>83</v>
      </c>
      <c r="D258" s="27"/>
      <c r="E258" s="26" t="s">
        <v>386</v>
      </c>
      <c r="F258" s="28"/>
      <c r="G258" s="28"/>
      <c r="H258" s="28"/>
      <c r="I258" s="28"/>
      <c r="J258" s="29">
        <v>0</v>
      </c>
      <c r="K258" s="30">
        <v>13195.6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5">
        <v>0.80825426657370636</v>
      </c>
      <c r="T258" s="35">
        <v>0</v>
      </c>
      <c r="U258" s="56">
        <v>8325</v>
      </c>
      <c r="V258" s="56">
        <v>8325</v>
      </c>
    </row>
    <row r="259" spans="1:22" ht="39.6" outlineLevel="5">
      <c r="A259" s="27" t="s">
        <v>26</v>
      </c>
      <c r="B259" s="27" t="s">
        <v>128</v>
      </c>
      <c r="C259" s="27" t="s">
        <v>84</v>
      </c>
      <c r="D259" s="27"/>
      <c r="E259" s="26" t="s">
        <v>387</v>
      </c>
      <c r="F259" s="28"/>
      <c r="G259" s="28"/>
      <c r="H259" s="28"/>
      <c r="I259" s="28"/>
      <c r="J259" s="29">
        <v>0</v>
      </c>
      <c r="K259" s="30">
        <v>13195.6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5">
        <v>0.80825426657370636</v>
      </c>
      <c r="T259" s="35">
        <v>0</v>
      </c>
      <c r="U259" s="56">
        <v>8325</v>
      </c>
      <c r="V259" s="56">
        <v>8325</v>
      </c>
    </row>
    <row r="260" spans="1:22" ht="26.4" outlineLevel="6">
      <c r="A260" s="27" t="s">
        <v>26</v>
      </c>
      <c r="B260" s="27" t="s">
        <v>128</v>
      </c>
      <c r="C260" s="27" t="s">
        <v>129</v>
      </c>
      <c r="D260" s="27"/>
      <c r="E260" s="26" t="s">
        <v>428</v>
      </c>
      <c r="F260" s="28"/>
      <c r="G260" s="28"/>
      <c r="H260" s="28"/>
      <c r="I260" s="28"/>
      <c r="J260" s="29">
        <v>0</v>
      </c>
      <c r="K260" s="30">
        <v>13195.6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5">
        <v>0.80825426657370636</v>
      </c>
      <c r="T260" s="35">
        <v>0</v>
      </c>
      <c r="U260" s="56">
        <v>8325</v>
      </c>
      <c r="V260" s="56">
        <v>8325</v>
      </c>
    </row>
    <row r="261" spans="1:22" ht="26.4" outlineLevel="7">
      <c r="A261" s="27" t="s">
        <v>26</v>
      </c>
      <c r="B261" s="27" t="s">
        <v>128</v>
      </c>
      <c r="C261" s="27" t="s">
        <v>129</v>
      </c>
      <c r="D261" s="27" t="s">
        <v>61</v>
      </c>
      <c r="E261" s="26" t="s">
        <v>364</v>
      </c>
      <c r="F261" s="28"/>
      <c r="G261" s="28"/>
      <c r="H261" s="28"/>
      <c r="I261" s="28"/>
      <c r="J261" s="29">
        <v>0</v>
      </c>
      <c r="K261" s="30">
        <v>13195.6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5">
        <v>0.80825426657370636</v>
      </c>
      <c r="T261" s="35">
        <v>0</v>
      </c>
      <c r="U261" s="56">
        <v>8325</v>
      </c>
      <c r="V261" s="56">
        <v>8325</v>
      </c>
    </row>
    <row r="262" spans="1:22" outlineLevel="1">
      <c r="A262" s="27" t="s">
        <v>26</v>
      </c>
      <c r="B262" s="27" t="s">
        <v>130</v>
      </c>
      <c r="C262" s="27"/>
      <c r="D262" s="27"/>
      <c r="E262" s="26" t="s">
        <v>429</v>
      </c>
      <c r="F262" s="28"/>
      <c r="G262" s="28"/>
      <c r="H262" s="28"/>
      <c r="I262" s="28"/>
      <c r="J262" s="29">
        <v>0</v>
      </c>
      <c r="K262" s="30">
        <v>9669.7999999999993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5">
        <v>0.73456534778382176</v>
      </c>
      <c r="T262" s="35">
        <v>0</v>
      </c>
      <c r="U262" s="56">
        <v>7226.1</v>
      </c>
      <c r="V262" s="56">
        <v>8083.4</v>
      </c>
    </row>
    <row r="263" spans="1:22" outlineLevel="2">
      <c r="A263" s="27" t="s">
        <v>26</v>
      </c>
      <c r="B263" s="27" t="s">
        <v>131</v>
      </c>
      <c r="C263" s="27"/>
      <c r="D263" s="27"/>
      <c r="E263" s="26" t="s">
        <v>430</v>
      </c>
      <c r="F263" s="28"/>
      <c r="G263" s="28"/>
      <c r="H263" s="28"/>
      <c r="I263" s="28"/>
      <c r="J263" s="29">
        <v>0</v>
      </c>
      <c r="K263" s="30">
        <v>1130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5">
        <v>0.82283185840707962</v>
      </c>
      <c r="T263" s="35">
        <v>0</v>
      </c>
      <c r="U263" s="56">
        <v>1570</v>
      </c>
      <c r="V263" s="56">
        <v>1570</v>
      </c>
    </row>
    <row r="264" spans="1:22" ht="52.8" outlineLevel="3">
      <c r="A264" s="27" t="s">
        <v>26</v>
      </c>
      <c r="B264" s="27" t="s">
        <v>131</v>
      </c>
      <c r="C264" s="27" t="s">
        <v>28</v>
      </c>
      <c r="D264" s="27"/>
      <c r="E264" s="26" t="s">
        <v>334</v>
      </c>
      <c r="F264" s="28"/>
      <c r="G264" s="28"/>
      <c r="H264" s="28"/>
      <c r="I264" s="28"/>
      <c r="J264" s="29">
        <v>0</v>
      </c>
      <c r="K264" s="30">
        <v>1130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5">
        <v>0.82283185840707962</v>
      </c>
      <c r="T264" s="35">
        <v>0</v>
      </c>
      <c r="U264" s="56">
        <v>1570</v>
      </c>
      <c r="V264" s="56">
        <v>1570</v>
      </c>
    </row>
    <row r="265" spans="1:22" ht="39.6" outlineLevel="4">
      <c r="A265" s="27" t="s">
        <v>26</v>
      </c>
      <c r="B265" s="27" t="s">
        <v>131</v>
      </c>
      <c r="C265" s="27" t="s">
        <v>63</v>
      </c>
      <c r="D265" s="27"/>
      <c r="E265" s="26" t="s">
        <v>366</v>
      </c>
      <c r="F265" s="28"/>
      <c r="G265" s="28"/>
      <c r="H265" s="28"/>
      <c r="I265" s="28"/>
      <c r="J265" s="29">
        <v>0</v>
      </c>
      <c r="K265" s="30">
        <v>1130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5">
        <v>0.82283185840707962</v>
      </c>
      <c r="T265" s="35">
        <v>0</v>
      </c>
      <c r="U265" s="56">
        <v>1570</v>
      </c>
      <c r="V265" s="56">
        <v>1570</v>
      </c>
    </row>
    <row r="266" spans="1:22" ht="39.6" outlineLevel="5">
      <c r="A266" s="27" t="s">
        <v>26</v>
      </c>
      <c r="B266" s="27" t="s">
        <v>131</v>
      </c>
      <c r="C266" s="27" t="s">
        <v>64</v>
      </c>
      <c r="D266" s="27"/>
      <c r="E266" s="26" t="s">
        <v>367</v>
      </c>
      <c r="F266" s="28"/>
      <c r="G266" s="28"/>
      <c r="H266" s="28"/>
      <c r="I266" s="28"/>
      <c r="J266" s="29">
        <v>0</v>
      </c>
      <c r="K266" s="30">
        <v>1130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5">
        <v>0.82283185840707962</v>
      </c>
      <c r="T266" s="35">
        <v>0</v>
      </c>
      <c r="U266" s="56">
        <v>1570</v>
      </c>
      <c r="V266" s="56">
        <v>1570</v>
      </c>
    </row>
    <row r="267" spans="1:22" ht="39.6" outlineLevel="6">
      <c r="A267" s="27" t="s">
        <v>26</v>
      </c>
      <c r="B267" s="27" t="s">
        <v>131</v>
      </c>
      <c r="C267" s="27" t="s">
        <v>132</v>
      </c>
      <c r="D267" s="27"/>
      <c r="E267" s="26" t="s">
        <v>431</v>
      </c>
      <c r="F267" s="28"/>
      <c r="G267" s="28"/>
      <c r="H267" s="28"/>
      <c r="I267" s="28"/>
      <c r="J267" s="29">
        <v>0</v>
      </c>
      <c r="K267" s="30">
        <v>1130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5">
        <v>0.82283185840707962</v>
      </c>
      <c r="T267" s="35">
        <v>0</v>
      </c>
      <c r="U267" s="56">
        <v>1570</v>
      </c>
      <c r="V267" s="56">
        <v>1570</v>
      </c>
    </row>
    <row r="268" spans="1:22" outlineLevel="7">
      <c r="A268" s="27" t="s">
        <v>26</v>
      </c>
      <c r="B268" s="27" t="s">
        <v>131</v>
      </c>
      <c r="C268" s="27" t="s">
        <v>132</v>
      </c>
      <c r="D268" s="27" t="s">
        <v>133</v>
      </c>
      <c r="E268" s="26" t="s">
        <v>432</v>
      </c>
      <c r="F268" s="28"/>
      <c r="G268" s="28"/>
      <c r="H268" s="28"/>
      <c r="I268" s="28"/>
      <c r="J268" s="29">
        <v>0</v>
      </c>
      <c r="K268" s="30">
        <v>1130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5">
        <v>0.82283185840707962</v>
      </c>
      <c r="T268" s="35">
        <v>0</v>
      </c>
      <c r="U268" s="56">
        <v>1570</v>
      </c>
      <c r="V268" s="56">
        <v>1570</v>
      </c>
    </row>
    <row r="269" spans="1:22" outlineLevel="2">
      <c r="A269" s="27" t="s">
        <v>26</v>
      </c>
      <c r="B269" s="27" t="s">
        <v>134</v>
      </c>
      <c r="C269" s="27"/>
      <c r="D269" s="27"/>
      <c r="E269" s="26" t="s">
        <v>433</v>
      </c>
      <c r="F269" s="28"/>
      <c r="G269" s="28"/>
      <c r="H269" s="28"/>
      <c r="I269" s="28"/>
      <c r="J269" s="29">
        <v>0</v>
      </c>
      <c r="K269" s="30">
        <v>2538.4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5">
        <v>0.78104317680428614</v>
      </c>
      <c r="T269" s="35">
        <v>0</v>
      </c>
      <c r="U269" s="56">
        <v>512</v>
      </c>
      <c r="V269" s="56">
        <v>512</v>
      </c>
    </row>
    <row r="270" spans="1:22" ht="39.6" outlineLevel="3">
      <c r="A270" s="27" t="s">
        <v>26</v>
      </c>
      <c r="B270" s="27" t="s">
        <v>134</v>
      </c>
      <c r="C270" s="27" t="s">
        <v>135</v>
      </c>
      <c r="D270" s="27"/>
      <c r="E270" s="26" t="s">
        <v>434</v>
      </c>
      <c r="F270" s="28"/>
      <c r="G270" s="28"/>
      <c r="H270" s="28"/>
      <c r="I270" s="28"/>
      <c r="J270" s="29">
        <v>0</v>
      </c>
      <c r="K270" s="30">
        <v>200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5">
        <v>0.5</v>
      </c>
      <c r="T270" s="35">
        <v>0</v>
      </c>
      <c r="U270" s="56">
        <v>100</v>
      </c>
      <c r="V270" s="56">
        <v>100</v>
      </c>
    </row>
    <row r="271" spans="1:22" ht="26.4" outlineLevel="4">
      <c r="A271" s="27" t="s">
        <v>26</v>
      </c>
      <c r="B271" s="27" t="s">
        <v>134</v>
      </c>
      <c r="C271" s="27" t="s">
        <v>136</v>
      </c>
      <c r="D271" s="27"/>
      <c r="E271" s="26" t="s">
        <v>435</v>
      </c>
      <c r="F271" s="28"/>
      <c r="G271" s="28"/>
      <c r="H271" s="28"/>
      <c r="I271" s="28"/>
      <c r="J271" s="29">
        <v>0</v>
      </c>
      <c r="K271" s="30">
        <v>200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5">
        <v>0.5</v>
      </c>
      <c r="T271" s="35">
        <v>0</v>
      </c>
      <c r="U271" s="56">
        <v>100</v>
      </c>
      <c r="V271" s="56">
        <v>100</v>
      </c>
    </row>
    <row r="272" spans="1:22" ht="26.4" outlineLevel="5">
      <c r="A272" s="27" t="s">
        <v>26</v>
      </c>
      <c r="B272" s="27" t="s">
        <v>134</v>
      </c>
      <c r="C272" s="27" t="s">
        <v>137</v>
      </c>
      <c r="D272" s="27"/>
      <c r="E272" s="26" t="s">
        <v>436</v>
      </c>
      <c r="F272" s="28"/>
      <c r="G272" s="28"/>
      <c r="H272" s="28"/>
      <c r="I272" s="28"/>
      <c r="J272" s="29">
        <v>0</v>
      </c>
      <c r="K272" s="30">
        <v>200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5">
        <v>0.5</v>
      </c>
      <c r="T272" s="35">
        <v>0</v>
      </c>
      <c r="U272" s="56">
        <v>100</v>
      </c>
      <c r="V272" s="56">
        <v>100</v>
      </c>
    </row>
    <row r="273" spans="1:22" ht="39.6" outlineLevel="6">
      <c r="A273" s="27" t="s">
        <v>26</v>
      </c>
      <c r="B273" s="27" t="s">
        <v>134</v>
      </c>
      <c r="C273" s="27" t="s">
        <v>138</v>
      </c>
      <c r="D273" s="27"/>
      <c r="E273" s="26" t="s">
        <v>437</v>
      </c>
      <c r="F273" s="28"/>
      <c r="G273" s="28"/>
      <c r="H273" s="28"/>
      <c r="I273" s="28"/>
      <c r="J273" s="29">
        <v>0</v>
      </c>
      <c r="K273" s="30">
        <v>200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5">
        <v>0.5</v>
      </c>
      <c r="T273" s="35">
        <v>0</v>
      </c>
      <c r="U273" s="56">
        <v>100</v>
      </c>
      <c r="V273" s="56">
        <v>100</v>
      </c>
    </row>
    <row r="274" spans="1:22" outlineLevel="7">
      <c r="A274" s="27" t="s">
        <v>26</v>
      </c>
      <c r="B274" s="27" t="s">
        <v>134</v>
      </c>
      <c r="C274" s="27" t="s">
        <v>138</v>
      </c>
      <c r="D274" s="27" t="s">
        <v>133</v>
      </c>
      <c r="E274" s="26" t="s">
        <v>432</v>
      </c>
      <c r="F274" s="28"/>
      <c r="G274" s="28"/>
      <c r="H274" s="28"/>
      <c r="I274" s="28"/>
      <c r="J274" s="29">
        <v>0</v>
      </c>
      <c r="K274" s="30">
        <v>200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5">
        <v>0.5</v>
      </c>
      <c r="T274" s="35">
        <v>0</v>
      </c>
      <c r="U274" s="56">
        <v>100</v>
      </c>
      <c r="V274" s="56">
        <v>100</v>
      </c>
    </row>
    <row r="275" spans="1:22" ht="52.8" outlineLevel="3">
      <c r="A275" s="27" t="s">
        <v>26</v>
      </c>
      <c r="B275" s="27" t="s">
        <v>134</v>
      </c>
      <c r="C275" s="27" t="s">
        <v>28</v>
      </c>
      <c r="D275" s="27"/>
      <c r="E275" s="26" t="s">
        <v>334</v>
      </c>
      <c r="F275" s="28"/>
      <c r="G275" s="28"/>
      <c r="H275" s="28"/>
      <c r="I275" s="28"/>
      <c r="J275" s="29">
        <v>0</v>
      </c>
      <c r="K275" s="30">
        <v>253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5">
        <v>0.92094861660079053</v>
      </c>
      <c r="T275" s="35">
        <v>0</v>
      </c>
      <c r="U275" s="56">
        <v>292</v>
      </c>
      <c r="V275" s="56">
        <v>292</v>
      </c>
    </row>
    <row r="276" spans="1:22" ht="39.6" outlineLevel="4">
      <c r="A276" s="27" t="s">
        <v>26</v>
      </c>
      <c r="B276" s="27" t="s">
        <v>134</v>
      </c>
      <c r="C276" s="27" t="s">
        <v>63</v>
      </c>
      <c r="D276" s="27"/>
      <c r="E276" s="26" t="s">
        <v>366</v>
      </c>
      <c r="F276" s="28"/>
      <c r="G276" s="28"/>
      <c r="H276" s="28"/>
      <c r="I276" s="28"/>
      <c r="J276" s="29">
        <v>0</v>
      </c>
      <c r="K276" s="30">
        <v>253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5">
        <v>0.92094861660079053</v>
      </c>
      <c r="T276" s="35">
        <v>0</v>
      </c>
      <c r="U276" s="56">
        <v>292</v>
      </c>
      <c r="V276" s="56">
        <v>292</v>
      </c>
    </row>
    <row r="277" spans="1:22" ht="39.6" outlineLevel="5">
      <c r="A277" s="27" t="s">
        <v>26</v>
      </c>
      <c r="B277" s="27" t="s">
        <v>134</v>
      </c>
      <c r="C277" s="27" t="s">
        <v>64</v>
      </c>
      <c r="D277" s="27"/>
      <c r="E277" s="26" t="s">
        <v>367</v>
      </c>
      <c r="F277" s="28"/>
      <c r="G277" s="28"/>
      <c r="H277" s="28"/>
      <c r="I277" s="28"/>
      <c r="J277" s="29">
        <v>0</v>
      </c>
      <c r="K277" s="30">
        <v>253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5">
        <v>0.92094861660079053</v>
      </c>
      <c r="T277" s="35">
        <v>0</v>
      </c>
      <c r="U277" s="56">
        <v>292</v>
      </c>
      <c r="V277" s="56">
        <v>292</v>
      </c>
    </row>
    <row r="278" spans="1:22" ht="26.4" outlineLevel="6">
      <c r="A278" s="27" t="s">
        <v>26</v>
      </c>
      <c r="B278" s="27" t="s">
        <v>134</v>
      </c>
      <c r="C278" s="27" t="s">
        <v>139</v>
      </c>
      <c r="D278" s="27"/>
      <c r="E278" s="26" t="s">
        <v>438</v>
      </c>
      <c r="F278" s="28"/>
      <c r="G278" s="28"/>
      <c r="H278" s="28"/>
      <c r="I278" s="28"/>
      <c r="J278" s="29">
        <v>0</v>
      </c>
      <c r="K278" s="30">
        <v>136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5">
        <v>1</v>
      </c>
      <c r="T278" s="35">
        <v>0</v>
      </c>
      <c r="U278" s="56">
        <v>136</v>
      </c>
      <c r="V278" s="56">
        <v>136</v>
      </c>
    </row>
    <row r="279" spans="1:22" outlineLevel="7">
      <c r="A279" s="27" t="s">
        <v>26</v>
      </c>
      <c r="B279" s="27" t="s">
        <v>134</v>
      </c>
      <c r="C279" s="27" t="s">
        <v>139</v>
      </c>
      <c r="D279" s="27" t="s">
        <v>133</v>
      </c>
      <c r="E279" s="26" t="s">
        <v>432</v>
      </c>
      <c r="F279" s="28"/>
      <c r="G279" s="28"/>
      <c r="H279" s="28"/>
      <c r="I279" s="28"/>
      <c r="J279" s="29">
        <v>0</v>
      </c>
      <c r="K279" s="30">
        <v>136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5">
        <v>1</v>
      </c>
      <c r="T279" s="35">
        <v>0</v>
      </c>
      <c r="U279" s="56">
        <v>136</v>
      </c>
      <c r="V279" s="56">
        <v>136</v>
      </c>
    </row>
    <row r="280" spans="1:22" ht="39.6" outlineLevel="6">
      <c r="A280" s="27" t="s">
        <v>26</v>
      </c>
      <c r="B280" s="27" t="s">
        <v>134</v>
      </c>
      <c r="C280" s="27" t="s">
        <v>140</v>
      </c>
      <c r="D280" s="27"/>
      <c r="E280" s="26" t="s">
        <v>439</v>
      </c>
      <c r="F280" s="28"/>
      <c r="G280" s="28"/>
      <c r="H280" s="28"/>
      <c r="I280" s="28"/>
      <c r="J280" s="29">
        <v>0</v>
      </c>
      <c r="K280" s="30">
        <v>117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5">
        <v>0.82905982905982911</v>
      </c>
      <c r="T280" s="35">
        <v>0</v>
      </c>
      <c r="U280" s="56">
        <v>156</v>
      </c>
      <c r="V280" s="56">
        <v>156</v>
      </c>
    </row>
    <row r="281" spans="1:22" outlineLevel="7">
      <c r="A281" s="27" t="s">
        <v>26</v>
      </c>
      <c r="B281" s="27" t="s">
        <v>134</v>
      </c>
      <c r="C281" s="27" t="s">
        <v>140</v>
      </c>
      <c r="D281" s="27" t="s">
        <v>133</v>
      </c>
      <c r="E281" s="26" t="s">
        <v>432</v>
      </c>
      <c r="F281" s="28"/>
      <c r="G281" s="28"/>
      <c r="H281" s="28"/>
      <c r="I281" s="28"/>
      <c r="J281" s="29">
        <v>0</v>
      </c>
      <c r="K281" s="30">
        <v>117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5">
        <v>0.82905982905982911</v>
      </c>
      <c r="T281" s="35">
        <v>0</v>
      </c>
      <c r="U281" s="56">
        <v>156</v>
      </c>
      <c r="V281" s="56">
        <v>156</v>
      </c>
    </row>
    <row r="282" spans="1:22" ht="39.6" outlineLevel="3">
      <c r="A282" s="27" t="s">
        <v>26</v>
      </c>
      <c r="B282" s="27" t="s">
        <v>134</v>
      </c>
      <c r="C282" s="27" t="s">
        <v>141</v>
      </c>
      <c r="D282" s="27"/>
      <c r="E282" s="26" t="s">
        <v>440</v>
      </c>
      <c r="F282" s="28"/>
      <c r="G282" s="28"/>
      <c r="H282" s="28"/>
      <c r="I282" s="28"/>
      <c r="J282" s="29">
        <v>0</v>
      </c>
      <c r="K282" s="30">
        <v>2085.4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5">
        <v>0.79102330488155748</v>
      </c>
      <c r="T282" s="35">
        <v>0</v>
      </c>
      <c r="U282" s="56">
        <v>120</v>
      </c>
      <c r="V282" s="56">
        <v>120</v>
      </c>
    </row>
    <row r="283" spans="1:22" ht="39.6" outlineLevel="4">
      <c r="A283" s="27" t="s">
        <v>26</v>
      </c>
      <c r="B283" s="27" t="s">
        <v>134</v>
      </c>
      <c r="C283" s="27" t="s">
        <v>142</v>
      </c>
      <c r="D283" s="27"/>
      <c r="E283" s="26" t="s">
        <v>441</v>
      </c>
      <c r="F283" s="28"/>
      <c r="G283" s="28"/>
      <c r="H283" s="28"/>
      <c r="I283" s="28"/>
      <c r="J283" s="29">
        <v>0</v>
      </c>
      <c r="K283" s="30">
        <v>145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5">
        <v>0.86206896551724133</v>
      </c>
      <c r="T283" s="35">
        <v>0</v>
      </c>
      <c r="U283" s="56">
        <v>120</v>
      </c>
      <c r="V283" s="56">
        <v>120</v>
      </c>
    </row>
    <row r="284" spans="1:22" ht="39.6" outlineLevel="5">
      <c r="A284" s="27" t="s">
        <v>26</v>
      </c>
      <c r="B284" s="27" t="s">
        <v>134</v>
      </c>
      <c r="C284" s="27" t="s">
        <v>143</v>
      </c>
      <c r="D284" s="27"/>
      <c r="E284" s="26" t="s">
        <v>442</v>
      </c>
      <c r="F284" s="28"/>
      <c r="G284" s="28"/>
      <c r="H284" s="28"/>
      <c r="I284" s="28"/>
      <c r="J284" s="29">
        <v>0</v>
      </c>
      <c r="K284" s="30">
        <v>145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5">
        <v>0.86206896551724133</v>
      </c>
      <c r="T284" s="35">
        <v>0</v>
      </c>
      <c r="U284" s="56">
        <v>120</v>
      </c>
      <c r="V284" s="56">
        <v>120</v>
      </c>
    </row>
    <row r="285" spans="1:22" ht="39.6" outlineLevel="6">
      <c r="A285" s="27" t="s">
        <v>26</v>
      </c>
      <c r="B285" s="27" t="s">
        <v>134</v>
      </c>
      <c r="C285" s="27" t="s">
        <v>144</v>
      </c>
      <c r="D285" s="27"/>
      <c r="E285" s="26" t="s">
        <v>443</v>
      </c>
      <c r="F285" s="28"/>
      <c r="G285" s="28"/>
      <c r="H285" s="28"/>
      <c r="I285" s="28"/>
      <c r="J285" s="29">
        <v>0</v>
      </c>
      <c r="K285" s="30">
        <v>145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5">
        <v>0.86206896551724133</v>
      </c>
      <c r="T285" s="35">
        <v>0</v>
      </c>
      <c r="U285" s="56">
        <v>120</v>
      </c>
      <c r="V285" s="56">
        <v>120</v>
      </c>
    </row>
    <row r="286" spans="1:22" outlineLevel="7">
      <c r="A286" s="27" t="s">
        <v>26</v>
      </c>
      <c r="B286" s="27" t="s">
        <v>134</v>
      </c>
      <c r="C286" s="27" t="s">
        <v>144</v>
      </c>
      <c r="D286" s="27" t="s">
        <v>133</v>
      </c>
      <c r="E286" s="26" t="s">
        <v>432</v>
      </c>
      <c r="F286" s="28"/>
      <c r="G286" s="28"/>
      <c r="H286" s="28"/>
      <c r="I286" s="28"/>
      <c r="J286" s="29">
        <v>0</v>
      </c>
      <c r="K286" s="30">
        <v>145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5">
        <v>0.86206896551724133</v>
      </c>
      <c r="T286" s="35">
        <v>0</v>
      </c>
      <c r="U286" s="56">
        <v>120</v>
      </c>
      <c r="V286" s="56">
        <v>120</v>
      </c>
    </row>
    <row r="287" spans="1:22" ht="26.4" outlineLevel="4">
      <c r="A287" s="27" t="s">
        <v>26</v>
      </c>
      <c r="B287" s="27" t="s">
        <v>134</v>
      </c>
      <c r="C287" s="27" t="s">
        <v>145</v>
      </c>
      <c r="D287" s="27"/>
      <c r="E287" s="26" t="s">
        <v>444</v>
      </c>
      <c r="F287" s="28"/>
      <c r="G287" s="28"/>
      <c r="H287" s="28"/>
      <c r="I287" s="28"/>
      <c r="J287" s="29">
        <v>0</v>
      </c>
      <c r="K287" s="30">
        <v>1940.4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5">
        <v>0.7857142857142857</v>
      </c>
      <c r="T287" s="35">
        <v>0</v>
      </c>
      <c r="U287" s="56">
        <v>0</v>
      </c>
      <c r="V287" s="56">
        <v>0</v>
      </c>
    </row>
    <row r="288" spans="1:22" ht="26.4" outlineLevel="5">
      <c r="A288" s="27" t="s">
        <v>26</v>
      </c>
      <c r="B288" s="27" t="s">
        <v>134</v>
      </c>
      <c r="C288" s="27" t="s">
        <v>146</v>
      </c>
      <c r="D288" s="27"/>
      <c r="E288" s="26" t="s">
        <v>445</v>
      </c>
      <c r="F288" s="28"/>
      <c r="G288" s="28"/>
      <c r="H288" s="28"/>
      <c r="I288" s="28"/>
      <c r="J288" s="29">
        <v>0</v>
      </c>
      <c r="K288" s="30">
        <v>1940.4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5">
        <v>0.7857142857142857</v>
      </c>
      <c r="T288" s="35">
        <v>0</v>
      </c>
      <c r="U288" s="56">
        <v>0</v>
      </c>
      <c r="V288" s="56">
        <v>0</v>
      </c>
    </row>
    <row r="289" spans="1:22" ht="52.8" outlineLevel="6">
      <c r="A289" s="27" t="s">
        <v>26</v>
      </c>
      <c r="B289" s="27" t="s">
        <v>134</v>
      </c>
      <c r="C289" s="27" t="s">
        <v>147</v>
      </c>
      <c r="D289" s="27"/>
      <c r="E289" s="26" t="s">
        <v>446</v>
      </c>
      <c r="F289" s="28"/>
      <c r="G289" s="28"/>
      <c r="H289" s="28"/>
      <c r="I289" s="28"/>
      <c r="J289" s="29">
        <v>0</v>
      </c>
      <c r="K289" s="30">
        <v>1940.4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5">
        <v>0.7857142857142857</v>
      </c>
      <c r="T289" s="35">
        <v>0</v>
      </c>
      <c r="U289" s="56">
        <v>0</v>
      </c>
      <c r="V289" s="56">
        <v>0</v>
      </c>
    </row>
    <row r="290" spans="1:22" outlineLevel="7">
      <c r="A290" s="27" t="s">
        <v>26</v>
      </c>
      <c r="B290" s="27" t="s">
        <v>134</v>
      </c>
      <c r="C290" s="27" t="s">
        <v>147</v>
      </c>
      <c r="D290" s="27" t="s">
        <v>133</v>
      </c>
      <c r="E290" s="26" t="s">
        <v>432</v>
      </c>
      <c r="F290" s="28"/>
      <c r="G290" s="28"/>
      <c r="H290" s="28"/>
      <c r="I290" s="28"/>
      <c r="J290" s="29">
        <v>0</v>
      </c>
      <c r="K290" s="30">
        <v>1940.4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5">
        <v>0.7857142857142857</v>
      </c>
      <c r="T290" s="35">
        <v>0</v>
      </c>
      <c r="U290" s="56">
        <v>0</v>
      </c>
      <c r="V290" s="56">
        <v>0</v>
      </c>
    </row>
    <row r="291" spans="1:22" outlineLevel="2">
      <c r="A291" s="27" t="s">
        <v>26</v>
      </c>
      <c r="B291" s="27" t="s">
        <v>148</v>
      </c>
      <c r="C291" s="27"/>
      <c r="D291" s="27"/>
      <c r="E291" s="26" t="s">
        <v>447</v>
      </c>
      <c r="F291" s="28"/>
      <c r="G291" s="28"/>
      <c r="H291" s="28"/>
      <c r="I291" s="28"/>
      <c r="J291" s="29">
        <v>0</v>
      </c>
      <c r="K291" s="30">
        <v>6001.4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5">
        <v>0.69828706635118476</v>
      </c>
      <c r="T291" s="35">
        <v>0</v>
      </c>
      <c r="U291" s="56">
        <v>5144.1000000000004</v>
      </c>
      <c r="V291" s="56">
        <v>6001.4</v>
      </c>
    </row>
    <row r="292" spans="1:22" ht="39.6" outlineLevel="3">
      <c r="A292" s="27" t="s">
        <v>26</v>
      </c>
      <c r="B292" s="27" t="s">
        <v>148</v>
      </c>
      <c r="C292" s="27" t="s">
        <v>149</v>
      </c>
      <c r="D292" s="27"/>
      <c r="E292" s="26" t="s">
        <v>448</v>
      </c>
      <c r="F292" s="28"/>
      <c r="G292" s="28"/>
      <c r="H292" s="28"/>
      <c r="I292" s="28"/>
      <c r="J292" s="29">
        <v>0</v>
      </c>
      <c r="K292" s="30">
        <v>6001.4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5">
        <v>0.69828706635118476</v>
      </c>
      <c r="T292" s="35">
        <v>0</v>
      </c>
      <c r="U292" s="56">
        <v>5144.1000000000004</v>
      </c>
      <c r="V292" s="56">
        <v>6001.4</v>
      </c>
    </row>
    <row r="293" spans="1:22" ht="66" outlineLevel="4">
      <c r="A293" s="27" t="s">
        <v>26</v>
      </c>
      <c r="B293" s="27" t="s">
        <v>148</v>
      </c>
      <c r="C293" s="27" t="s">
        <v>150</v>
      </c>
      <c r="D293" s="27"/>
      <c r="E293" s="26" t="s">
        <v>449</v>
      </c>
      <c r="F293" s="28"/>
      <c r="G293" s="28"/>
      <c r="H293" s="28"/>
      <c r="I293" s="28"/>
      <c r="J293" s="29">
        <v>0</v>
      </c>
      <c r="K293" s="30">
        <v>6001.4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5">
        <v>0.69828706635118476</v>
      </c>
      <c r="T293" s="35">
        <v>0</v>
      </c>
      <c r="U293" s="56">
        <v>5144.1000000000004</v>
      </c>
      <c r="V293" s="56">
        <v>6001.4</v>
      </c>
    </row>
    <row r="294" spans="1:22" ht="92.4" outlineLevel="5">
      <c r="A294" s="27" t="s">
        <v>26</v>
      </c>
      <c r="B294" s="27" t="s">
        <v>148</v>
      </c>
      <c r="C294" s="27" t="s">
        <v>151</v>
      </c>
      <c r="D294" s="27"/>
      <c r="E294" s="26" t="s">
        <v>450</v>
      </c>
      <c r="F294" s="28"/>
      <c r="G294" s="28"/>
      <c r="H294" s="28"/>
      <c r="I294" s="28"/>
      <c r="J294" s="29">
        <v>0</v>
      </c>
      <c r="K294" s="30">
        <v>6001.4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5">
        <v>0.69828706635118476</v>
      </c>
      <c r="T294" s="35">
        <v>0</v>
      </c>
      <c r="U294" s="56">
        <v>5144.1000000000004</v>
      </c>
      <c r="V294" s="56">
        <v>6001.4</v>
      </c>
    </row>
    <row r="295" spans="1:22" ht="52.8" outlineLevel="6">
      <c r="A295" s="27" t="s">
        <v>26</v>
      </c>
      <c r="B295" s="27" t="s">
        <v>148</v>
      </c>
      <c r="C295" s="27" t="s">
        <v>152</v>
      </c>
      <c r="D295" s="27"/>
      <c r="E295" s="26" t="s">
        <v>451</v>
      </c>
      <c r="F295" s="28"/>
      <c r="G295" s="28"/>
      <c r="H295" s="28"/>
      <c r="I295" s="28"/>
      <c r="J295" s="29">
        <v>0</v>
      </c>
      <c r="K295" s="30">
        <v>3429.3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5">
        <v>0.97203510920596037</v>
      </c>
      <c r="T295" s="35">
        <v>0</v>
      </c>
      <c r="U295" s="56">
        <v>2572.1</v>
      </c>
      <c r="V295" s="56">
        <v>3429.3</v>
      </c>
    </row>
    <row r="296" spans="1:22" ht="26.4" outlineLevel="7">
      <c r="A296" s="27" t="s">
        <v>26</v>
      </c>
      <c r="B296" s="27" t="s">
        <v>148</v>
      </c>
      <c r="C296" s="27" t="s">
        <v>152</v>
      </c>
      <c r="D296" s="27" t="s">
        <v>153</v>
      </c>
      <c r="E296" s="26" t="s">
        <v>452</v>
      </c>
      <c r="F296" s="28"/>
      <c r="G296" s="28"/>
      <c r="H296" s="28"/>
      <c r="I296" s="28"/>
      <c r="J296" s="29">
        <v>0</v>
      </c>
      <c r="K296" s="30">
        <v>3429.3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5">
        <v>0.97203510920596037</v>
      </c>
      <c r="T296" s="35">
        <v>0</v>
      </c>
      <c r="U296" s="56">
        <v>2572.1</v>
      </c>
      <c r="V296" s="56">
        <v>3429.3</v>
      </c>
    </row>
    <row r="297" spans="1:22" ht="52.8" outlineLevel="6">
      <c r="A297" s="27" t="s">
        <v>26</v>
      </c>
      <c r="B297" s="27" t="s">
        <v>148</v>
      </c>
      <c r="C297" s="27" t="s">
        <v>154</v>
      </c>
      <c r="D297" s="27"/>
      <c r="E297" s="26" t="s">
        <v>451</v>
      </c>
      <c r="F297" s="28"/>
      <c r="G297" s="28"/>
      <c r="H297" s="28"/>
      <c r="I297" s="28"/>
      <c r="J297" s="29">
        <v>0</v>
      </c>
      <c r="K297" s="30">
        <v>2572.1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5">
        <v>0.33330741417518761</v>
      </c>
      <c r="T297" s="35">
        <v>0</v>
      </c>
      <c r="U297" s="56">
        <v>2572</v>
      </c>
      <c r="V297" s="56">
        <v>2572.1</v>
      </c>
    </row>
    <row r="298" spans="1:22" ht="26.4" outlineLevel="7">
      <c r="A298" s="27" t="s">
        <v>26</v>
      </c>
      <c r="B298" s="27" t="s">
        <v>148</v>
      </c>
      <c r="C298" s="27" t="s">
        <v>154</v>
      </c>
      <c r="D298" s="27" t="s">
        <v>153</v>
      </c>
      <c r="E298" s="26" t="s">
        <v>452</v>
      </c>
      <c r="F298" s="28"/>
      <c r="G298" s="28"/>
      <c r="H298" s="28"/>
      <c r="I298" s="28"/>
      <c r="J298" s="29">
        <v>0</v>
      </c>
      <c r="K298" s="30">
        <v>2572.1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5">
        <v>0.33330741417518761</v>
      </c>
      <c r="T298" s="35">
        <v>0</v>
      </c>
      <c r="U298" s="56">
        <v>2572</v>
      </c>
      <c r="V298" s="56">
        <v>2572.1</v>
      </c>
    </row>
    <row r="299" spans="1:22" outlineLevel="1">
      <c r="A299" s="27" t="s">
        <v>26</v>
      </c>
      <c r="B299" s="27" t="s">
        <v>155</v>
      </c>
      <c r="C299" s="27"/>
      <c r="D299" s="27"/>
      <c r="E299" s="26" t="s">
        <v>453</v>
      </c>
      <c r="F299" s="28"/>
      <c r="G299" s="28"/>
      <c r="H299" s="28"/>
      <c r="I299" s="28"/>
      <c r="J299" s="29">
        <v>0</v>
      </c>
      <c r="K299" s="30">
        <v>1883.8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5">
        <v>0.77221573415436884</v>
      </c>
      <c r="T299" s="35">
        <v>0</v>
      </c>
      <c r="U299" s="56">
        <v>970</v>
      </c>
      <c r="V299" s="56">
        <v>970</v>
      </c>
    </row>
    <row r="300" spans="1:22" ht="26.4" outlineLevel="2">
      <c r="A300" s="27" t="s">
        <v>26</v>
      </c>
      <c r="B300" s="27" t="s">
        <v>156</v>
      </c>
      <c r="C300" s="27"/>
      <c r="D300" s="27"/>
      <c r="E300" s="26" t="s">
        <v>454</v>
      </c>
      <c r="F300" s="28"/>
      <c r="G300" s="28"/>
      <c r="H300" s="28"/>
      <c r="I300" s="28"/>
      <c r="J300" s="29">
        <v>0</v>
      </c>
      <c r="K300" s="30">
        <v>1883.8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5">
        <v>0.77221573415436884</v>
      </c>
      <c r="T300" s="35">
        <v>0</v>
      </c>
      <c r="U300" s="56">
        <v>970</v>
      </c>
      <c r="V300" s="56">
        <v>970</v>
      </c>
    </row>
    <row r="301" spans="1:22" ht="52.8" outlineLevel="3">
      <c r="A301" s="27" t="s">
        <v>26</v>
      </c>
      <c r="B301" s="27" t="s">
        <v>156</v>
      </c>
      <c r="C301" s="27" t="s">
        <v>28</v>
      </c>
      <c r="D301" s="27"/>
      <c r="E301" s="26" t="s">
        <v>334</v>
      </c>
      <c r="F301" s="28"/>
      <c r="G301" s="28"/>
      <c r="H301" s="28"/>
      <c r="I301" s="28"/>
      <c r="J301" s="29">
        <v>0</v>
      </c>
      <c r="K301" s="30">
        <v>1883.8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5">
        <v>0.77221573415436884</v>
      </c>
      <c r="T301" s="35">
        <v>0</v>
      </c>
      <c r="U301" s="56">
        <v>970</v>
      </c>
      <c r="V301" s="56">
        <v>970</v>
      </c>
    </row>
    <row r="302" spans="1:22" ht="26.4" outlineLevel="4">
      <c r="A302" s="27" t="s">
        <v>26</v>
      </c>
      <c r="B302" s="27" t="s">
        <v>156</v>
      </c>
      <c r="C302" s="27" t="s">
        <v>157</v>
      </c>
      <c r="D302" s="27"/>
      <c r="E302" s="26" t="s">
        <v>455</v>
      </c>
      <c r="F302" s="28"/>
      <c r="G302" s="28"/>
      <c r="H302" s="28"/>
      <c r="I302" s="28"/>
      <c r="J302" s="29">
        <v>0</v>
      </c>
      <c r="K302" s="30">
        <v>1883.8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5">
        <v>0.77221573415436884</v>
      </c>
      <c r="T302" s="35">
        <v>0</v>
      </c>
      <c r="U302" s="56">
        <v>970</v>
      </c>
      <c r="V302" s="56">
        <v>970</v>
      </c>
    </row>
    <row r="303" spans="1:22" outlineLevel="5">
      <c r="A303" s="27" t="s">
        <v>26</v>
      </c>
      <c r="B303" s="27" t="s">
        <v>156</v>
      </c>
      <c r="C303" s="27" t="s">
        <v>158</v>
      </c>
      <c r="D303" s="27"/>
      <c r="E303" s="26" t="s">
        <v>456</v>
      </c>
      <c r="F303" s="28"/>
      <c r="G303" s="28"/>
      <c r="H303" s="28"/>
      <c r="I303" s="28"/>
      <c r="J303" s="29">
        <v>0</v>
      </c>
      <c r="K303" s="30">
        <v>1883.8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5">
        <v>0.77221573415436884</v>
      </c>
      <c r="T303" s="35">
        <v>0</v>
      </c>
      <c r="U303" s="56">
        <v>970</v>
      </c>
      <c r="V303" s="56">
        <v>970</v>
      </c>
    </row>
    <row r="304" spans="1:22" ht="26.4" outlineLevel="6">
      <c r="A304" s="27" t="s">
        <v>26</v>
      </c>
      <c r="B304" s="27" t="s">
        <v>156</v>
      </c>
      <c r="C304" s="27" t="s">
        <v>159</v>
      </c>
      <c r="D304" s="27"/>
      <c r="E304" s="26" t="s">
        <v>457</v>
      </c>
      <c r="F304" s="28"/>
      <c r="G304" s="28"/>
      <c r="H304" s="28"/>
      <c r="I304" s="28"/>
      <c r="J304" s="29">
        <v>0</v>
      </c>
      <c r="K304" s="30">
        <v>913.8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5">
        <v>0.70004377325454148</v>
      </c>
      <c r="T304" s="35">
        <v>0</v>
      </c>
      <c r="U304" s="56">
        <v>0</v>
      </c>
      <c r="V304" s="56">
        <v>0</v>
      </c>
    </row>
    <row r="305" spans="1:22" ht="26.4" outlineLevel="7">
      <c r="A305" s="27" t="s">
        <v>26</v>
      </c>
      <c r="B305" s="27" t="s">
        <v>156</v>
      </c>
      <c r="C305" s="27" t="s">
        <v>159</v>
      </c>
      <c r="D305" s="27" t="s">
        <v>61</v>
      </c>
      <c r="E305" s="26" t="s">
        <v>364</v>
      </c>
      <c r="F305" s="28"/>
      <c r="G305" s="28"/>
      <c r="H305" s="28"/>
      <c r="I305" s="28"/>
      <c r="J305" s="29">
        <v>0</v>
      </c>
      <c r="K305" s="30">
        <v>913.8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5">
        <v>0.70004377325454148</v>
      </c>
      <c r="T305" s="35">
        <v>0</v>
      </c>
      <c r="U305" s="56">
        <v>0</v>
      </c>
      <c r="V305" s="56">
        <v>0</v>
      </c>
    </row>
    <row r="306" spans="1:22" outlineLevel="6">
      <c r="A306" s="27" t="s">
        <v>26</v>
      </c>
      <c r="B306" s="27" t="s">
        <v>156</v>
      </c>
      <c r="C306" s="27" t="s">
        <v>160</v>
      </c>
      <c r="D306" s="27"/>
      <c r="E306" s="26" t="s">
        <v>458</v>
      </c>
      <c r="F306" s="28"/>
      <c r="G306" s="28"/>
      <c r="H306" s="28"/>
      <c r="I306" s="28"/>
      <c r="J306" s="29">
        <v>0</v>
      </c>
      <c r="K306" s="30">
        <v>970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5">
        <v>0.84020618556701032</v>
      </c>
      <c r="T306" s="35">
        <v>0</v>
      </c>
      <c r="U306" s="56">
        <v>970</v>
      </c>
      <c r="V306" s="56">
        <v>970</v>
      </c>
    </row>
    <row r="307" spans="1:22" ht="26.4" outlineLevel="7">
      <c r="A307" s="27" t="s">
        <v>26</v>
      </c>
      <c r="B307" s="27" t="s">
        <v>156</v>
      </c>
      <c r="C307" s="27" t="s">
        <v>160</v>
      </c>
      <c r="D307" s="27" t="s">
        <v>61</v>
      </c>
      <c r="E307" s="26" t="s">
        <v>364</v>
      </c>
      <c r="F307" s="28"/>
      <c r="G307" s="28"/>
      <c r="H307" s="28"/>
      <c r="I307" s="28"/>
      <c r="J307" s="29">
        <v>0</v>
      </c>
      <c r="K307" s="30">
        <v>970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5">
        <v>0.84020618556701032</v>
      </c>
      <c r="T307" s="35">
        <v>0</v>
      </c>
      <c r="U307" s="56">
        <v>970</v>
      </c>
      <c r="V307" s="56">
        <v>970</v>
      </c>
    </row>
    <row r="308" spans="1:22" ht="26.4">
      <c r="A308" s="27" t="s">
        <v>161</v>
      </c>
      <c r="B308" s="27"/>
      <c r="C308" s="27"/>
      <c r="D308" s="27"/>
      <c r="E308" s="26" t="s">
        <v>459</v>
      </c>
      <c r="F308" s="28"/>
      <c r="G308" s="28"/>
      <c r="H308" s="28"/>
      <c r="I308" s="28"/>
      <c r="J308" s="29">
        <v>0</v>
      </c>
      <c r="K308" s="30">
        <f>K309+K316+K440+K461</f>
        <v>296622.50000000006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5">
        <v>0.75211598846480343</v>
      </c>
      <c r="T308" s="35">
        <v>0</v>
      </c>
      <c r="U308" s="56">
        <v>256422.8</v>
      </c>
      <c r="V308" s="56">
        <v>250338.6</v>
      </c>
    </row>
    <row r="309" spans="1:22" outlineLevel="1">
      <c r="A309" s="27" t="s">
        <v>161</v>
      </c>
      <c r="B309" s="27" t="s">
        <v>81</v>
      </c>
      <c r="C309" s="27"/>
      <c r="D309" s="27"/>
      <c r="E309" s="26" t="s">
        <v>384</v>
      </c>
      <c r="F309" s="28"/>
      <c r="G309" s="28"/>
      <c r="H309" s="28"/>
      <c r="I309" s="28"/>
      <c r="J309" s="29">
        <v>0</v>
      </c>
      <c r="K309" s="30">
        <v>20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5">
        <v>0</v>
      </c>
      <c r="T309" s="35">
        <v>0</v>
      </c>
      <c r="U309" s="56">
        <v>20</v>
      </c>
      <c r="V309" s="56">
        <v>20</v>
      </c>
    </row>
    <row r="310" spans="1:22" outlineLevel="2">
      <c r="A310" s="27" t="s">
        <v>161</v>
      </c>
      <c r="B310" s="27" t="s">
        <v>162</v>
      </c>
      <c r="C310" s="27"/>
      <c r="D310" s="27"/>
      <c r="E310" s="26" t="s">
        <v>460</v>
      </c>
      <c r="F310" s="28"/>
      <c r="G310" s="28"/>
      <c r="H310" s="28"/>
      <c r="I310" s="28"/>
      <c r="J310" s="29">
        <v>0</v>
      </c>
      <c r="K310" s="30">
        <v>20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5">
        <v>0</v>
      </c>
      <c r="T310" s="35">
        <v>0</v>
      </c>
      <c r="U310" s="56">
        <v>20</v>
      </c>
      <c r="V310" s="56">
        <v>20</v>
      </c>
    </row>
    <row r="311" spans="1:22" ht="39.6" outlineLevel="3">
      <c r="A311" s="27" t="s">
        <v>161</v>
      </c>
      <c r="B311" s="27" t="s">
        <v>162</v>
      </c>
      <c r="C311" s="27" t="s">
        <v>149</v>
      </c>
      <c r="D311" s="27"/>
      <c r="E311" s="26" t="s">
        <v>448</v>
      </c>
      <c r="F311" s="28"/>
      <c r="G311" s="28"/>
      <c r="H311" s="28"/>
      <c r="I311" s="28"/>
      <c r="J311" s="29">
        <v>0</v>
      </c>
      <c r="K311" s="30">
        <v>20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5">
        <v>0</v>
      </c>
      <c r="T311" s="35">
        <v>0</v>
      </c>
      <c r="U311" s="56">
        <v>20</v>
      </c>
      <c r="V311" s="56">
        <v>20</v>
      </c>
    </row>
    <row r="312" spans="1:22" ht="26.4" outlineLevel="4">
      <c r="A312" s="27" t="s">
        <v>161</v>
      </c>
      <c r="B312" s="27" t="s">
        <v>162</v>
      </c>
      <c r="C312" s="27" t="s">
        <v>163</v>
      </c>
      <c r="D312" s="27"/>
      <c r="E312" s="26" t="s">
        <v>461</v>
      </c>
      <c r="F312" s="28"/>
      <c r="G312" s="28"/>
      <c r="H312" s="28"/>
      <c r="I312" s="28"/>
      <c r="J312" s="29">
        <v>0</v>
      </c>
      <c r="K312" s="30">
        <v>20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5">
        <v>0</v>
      </c>
      <c r="T312" s="35">
        <v>0</v>
      </c>
      <c r="U312" s="56">
        <v>20</v>
      </c>
      <c r="V312" s="56">
        <v>20</v>
      </c>
    </row>
    <row r="313" spans="1:22" ht="52.8" outlineLevel="5">
      <c r="A313" s="27" t="s">
        <v>161</v>
      </c>
      <c r="B313" s="27" t="s">
        <v>162</v>
      </c>
      <c r="C313" s="27" t="s">
        <v>164</v>
      </c>
      <c r="D313" s="27"/>
      <c r="E313" s="26" t="s">
        <v>462</v>
      </c>
      <c r="F313" s="28"/>
      <c r="G313" s="28"/>
      <c r="H313" s="28"/>
      <c r="I313" s="28"/>
      <c r="J313" s="29">
        <v>0</v>
      </c>
      <c r="K313" s="30">
        <v>20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5">
        <v>0</v>
      </c>
      <c r="T313" s="35">
        <v>0</v>
      </c>
      <c r="U313" s="56">
        <v>20</v>
      </c>
      <c r="V313" s="56">
        <v>20</v>
      </c>
    </row>
    <row r="314" spans="1:22" ht="26.4" outlineLevel="6">
      <c r="A314" s="27" t="s">
        <v>161</v>
      </c>
      <c r="B314" s="27" t="s">
        <v>162</v>
      </c>
      <c r="C314" s="27" t="s">
        <v>165</v>
      </c>
      <c r="D314" s="27"/>
      <c r="E314" s="26" t="s">
        <v>463</v>
      </c>
      <c r="F314" s="28"/>
      <c r="G314" s="28"/>
      <c r="H314" s="28"/>
      <c r="I314" s="28"/>
      <c r="J314" s="29">
        <v>0</v>
      </c>
      <c r="K314" s="30">
        <v>20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5">
        <v>0</v>
      </c>
      <c r="T314" s="35">
        <v>0</v>
      </c>
      <c r="U314" s="56">
        <v>20</v>
      </c>
      <c r="V314" s="56">
        <v>20</v>
      </c>
    </row>
    <row r="315" spans="1:22" ht="26.4" outlineLevel="7">
      <c r="A315" s="27" t="s">
        <v>161</v>
      </c>
      <c r="B315" s="27" t="s">
        <v>162</v>
      </c>
      <c r="C315" s="27" t="s">
        <v>165</v>
      </c>
      <c r="D315" s="27" t="s">
        <v>61</v>
      </c>
      <c r="E315" s="26" t="s">
        <v>364</v>
      </c>
      <c r="F315" s="28"/>
      <c r="G315" s="28"/>
      <c r="H315" s="28"/>
      <c r="I315" s="28"/>
      <c r="J315" s="29">
        <v>0</v>
      </c>
      <c r="K315" s="30">
        <v>20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5">
        <v>0</v>
      </c>
      <c r="T315" s="35">
        <v>0</v>
      </c>
      <c r="U315" s="56">
        <v>20</v>
      </c>
      <c r="V315" s="56">
        <v>20</v>
      </c>
    </row>
    <row r="316" spans="1:22" outlineLevel="1">
      <c r="A316" s="27" t="s">
        <v>161</v>
      </c>
      <c r="B316" s="27" t="s">
        <v>166</v>
      </c>
      <c r="C316" s="27"/>
      <c r="D316" s="27"/>
      <c r="E316" s="26" t="s">
        <v>464</v>
      </c>
      <c r="F316" s="28"/>
      <c r="G316" s="28"/>
      <c r="H316" s="28"/>
      <c r="I316" s="28"/>
      <c r="J316" s="29">
        <v>0</v>
      </c>
      <c r="K316" s="30">
        <f>K317+K335+K379+K395+K405+K426</f>
        <v>285665.90000000002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5">
        <v>0.76194821924905309</v>
      </c>
      <c r="T316" s="35">
        <v>0</v>
      </c>
      <c r="U316" s="56">
        <v>249502.6</v>
      </c>
      <c r="V316" s="56">
        <v>243418.4</v>
      </c>
    </row>
    <row r="317" spans="1:22" outlineLevel="2">
      <c r="A317" s="27" t="s">
        <v>161</v>
      </c>
      <c r="B317" s="27" t="s">
        <v>167</v>
      </c>
      <c r="C317" s="27"/>
      <c r="D317" s="27"/>
      <c r="E317" s="26" t="s">
        <v>465</v>
      </c>
      <c r="F317" s="28"/>
      <c r="G317" s="28"/>
      <c r="H317" s="28"/>
      <c r="I317" s="28"/>
      <c r="J317" s="29">
        <v>0</v>
      </c>
      <c r="K317" s="30">
        <f>K318</f>
        <v>90240.8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5">
        <v>0.77340208264766863</v>
      </c>
      <c r="T317" s="35">
        <v>0</v>
      </c>
      <c r="U317" s="56">
        <f t="shared" ref="U317:V317" si="2">U322+U324+U328+U330+U332+U334</f>
        <v>75438</v>
      </c>
      <c r="V317" s="56">
        <f t="shared" si="2"/>
        <v>72438</v>
      </c>
    </row>
    <row r="318" spans="1:22" ht="39.6" outlineLevel="3">
      <c r="A318" s="27" t="s">
        <v>161</v>
      </c>
      <c r="B318" s="27" t="s">
        <v>167</v>
      </c>
      <c r="C318" s="27" t="s">
        <v>168</v>
      </c>
      <c r="D318" s="27"/>
      <c r="E318" s="26" t="s">
        <v>466</v>
      </c>
      <c r="F318" s="28"/>
      <c r="G318" s="28"/>
      <c r="H318" s="28"/>
      <c r="I318" s="28"/>
      <c r="J318" s="29">
        <v>0</v>
      </c>
      <c r="K318" s="30">
        <f>K319</f>
        <v>90240.8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5">
        <v>0.77340208264766863</v>
      </c>
      <c r="T318" s="35">
        <v>0</v>
      </c>
      <c r="U318" s="56">
        <v>75438</v>
      </c>
      <c r="V318" s="56">
        <v>72438</v>
      </c>
    </row>
    <row r="319" spans="1:22" ht="26.4" outlineLevel="4">
      <c r="A319" s="27" t="s">
        <v>161</v>
      </c>
      <c r="B319" s="27" t="s">
        <v>167</v>
      </c>
      <c r="C319" s="27" t="s">
        <v>169</v>
      </c>
      <c r="D319" s="27"/>
      <c r="E319" s="26" t="s">
        <v>467</v>
      </c>
      <c r="F319" s="28"/>
      <c r="G319" s="28"/>
      <c r="H319" s="28"/>
      <c r="I319" s="28"/>
      <c r="J319" s="29">
        <v>0</v>
      </c>
      <c r="K319" s="30">
        <f>K320</f>
        <v>90240.8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5">
        <v>0.77340208264766863</v>
      </c>
      <c r="T319" s="35">
        <v>0</v>
      </c>
      <c r="U319" s="56">
        <v>75438</v>
      </c>
      <c r="V319" s="56">
        <v>72438</v>
      </c>
    </row>
    <row r="320" spans="1:22" ht="26.4" outlineLevel="5">
      <c r="A320" s="27" t="s">
        <v>161</v>
      </c>
      <c r="B320" s="27" t="s">
        <v>167</v>
      </c>
      <c r="C320" s="27" t="s">
        <v>170</v>
      </c>
      <c r="D320" s="27"/>
      <c r="E320" s="26" t="s">
        <v>468</v>
      </c>
      <c r="F320" s="28"/>
      <c r="G320" s="28"/>
      <c r="H320" s="28"/>
      <c r="I320" s="28"/>
      <c r="J320" s="29">
        <v>0</v>
      </c>
      <c r="K320" s="30">
        <f>K321+K323+K325+K327+K329+K331+K333</f>
        <v>90240.8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5">
        <v>0.77340208264766863</v>
      </c>
      <c r="T320" s="35">
        <v>0</v>
      </c>
      <c r="U320" s="56">
        <v>75438</v>
      </c>
      <c r="V320" s="56">
        <v>72438</v>
      </c>
    </row>
    <row r="321" spans="1:22" ht="52.8" outlineLevel="6">
      <c r="A321" s="27" t="s">
        <v>161</v>
      </c>
      <c r="B321" s="27" t="s">
        <v>167</v>
      </c>
      <c r="C321" s="27" t="s">
        <v>171</v>
      </c>
      <c r="D321" s="27"/>
      <c r="E321" s="26" t="s">
        <v>469</v>
      </c>
      <c r="F321" s="28"/>
      <c r="G321" s="28"/>
      <c r="H321" s="28"/>
      <c r="I321" s="28"/>
      <c r="J321" s="29">
        <v>0</v>
      </c>
      <c r="K321" s="30">
        <v>4625.7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5">
        <v>0.92708288296078512</v>
      </c>
      <c r="T321" s="35">
        <v>0</v>
      </c>
      <c r="U321" s="56">
        <v>0</v>
      </c>
      <c r="V321" s="56">
        <v>0</v>
      </c>
    </row>
    <row r="322" spans="1:22" ht="26.4" outlineLevel="7">
      <c r="A322" s="27" t="s">
        <v>161</v>
      </c>
      <c r="B322" s="27" t="s">
        <v>167</v>
      </c>
      <c r="C322" s="27" t="s">
        <v>171</v>
      </c>
      <c r="D322" s="27" t="s">
        <v>61</v>
      </c>
      <c r="E322" s="26" t="s">
        <v>364</v>
      </c>
      <c r="F322" s="28"/>
      <c r="G322" s="28"/>
      <c r="H322" s="28"/>
      <c r="I322" s="28"/>
      <c r="J322" s="29">
        <v>0</v>
      </c>
      <c r="K322" s="30">
        <v>4625.7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5">
        <v>0.92708288296078512</v>
      </c>
      <c r="T322" s="35">
        <v>0</v>
      </c>
      <c r="U322" s="56">
        <v>0</v>
      </c>
      <c r="V322" s="56">
        <v>0</v>
      </c>
    </row>
    <row r="323" spans="1:22" ht="52.8" outlineLevel="6">
      <c r="A323" s="27" t="s">
        <v>161</v>
      </c>
      <c r="B323" s="27" t="s">
        <v>167</v>
      </c>
      <c r="C323" s="27" t="s">
        <v>172</v>
      </c>
      <c r="D323" s="27"/>
      <c r="E323" s="26" t="s">
        <v>470</v>
      </c>
      <c r="F323" s="28"/>
      <c r="G323" s="28"/>
      <c r="H323" s="28"/>
      <c r="I323" s="28"/>
      <c r="J323" s="29">
        <v>0</v>
      </c>
      <c r="K323" s="30">
        <v>42412.5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5">
        <v>0.79323784261715291</v>
      </c>
      <c r="T323" s="35">
        <v>0</v>
      </c>
      <c r="U323" s="56">
        <v>38433.599999999999</v>
      </c>
      <c r="V323" s="56">
        <v>38433.599999999999</v>
      </c>
    </row>
    <row r="324" spans="1:22" ht="26.4" outlineLevel="7">
      <c r="A324" s="27" t="s">
        <v>161</v>
      </c>
      <c r="B324" s="27" t="s">
        <v>167</v>
      </c>
      <c r="C324" s="27" t="s">
        <v>172</v>
      </c>
      <c r="D324" s="27" t="s">
        <v>61</v>
      </c>
      <c r="E324" s="26" t="s">
        <v>364</v>
      </c>
      <c r="F324" s="28"/>
      <c r="G324" s="28"/>
      <c r="H324" s="28"/>
      <c r="I324" s="28"/>
      <c r="J324" s="29">
        <v>0</v>
      </c>
      <c r="K324" s="30">
        <v>42412.5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5">
        <v>0.79323784261715291</v>
      </c>
      <c r="T324" s="35">
        <v>0</v>
      </c>
      <c r="U324" s="56">
        <v>38433.599999999999</v>
      </c>
      <c r="V324" s="56">
        <v>38433.599999999999</v>
      </c>
    </row>
    <row r="325" spans="1:22" ht="39.6" outlineLevel="6">
      <c r="A325" s="27" t="s">
        <v>161</v>
      </c>
      <c r="B325" s="27" t="s">
        <v>167</v>
      </c>
      <c r="C325" s="27" t="s">
        <v>173</v>
      </c>
      <c r="D325" s="27"/>
      <c r="E325" s="26" t="s">
        <v>471</v>
      </c>
      <c r="F325" s="28"/>
      <c r="G325" s="28"/>
      <c r="H325" s="28"/>
      <c r="I325" s="28"/>
      <c r="J325" s="29">
        <v>0</v>
      </c>
      <c r="K325" s="30">
        <v>250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5">
        <v>1</v>
      </c>
      <c r="T325" s="35">
        <v>0</v>
      </c>
      <c r="U325" s="56">
        <v>0</v>
      </c>
      <c r="V325" s="56">
        <v>0</v>
      </c>
    </row>
    <row r="326" spans="1:22" ht="26.4" outlineLevel="7">
      <c r="A326" s="27" t="s">
        <v>161</v>
      </c>
      <c r="B326" s="27" t="s">
        <v>167</v>
      </c>
      <c r="C326" s="27" t="s">
        <v>173</v>
      </c>
      <c r="D326" s="27" t="s">
        <v>61</v>
      </c>
      <c r="E326" s="26" t="s">
        <v>364</v>
      </c>
      <c r="F326" s="28"/>
      <c r="G326" s="28"/>
      <c r="H326" s="28"/>
      <c r="I326" s="28"/>
      <c r="J326" s="29">
        <v>0</v>
      </c>
      <c r="K326" s="30">
        <v>250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5">
        <v>1</v>
      </c>
      <c r="T326" s="35">
        <v>0</v>
      </c>
      <c r="U326" s="56">
        <v>0</v>
      </c>
      <c r="V326" s="56">
        <v>0</v>
      </c>
    </row>
    <row r="327" spans="1:22" ht="52.8" outlineLevel="6">
      <c r="A327" s="27" t="s">
        <v>161</v>
      </c>
      <c r="B327" s="27" t="s">
        <v>167</v>
      </c>
      <c r="C327" s="27" t="s">
        <v>174</v>
      </c>
      <c r="D327" s="27"/>
      <c r="E327" s="26" t="s">
        <v>472</v>
      </c>
      <c r="F327" s="28"/>
      <c r="G327" s="28"/>
      <c r="H327" s="28"/>
      <c r="I327" s="28"/>
      <c r="J327" s="29">
        <v>0</v>
      </c>
      <c r="K327" s="30">
        <v>41438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5">
        <v>0.73591630870215741</v>
      </c>
      <c r="T327" s="35">
        <v>0</v>
      </c>
      <c r="U327" s="56">
        <v>36004.400000000001</v>
      </c>
      <c r="V327" s="56">
        <v>33004.400000000001</v>
      </c>
    </row>
    <row r="328" spans="1:22" ht="26.4" outlineLevel="7">
      <c r="A328" s="27" t="s">
        <v>161</v>
      </c>
      <c r="B328" s="27" t="s">
        <v>167</v>
      </c>
      <c r="C328" s="27" t="s">
        <v>174</v>
      </c>
      <c r="D328" s="27" t="s">
        <v>61</v>
      </c>
      <c r="E328" s="26" t="s">
        <v>364</v>
      </c>
      <c r="F328" s="28"/>
      <c r="G328" s="28"/>
      <c r="H328" s="28"/>
      <c r="I328" s="28"/>
      <c r="J328" s="29">
        <v>0</v>
      </c>
      <c r="K328" s="30">
        <v>41438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5">
        <v>0.73591630870215741</v>
      </c>
      <c r="T328" s="35">
        <v>0</v>
      </c>
      <c r="U328" s="56">
        <v>36004.400000000001</v>
      </c>
      <c r="V328" s="56">
        <v>33004.400000000001</v>
      </c>
    </row>
    <row r="329" spans="1:22" ht="26.4" outlineLevel="6">
      <c r="A329" s="27" t="s">
        <v>161</v>
      </c>
      <c r="B329" s="27" t="s">
        <v>167</v>
      </c>
      <c r="C329" s="27" t="s">
        <v>175</v>
      </c>
      <c r="D329" s="27"/>
      <c r="E329" s="26" t="s">
        <v>473</v>
      </c>
      <c r="F329" s="28"/>
      <c r="G329" s="28"/>
      <c r="H329" s="28"/>
      <c r="I329" s="28"/>
      <c r="J329" s="29">
        <v>0</v>
      </c>
      <c r="K329" s="30">
        <v>1000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5">
        <v>0.65259999999999996</v>
      </c>
      <c r="T329" s="35">
        <v>0</v>
      </c>
      <c r="U329" s="56">
        <v>1000</v>
      </c>
      <c r="V329" s="56">
        <v>1000</v>
      </c>
    </row>
    <row r="330" spans="1:22" ht="26.4" outlineLevel="7">
      <c r="A330" s="27" t="s">
        <v>161</v>
      </c>
      <c r="B330" s="27" t="s">
        <v>167</v>
      </c>
      <c r="C330" s="27" t="s">
        <v>175</v>
      </c>
      <c r="D330" s="27" t="s">
        <v>61</v>
      </c>
      <c r="E330" s="26" t="s">
        <v>364</v>
      </c>
      <c r="F330" s="28"/>
      <c r="G330" s="28"/>
      <c r="H330" s="28"/>
      <c r="I330" s="28"/>
      <c r="J330" s="29">
        <v>0</v>
      </c>
      <c r="K330" s="30">
        <v>1000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5">
        <v>0.65259999999999996</v>
      </c>
      <c r="T330" s="35">
        <v>0</v>
      </c>
      <c r="U330" s="56">
        <v>1000</v>
      </c>
      <c r="V330" s="56">
        <v>1000</v>
      </c>
    </row>
    <row r="331" spans="1:22" ht="26.4" outlineLevel="6">
      <c r="A331" s="27" t="s">
        <v>161</v>
      </c>
      <c r="B331" s="27" t="s">
        <v>167</v>
      </c>
      <c r="C331" s="27" t="s">
        <v>176</v>
      </c>
      <c r="D331" s="27"/>
      <c r="E331" s="26" t="s">
        <v>474</v>
      </c>
      <c r="F331" s="28"/>
      <c r="G331" s="28"/>
      <c r="H331" s="28"/>
      <c r="I331" s="28"/>
      <c r="J331" s="29">
        <v>0</v>
      </c>
      <c r="K331" s="30">
        <v>52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5">
        <v>1</v>
      </c>
      <c r="T331" s="35">
        <v>0</v>
      </c>
      <c r="U331" s="56">
        <v>0</v>
      </c>
      <c r="V331" s="56">
        <v>0</v>
      </c>
    </row>
    <row r="332" spans="1:22" ht="26.4" outlineLevel="7">
      <c r="A332" s="27" t="s">
        <v>161</v>
      </c>
      <c r="B332" s="27" t="s">
        <v>167</v>
      </c>
      <c r="C332" s="27" t="s">
        <v>176</v>
      </c>
      <c r="D332" s="27" t="s">
        <v>61</v>
      </c>
      <c r="E332" s="26" t="s">
        <v>364</v>
      </c>
      <c r="F332" s="28"/>
      <c r="G332" s="28"/>
      <c r="H332" s="28"/>
      <c r="I332" s="28"/>
      <c r="J332" s="29">
        <v>0</v>
      </c>
      <c r="K332" s="30">
        <v>52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5">
        <v>1</v>
      </c>
      <c r="T332" s="35">
        <v>0</v>
      </c>
      <c r="U332" s="56">
        <v>0</v>
      </c>
      <c r="V332" s="56">
        <v>0</v>
      </c>
    </row>
    <row r="333" spans="1:22" ht="52.8" outlineLevel="6">
      <c r="A333" s="27" t="s">
        <v>161</v>
      </c>
      <c r="B333" s="27" t="s">
        <v>167</v>
      </c>
      <c r="C333" s="27" t="s">
        <v>177</v>
      </c>
      <c r="D333" s="27"/>
      <c r="E333" s="26" t="s">
        <v>475</v>
      </c>
      <c r="F333" s="28"/>
      <c r="G333" s="28"/>
      <c r="H333" s="28"/>
      <c r="I333" s="28"/>
      <c r="J333" s="29">
        <v>0</v>
      </c>
      <c r="K333" s="30">
        <v>462.6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5">
        <v>0.8891050583657587</v>
      </c>
      <c r="T333" s="35">
        <v>0</v>
      </c>
      <c r="U333" s="56">
        <v>0</v>
      </c>
      <c r="V333" s="56">
        <v>0</v>
      </c>
    </row>
    <row r="334" spans="1:22" ht="26.4" outlineLevel="7">
      <c r="A334" s="27" t="s">
        <v>161</v>
      </c>
      <c r="B334" s="27" t="s">
        <v>167</v>
      </c>
      <c r="C334" s="27" t="s">
        <v>177</v>
      </c>
      <c r="D334" s="27" t="s">
        <v>61</v>
      </c>
      <c r="E334" s="26" t="s">
        <v>364</v>
      </c>
      <c r="F334" s="28"/>
      <c r="G334" s="28"/>
      <c r="H334" s="28"/>
      <c r="I334" s="28"/>
      <c r="J334" s="29">
        <v>0</v>
      </c>
      <c r="K334" s="30">
        <v>462.6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5">
        <v>0.8891050583657587</v>
      </c>
      <c r="T334" s="35">
        <v>0</v>
      </c>
      <c r="U334" s="56">
        <v>0</v>
      </c>
      <c r="V334" s="56">
        <v>0</v>
      </c>
    </row>
    <row r="335" spans="1:22" outlineLevel="2">
      <c r="A335" s="27" t="s">
        <v>161</v>
      </c>
      <c r="B335" s="27" t="s">
        <v>178</v>
      </c>
      <c r="C335" s="27"/>
      <c r="D335" s="27"/>
      <c r="E335" s="26" t="s">
        <v>476</v>
      </c>
      <c r="F335" s="28"/>
      <c r="G335" s="28"/>
      <c r="H335" s="28"/>
      <c r="I335" s="28"/>
      <c r="J335" s="29">
        <v>0</v>
      </c>
      <c r="K335" s="30">
        <f>K336+K370</f>
        <v>165396.29999999999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5">
        <v>0.74994528290250928</v>
      </c>
      <c r="T335" s="35">
        <v>0</v>
      </c>
      <c r="U335" s="56">
        <v>148848.29999999999</v>
      </c>
      <c r="V335" s="56">
        <v>146264.1</v>
      </c>
    </row>
    <row r="336" spans="1:22" ht="39.6" outlineLevel="3">
      <c r="A336" s="27" t="s">
        <v>161</v>
      </c>
      <c r="B336" s="27" t="s">
        <v>178</v>
      </c>
      <c r="C336" s="27" t="s">
        <v>168</v>
      </c>
      <c r="D336" s="27"/>
      <c r="E336" s="26" t="s">
        <v>466</v>
      </c>
      <c r="F336" s="28"/>
      <c r="G336" s="28"/>
      <c r="H336" s="28"/>
      <c r="I336" s="28"/>
      <c r="J336" s="29">
        <v>0</v>
      </c>
      <c r="K336" s="30">
        <f>K337</f>
        <v>165246.29999999999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5">
        <v>0.74987382463257857</v>
      </c>
      <c r="T336" s="35">
        <v>0</v>
      </c>
      <c r="U336" s="56">
        <v>148698.29999999999</v>
      </c>
      <c r="V336" s="56">
        <v>146114.1</v>
      </c>
    </row>
    <row r="337" spans="1:22" ht="26.4" outlineLevel="4">
      <c r="A337" s="27" t="s">
        <v>161</v>
      </c>
      <c r="B337" s="27" t="s">
        <v>178</v>
      </c>
      <c r="C337" s="27" t="s">
        <v>179</v>
      </c>
      <c r="D337" s="27"/>
      <c r="E337" s="26" t="s">
        <v>477</v>
      </c>
      <c r="F337" s="28"/>
      <c r="G337" s="28"/>
      <c r="H337" s="28"/>
      <c r="I337" s="28"/>
      <c r="J337" s="29">
        <v>0</v>
      </c>
      <c r="K337" s="30">
        <f>K338+K357</f>
        <v>165246.29999999999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5">
        <v>0.74987382463257857</v>
      </c>
      <c r="T337" s="35">
        <v>0</v>
      </c>
      <c r="U337" s="56">
        <v>148698.29999999999</v>
      </c>
      <c r="V337" s="56">
        <v>146114.1</v>
      </c>
    </row>
    <row r="338" spans="1:22" ht="39.6" outlineLevel="5">
      <c r="A338" s="27" t="s">
        <v>161</v>
      </c>
      <c r="B338" s="27" t="s">
        <v>178</v>
      </c>
      <c r="C338" s="27" t="s">
        <v>180</v>
      </c>
      <c r="D338" s="27"/>
      <c r="E338" s="26" t="s">
        <v>478</v>
      </c>
      <c r="F338" s="28"/>
      <c r="G338" s="28"/>
      <c r="H338" s="28"/>
      <c r="I338" s="28"/>
      <c r="J338" s="29">
        <v>0</v>
      </c>
      <c r="K338" s="30">
        <f>K339+K341+K343+K345+K347+K349+K351+K353+K355</f>
        <v>151760.69999999998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5">
        <v>0.7679412390691398</v>
      </c>
      <c r="T338" s="35">
        <v>0</v>
      </c>
      <c r="U338" s="56">
        <v>142742.79999999999</v>
      </c>
      <c r="V338" s="56">
        <v>140158.6</v>
      </c>
    </row>
    <row r="339" spans="1:22" ht="52.8" outlineLevel="6">
      <c r="A339" s="27" t="s">
        <v>161</v>
      </c>
      <c r="B339" s="27" t="s">
        <v>178</v>
      </c>
      <c r="C339" s="27" t="s">
        <v>181</v>
      </c>
      <c r="D339" s="27"/>
      <c r="E339" s="26" t="s">
        <v>469</v>
      </c>
      <c r="F339" s="28"/>
      <c r="G339" s="28"/>
      <c r="H339" s="28"/>
      <c r="I339" s="28"/>
      <c r="J339" s="29">
        <v>0</v>
      </c>
      <c r="K339" s="30">
        <v>1950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5">
        <v>0.75</v>
      </c>
      <c r="T339" s="35">
        <v>0</v>
      </c>
      <c r="U339" s="56">
        <v>0</v>
      </c>
      <c r="V339" s="56">
        <v>0</v>
      </c>
    </row>
    <row r="340" spans="1:22" ht="26.4" outlineLevel="7">
      <c r="A340" s="27" t="s">
        <v>161</v>
      </c>
      <c r="B340" s="27" t="s">
        <v>178</v>
      </c>
      <c r="C340" s="27" t="s">
        <v>181</v>
      </c>
      <c r="D340" s="27" t="s">
        <v>61</v>
      </c>
      <c r="E340" s="26" t="s">
        <v>364</v>
      </c>
      <c r="F340" s="28"/>
      <c r="G340" s="28"/>
      <c r="H340" s="28"/>
      <c r="I340" s="28"/>
      <c r="J340" s="29">
        <v>0</v>
      </c>
      <c r="K340" s="30">
        <v>1950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5">
        <v>0.75</v>
      </c>
      <c r="T340" s="35">
        <v>0</v>
      </c>
      <c r="U340" s="56">
        <v>0</v>
      </c>
      <c r="V340" s="56">
        <v>0</v>
      </c>
    </row>
    <row r="341" spans="1:22" ht="52.8" outlineLevel="6">
      <c r="A341" s="27" t="s">
        <v>161</v>
      </c>
      <c r="B341" s="27" t="s">
        <v>178</v>
      </c>
      <c r="C341" s="27" t="s">
        <v>182</v>
      </c>
      <c r="D341" s="27"/>
      <c r="E341" s="26" t="s">
        <v>479</v>
      </c>
      <c r="F341" s="28"/>
      <c r="G341" s="28"/>
      <c r="H341" s="28"/>
      <c r="I341" s="28"/>
      <c r="J341" s="29">
        <v>0</v>
      </c>
      <c r="K341" s="30">
        <v>2042.4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5">
        <v>0.73780846063454764</v>
      </c>
      <c r="T341" s="35">
        <v>0</v>
      </c>
      <c r="U341" s="56">
        <v>0</v>
      </c>
      <c r="V341" s="56">
        <v>0</v>
      </c>
    </row>
    <row r="342" spans="1:22" ht="26.4" outlineLevel="7">
      <c r="A342" s="27" t="s">
        <v>161</v>
      </c>
      <c r="B342" s="27" t="s">
        <v>178</v>
      </c>
      <c r="C342" s="27" t="s">
        <v>182</v>
      </c>
      <c r="D342" s="27" t="s">
        <v>61</v>
      </c>
      <c r="E342" s="26" t="s">
        <v>364</v>
      </c>
      <c r="F342" s="28"/>
      <c r="G342" s="28"/>
      <c r="H342" s="28"/>
      <c r="I342" s="28"/>
      <c r="J342" s="29">
        <v>0</v>
      </c>
      <c r="K342" s="30">
        <v>2042.4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5">
        <v>0.73780846063454764</v>
      </c>
      <c r="T342" s="35">
        <v>0</v>
      </c>
      <c r="U342" s="56">
        <v>0</v>
      </c>
      <c r="V342" s="56">
        <v>0</v>
      </c>
    </row>
    <row r="343" spans="1:22" ht="79.2" outlineLevel="6">
      <c r="A343" s="27" t="s">
        <v>161</v>
      </c>
      <c r="B343" s="27" t="s">
        <v>178</v>
      </c>
      <c r="C343" s="27" t="s">
        <v>183</v>
      </c>
      <c r="D343" s="27"/>
      <c r="E343" s="26" t="s">
        <v>480</v>
      </c>
      <c r="F343" s="28"/>
      <c r="G343" s="28"/>
      <c r="H343" s="28"/>
      <c r="I343" s="28"/>
      <c r="J343" s="29">
        <v>0</v>
      </c>
      <c r="K343" s="30">
        <v>76.5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5">
        <v>1</v>
      </c>
      <c r="T343" s="35">
        <v>0</v>
      </c>
      <c r="U343" s="56">
        <v>0</v>
      </c>
      <c r="V343" s="56">
        <v>0</v>
      </c>
    </row>
    <row r="344" spans="1:22" ht="26.4" outlineLevel="7">
      <c r="A344" s="27" t="s">
        <v>161</v>
      </c>
      <c r="B344" s="27" t="s">
        <v>178</v>
      </c>
      <c r="C344" s="27" t="s">
        <v>183</v>
      </c>
      <c r="D344" s="27" t="s">
        <v>61</v>
      </c>
      <c r="E344" s="26" t="s">
        <v>364</v>
      </c>
      <c r="F344" s="28"/>
      <c r="G344" s="28"/>
      <c r="H344" s="28"/>
      <c r="I344" s="28"/>
      <c r="J344" s="29">
        <v>0</v>
      </c>
      <c r="K344" s="30">
        <v>76.5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5">
        <v>1</v>
      </c>
      <c r="T344" s="35">
        <v>0</v>
      </c>
      <c r="U344" s="56">
        <v>0</v>
      </c>
      <c r="V344" s="56">
        <v>0</v>
      </c>
    </row>
    <row r="345" spans="1:22" ht="52.8" outlineLevel="6">
      <c r="A345" s="27" t="s">
        <v>161</v>
      </c>
      <c r="B345" s="27" t="s">
        <v>178</v>
      </c>
      <c r="C345" s="27" t="s">
        <v>184</v>
      </c>
      <c r="D345" s="27"/>
      <c r="E345" s="26" t="s">
        <v>481</v>
      </c>
      <c r="F345" s="28"/>
      <c r="G345" s="28"/>
      <c r="H345" s="28"/>
      <c r="I345" s="28"/>
      <c r="J345" s="29">
        <v>0</v>
      </c>
      <c r="K345" s="30">
        <v>105705.4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5">
        <v>0.78776486347906538</v>
      </c>
      <c r="T345" s="35">
        <v>0</v>
      </c>
      <c r="U345" s="56">
        <v>105292.8</v>
      </c>
      <c r="V345" s="56">
        <v>105292.8</v>
      </c>
    </row>
    <row r="346" spans="1:22" ht="26.4" outlineLevel="7">
      <c r="A346" s="27" t="s">
        <v>161</v>
      </c>
      <c r="B346" s="27" t="s">
        <v>178</v>
      </c>
      <c r="C346" s="27" t="s">
        <v>184</v>
      </c>
      <c r="D346" s="27" t="s">
        <v>61</v>
      </c>
      <c r="E346" s="26" t="s">
        <v>364</v>
      </c>
      <c r="F346" s="28"/>
      <c r="G346" s="28"/>
      <c r="H346" s="28"/>
      <c r="I346" s="28"/>
      <c r="J346" s="29">
        <v>0</v>
      </c>
      <c r="K346" s="30">
        <v>105705.4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5">
        <v>0.78776486347906538</v>
      </c>
      <c r="T346" s="35">
        <v>0</v>
      </c>
      <c r="U346" s="56">
        <v>105292.8</v>
      </c>
      <c r="V346" s="56">
        <v>105292.8</v>
      </c>
    </row>
    <row r="347" spans="1:22" ht="39.6" outlineLevel="6">
      <c r="A347" s="27" t="s">
        <v>161</v>
      </c>
      <c r="B347" s="27" t="s">
        <v>178</v>
      </c>
      <c r="C347" s="27" t="s">
        <v>185</v>
      </c>
      <c r="D347" s="27"/>
      <c r="E347" s="26" t="s">
        <v>471</v>
      </c>
      <c r="F347" s="28"/>
      <c r="G347" s="28"/>
      <c r="H347" s="28"/>
      <c r="I347" s="28"/>
      <c r="J347" s="29">
        <v>0</v>
      </c>
      <c r="K347" s="30">
        <v>40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5">
        <v>1</v>
      </c>
      <c r="T347" s="35">
        <v>0</v>
      </c>
      <c r="U347" s="56">
        <v>0</v>
      </c>
      <c r="V347" s="56">
        <v>0</v>
      </c>
    </row>
    <row r="348" spans="1:22" ht="26.4" outlineLevel="7">
      <c r="A348" s="27" t="s">
        <v>161</v>
      </c>
      <c r="B348" s="27" t="s">
        <v>178</v>
      </c>
      <c r="C348" s="27" t="s">
        <v>185</v>
      </c>
      <c r="D348" s="27" t="s">
        <v>61</v>
      </c>
      <c r="E348" s="26" t="s">
        <v>364</v>
      </c>
      <c r="F348" s="28"/>
      <c r="G348" s="28"/>
      <c r="H348" s="28"/>
      <c r="I348" s="28"/>
      <c r="J348" s="29">
        <v>0</v>
      </c>
      <c r="K348" s="30">
        <v>40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5">
        <v>1</v>
      </c>
      <c r="T348" s="35">
        <v>0</v>
      </c>
      <c r="U348" s="56">
        <v>0</v>
      </c>
      <c r="V348" s="56">
        <v>0</v>
      </c>
    </row>
    <row r="349" spans="1:22" ht="52.8" outlineLevel="6">
      <c r="A349" s="27" t="s">
        <v>161</v>
      </c>
      <c r="B349" s="27" t="s">
        <v>178</v>
      </c>
      <c r="C349" s="27" t="s">
        <v>186</v>
      </c>
      <c r="D349" s="27"/>
      <c r="E349" s="26" t="s">
        <v>482</v>
      </c>
      <c r="F349" s="28"/>
      <c r="G349" s="28"/>
      <c r="H349" s="28"/>
      <c r="I349" s="28"/>
      <c r="J349" s="29">
        <v>0</v>
      </c>
      <c r="K349" s="30">
        <v>38942.9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5">
        <v>0.72460448502807961</v>
      </c>
      <c r="T349" s="35">
        <v>0</v>
      </c>
      <c r="U349" s="56">
        <v>34650</v>
      </c>
      <c r="V349" s="56">
        <v>32065.8</v>
      </c>
    </row>
    <row r="350" spans="1:22" ht="26.4" outlineLevel="7">
      <c r="A350" s="27" t="s">
        <v>161</v>
      </c>
      <c r="B350" s="27" t="s">
        <v>178</v>
      </c>
      <c r="C350" s="27" t="s">
        <v>186</v>
      </c>
      <c r="D350" s="27" t="s">
        <v>61</v>
      </c>
      <c r="E350" s="26" t="s">
        <v>364</v>
      </c>
      <c r="F350" s="28"/>
      <c r="G350" s="28"/>
      <c r="H350" s="28"/>
      <c r="I350" s="28"/>
      <c r="J350" s="29">
        <v>0</v>
      </c>
      <c r="K350" s="30">
        <v>38942.9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5">
        <v>0.72460448502807961</v>
      </c>
      <c r="T350" s="35">
        <v>0</v>
      </c>
      <c r="U350" s="56">
        <v>34650</v>
      </c>
      <c r="V350" s="56">
        <v>32065.8</v>
      </c>
    </row>
    <row r="351" spans="1:22" ht="52.8" outlineLevel="6">
      <c r="A351" s="27" t="s">
        <v>161</v>
      </c>
      <c r="B351" s="27" t="s">
        <v>178</v>
      </c>
      <c r="C351" s="27" t="s">
        <v>187</v>
      </c>
      <c r="D351" s="27"/>
      <c r="E351" s="26" t="s">
        <v>483</v>
      </c>
      <c r="F351" s="28"/>
      <c r="G351" s="28"/>
      <c r="H351" s="28"/>
      <c r="I351" s="28"/>
      <c r="J351" s="29">
        <v>0</v>
      </c>
      <c r="K351" s="30">
        <v>195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5">
        <v>0.75025641025641021</v>
      </c>
      <c r="T351" s="35">
        <v>0</v>
      </c>
      <c r="U351" s="56">
        <v>0</v>
      </c>
      <c r="V351" s="56">
        <v>0</v>
      </c>
    </row>
    <row r="352" spans="1:22" ht="26.4" outlineLevel="7">
      <c r="A352" s="27" t="s">
        <v>161</v>
      </c>
      <c r="B352" s="27" t="s">
        <v>178</v>
      </c>
      <c r="C352" s="27" t="s">
        <v>187</v>
      </c>
      <c r="D352" s="27" t="s">
        <v>61</v>
      </c>
      <c r="E352" s="26" t="s">
        <v>364</v>
      </c>
      <c r="F352" s="28"/>
      <c r="G352" s="28"/>
      <c r="H352" s="28"/>
      <c r="I352" s="28"/>
      <c r="J352" s="29">
        <v>0</v>
      </c>
      <c r="K352" s="30">
        <v>195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5">
        <v>0.75025641025641021</v>
      </c>
      <c r="T352" s="35">
        <v>0</v>
      </c>
      <c r="U352" s="56">
        <v>0</v>
      </c>
      <c r="V352" s="56">
        <v>0</v>
      </c>
    </row>
    <row r="353" spans="1:22" ht="26.4" outlineLevel="6">
      <c r="A353" s="27" t="s">
        <v>161</v>
      </c>
      <c r="B353" s="27" t="s">
        <v>178</v>
      </c>
      <c r="C353" s="27" t="s">
        <v>188</v>
      </c>
      <c r="D353" s="27"/>
      <c r="E353" s="26" t="s">
        <v>484</v>
      </c>
      <c r="F353" s="28"/>
      <c r="G353" s="28"/>
      <c r="H353" s="28"/>
      <c r="I353" s="28"/>
      <c r="J353" s="29">
        <v>0</v>
      </c>
      <c r="K353" s="30">
        <v>2800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5">
        <v>0.65010714285714288</v>
      </c>
      <c r="T353" s="35">
        <v>0</v>
      </c>
      <c r="U353" s="56">
        <v>2800</v>
      </c>
      <c r="V353" s="56">
        <v>2800</v>
      </c>
    </row>
    <row r="354" spans="1:22" ht="26.4" outlineLevel="7">
      <c r="A354" s="27" t="s">
        <v>161</v>
      </c>
      <c r="B354" s="27" t="s">
        <v>178</v>
      </c>
      <c r="C354" s="27" t="s">
        <v>188</v>
      </c>
      <c r="D354" s="27" t="s">
        <v>61</v>
      </c>
      <c r="E354" s="26" t="s">
        <v>364</v>
      </c>
      <c r="F354" s="28"/>
      <c r="G354" s="28"/>
      <c r="H354" s="28"/>
      <c r="I354" s="28"/>
      <c r="J354" s="29">
        <v>0</v>
      </c>
      <c r="K354" s="30">
        <v>2800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5">
        <v>0.65010714285714288</v>
      </c>
      <c r="T354" s="35">
        <v>0</v>
      </c>
      <c r="U354" s="56">
        <v>2800</v>
      </c>
      <c r="V354" s="56">
        <v>2800</v>
      </c>
    </row>
    <row r="355" spans="1:22" ht="79.2" outlineLevel="6">
      <c r="A355" s="27" t="s">
        <v>161</v>
      </c>
      <c r="B355" s="27" t="s">
        <v>178</v>
      </c>
      <c r="C355" s="27" t="s">
        <v>189</v>
      </c>
      <c r="D355" s="27"/>
      <c r="E355" s="26" t="s">
        <v>485</v>
      </c>
      <c r="F355" s="28"/>
      <c r="G355" s="28"/>
      <c r="H355" s="28"/>
      <c r="I355" s="28"/>
      <c r="J355" s="29">
        <v>0</v>
      </c>
      <c r="K355" s="30">
        <v>8.5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5">
        <v>0.18823529411764706</v>
      </c>
      <c r="T355" s="35">
        <v>0</v>
      </c>
      <c r="U355" s="56">
        <v>0</v>
      </c>
      <c r="V355" s="56">
        <v>0</v>
      </c>
    </row>
    <row r="356" spans="1:22" ht="26.4" outlineLevel="7">
      <c r="A356" s="27" t="s">
        <v>161</v>
      </c>
      <c r="B356" s="27" t="s">
        <v>178</v>
      </c>
      <c r="C356" s="27" t="s">
        <v>189</v>
      </c>
      <c r="D356" s="27" t="s">
        <v>61</v>
      </c>
      <c r="E356" s="26" t="s">
        <v>364</v>
      </c>
      <c r="F356" s="28"/>
      <c r="G356" s="28"/>
      <c r="H356" s="28"/>
      <c r="I356" s="28"/>
      <c r="J356" s="29">
        <v>0</v>
      </c>
      <c r="K356" s="30">
        <v>8.5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5">
        <v>0.18823529411764706</v>
      </c>
      <c r="T356" s="35">
        <v>0</v>
      </c>
      <c r="U356" s="56">
        <v>0</v>
      </c>
      <c r="V356" s="56">
        <v>0</v>
      </c>
    </row>
    <row r="357" spans="1:22" ht="26.4" outlineLevel="5">
      <c r="A357" s="27" t="s">
        <v>161</v>
      </c>
      <c r="B357" s="27" t="s">
        <v>178</v>
      </c>
      <c r="C357" s="27" t="s">
        <v>190</v>
      </c>
      <c r="D357" s="27"/>
      <c r="E357" s="26" t="s">
        <v>486</v>
      </c>
      <c r="F357" s="28"/>
      <c r="G357" s="28"/>
      <c r="H357" s="28"/>
      <c r="I357" s="28"/>
      <c r="J357" s="29">
        <v>0</v>
      </c>
      <c r="K357" s="30">
        <f>K358+K360+K362+K364+K366+K368</f>
        <v>13485.6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5">
        <v>0.54654999814615701</v>
      </c>
      <c r="T357" s="35">
        <v>0</v>
      </c>
      <c r="U357" s="56">
        <v>5955.5</v>
      </c>
      <c r="V357" s="56">
        <v>5955.5</v>
      </c>
    </row>
    <row r="358" spans="1:22" ht="118.8" outlineLevel="6">
      <c r="A358" s="27" t="s">
        <v>161</v>
      </c>
      <c r="B358" s="27" t="s">
        <v>178</v>
      </c>
      <c r="C358" s="27" t="s">
        <v>191</v>
      </c>
      <c r="D358" s="27"/>
      <c r="E358" s="26" t="s">
        <v>487</v>
      </c>
      <c r="F358" s="28"/>
      <c r="G358" s="28"/>
      <c r="H358" s="28"/>
      <c r="I358" s="28"/>
      <c r="J358" s="29">
        <v>0</v>
      </c>
      <c r="K358" s="30">
        <v>1632.1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5">
        <v>1</v>
      </c>
      <c r="T358" s="35">
        <v>0</v>
      </c>
      <c r="U358" s="56">
        <v>0</v>
      </c>
      <c r="V358" s="56">
        <v>0</v>
      </c>
    </row>
    <row r="359" spans="1:22" ht="26.4" outlineLevel="7">
      <c r="A359" s="27" t="s">
        <v>161</v>
      </c>
      <c r="B359" s="27" t="s">
        <v>178</v>
      </c>
      <c r="C359" s="27" t="s">
        <v>191</v>
      </c>
      <c r="D359" s="27" t="s">
        <v>61</v>
      </c>
      <c r="E359" s="26" t="s">
        <v>364</v>
      </c>
      <c r="F359" s="28"/>
      <c r="G359" s="28"/>
      <c r="H359" s="28"/>
      <c r="I359" s="28"/>
      <c r="J359" s="29">
        <v>0</v>
      </c>
      <c r="K359" s="30">
        <v>1632.1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5">
        <v>1</v>
      </c>
      <c r="T359" s="35">
        <v>0</v>
      </c>
      <c r="U359" s="56">
        <v>0</v>
      </c>
      <c r="V359" s="56">
        <v>0</v>
      </c>
    </row>
    <row r="360" spans="1:22" ht="39.6" outlineLevel="6">
      <c r="A360" s="27" t="s">
        <v>161</v>
      </c>
      <c r="B360" s="27" t="s">
        <v>178</v>
      </c>
      <c r="C360" s="27" t="s">
        <v>192</v>
      </c>
      <c r="D360" s="27"/>
      <c r="E360" s="26" t="s">
        <v>488</v>
      </c>
      <c r="F360" s="28"/>
      <c r="G360" s="28"/>
      <c r="H360" s="28"/>
      <c r="I360" s="28"/>
      <c r="J360" s="29">
        <v>0</v>
      </c>
      <c r="K360" s="30">
        <v>3217.6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5">
        <v>0</v>
      </c>
      <c r="T360" s="35">
        <v>0</v>
      </c>
      <c r="U360" s="56">
        <v>0</v>
      </c>
      <c r="V360" s="56">
        <v>0</v>
      </c>
    </row>
    <row r="361" spans="1:22" ht="26.4" outlineLevel="7">
      <c r="A361" s="27" t="s">
        <v>161</v>
      </c>
      <c r="B361" s="27" t="s">
        <v>178</v>
      </c>
      <c r="C361" s="27" t="s">
        <v>192</v>
      </c>
      <c r="D361" s="27" t="s">
        <v>61</v>
      </c>
      <c r="E361" s="26" t="s">
        <v>364</v>
      </c>
      <c r="F361" s="28"/>
      <c r="G361" s="28"/>
      <c r="H361" s="28"/>
      <c r="I361" s="28"/>
      <c r="J361" s="29">
        <v>0</v>
      </c>
      <c r="K361" s="30">
        <v>3217.6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5">
        <v>0</v>
      </c>
      <c r="T361" s="35">
        <v>0</v>
      </c>
      <c r="U361" s="56">
        <v>0</v>
      </c>
      <c r="V361" s="56">
        <v>0</v>
      </c>
    </row>
    <row r="362" spans="1:22" ht="26.4" outlineLevel="6">
      <c r="A362" s="27" t="s">
        <v>161</v>
      </c>
      <c r="B362" s="27" t="s">
        <v>178</v>
      </c>
      <c r="C362" s="27" t="s">
        <v>193</v>
      </c>
      <c r="D362" s="27"/>
      <c r="E362" s="26" t="s">
        <v>489</v>
      </c>
      <c r="F362" s="28"/>
      <c r="G362" s="28"/>
      <c r="H362" s="28"/>
      <c r="I362" s="28"/>
      <c r="J362" s="29">
        <v>0</v>
      </c>
      <c r="K362" s="30">
        <v>2410.9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5">
        <v>0.73055705338255428</v>
      </c>
      <c r="T362" s="35">
        <v>0</v>
      </c>
      <c r="U362" s="56">
        <v>2455.5</v>
      </c>
      <c r="V362" s="56">
        <v>2455.5</v>
      </c>
    </row>
    <row r="363" spans="1:22" ht="26.4" outlineLevel="7">
      <c r="A363" s="27" t="s">
        <v>161</v>
      </c>
      <c r="B363" s="27" t="s">
        <v>178</v>
      </c>
      <c r="C363" s="27" t="s">
        <v>193</v>
      </c>
      <c r="D363" s="27" t="s">
        <v>61</v>
      </c>
      <c r="E363" s="26" t="s">
        <v>364</v>
      </c>
      <c r="F363" s="28"/>
      <c r="G363" s="28"/>
      <c r="H363" s="28"/>
      <c r="I363" s="28"/>
      <c r="J363" s="29">
        <v>0</v>
      </c>
      <c r="K363" s="30">
        <v>2410.9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5">
        <v>0.73055705338255428</v>
      </c>
      <c r="T363" s="35">
        <v>0</v>
      </c>
      <c r="U363" s="56">
        <v>2455.5</v>
      </c>
      <c r="V363" s="56">
        <v>2455.5</v>
      </c>
    </row>
    <row r="364" spans="1:22" ht="26.4" outlineLevel="6">
      <c r="A364" s="27" t="s">
        <v>161</v>
      </c>
      <c r="B364" s="27" t="s">
        <v>178</v>
      </c>
      <c r="C364" s="27" t="s">
        <v>194</v>
      </c>
      <c r="D364" s="27"/>
      <c r="E364" s="26" t="s">
        <v>474</v>
      </c>
      <c r="F364" s="28"/>
      <c r="G364" s="28"/>
      <c r="H364" s="28"/>
      <c r="I364" s="28"/>
      <c r="J364" s="29">
        <v>0</v>
      </c>
      <c r="K364" s="30">
        <v>587.4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5">
        <v>0.11695607763023494</v>
      </c>
      <c r="T364" s="35">
        <v>0</v>
      </c>
      <c r="U364" s="56">
        <v>0</v>
      </c>
      <c r="V364" s="56">
        <v>0</v>
      </c>
    </row>
    <row r="365" spans="1:22" ht="26.4" outlineLevel="7">
      <c r="A365" s="27" t="s">
        <v>161</v>
      </c>
      <c r="B365" s="27" t="s">
        <v>178</v>
      </c>
      <c r="C365" s="27" t="s">
        <v>194</v>
      </c>
      <c r="D365" s="27" t="s">
        <v>61</v>
      </c>
      <c r="E365" s="26" t="s">
        <v>364</v>
      </c>
      <c r="F365" s="28"/>
      <c r="G365" s="28"/>
      <c r="H365" s="28"/>
      <c r="I365" s="28"/>
      <c r="J365" s="29">
        <v>0</v>
      </c>
      <c r="K365" s="30">
        <v>587.4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5">
        <v>0.11695607763023494</v>
      </c>
      <c r="T365" s="35">
        <v>0</v>
      </c>
      <c r="U365" s="56">
        <v>0</v>
      </c>
      <c r="V365" s="56">
        <v>0</v>
      </c>
    </row>
    <row r="366" spans="1:22" ht="26.4" outlineLevel="6">
      <c r="A366" s="27" t="s">
        <v>161</v>
      </c>
      <c r="B366" s="27" t="s">
        <v>178</v>
      </c>
      <c r="C366" s="27" t="s">
        <v>195</v>
      </c>
      <c r="D366" s="27"/>
      <c r="E366" s="26" t="s">
        <v>490</v>
      </c>
      <c r="F366" s="28"/>
      <c r="G366" s="28"/>
      <c r="H366" s="28"/>
      <c r="I366" s="28"/>
      <c r="J366" s="29">
        <v>0</v>
      </c>
      <c r="K366" s="30">
        <v>4252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5">
        <v>0.63287001105388174</v>
      </c>
      <c r="T366" s="35">
        <v>0</v>
      </c>
      <c r="U366" s="56">
        <v>3500</v>
      </c>
      <c r="V366" s="56">
        <v>3500</v>
      </c>
    </row>
    <row r="367" spans="1:22" ht="26.4" outlineLevel="7">
      <c r="A367" s="27" t="s">
        <v>161</v>
      </c>
      <c r="B367" s="27" t="s">
        <v>178</v>
      </c>
      <c r="C367" s="27" t="s">
        <v>195</v>
      </c>
      <c r="D367" s="27" t="s">
        <v>61</v>
      </c>
      <c r="E367" s="26" t="s">
        <v>364</v>
      </c>
      <c r="F367" s="28"/>
      <c r="G367" s="28"/>
      <c r="H367" s="28"/>
      <c r="I367" s="28"/>
      <c r="J367" s="29">
        <v>0</v>
      </c>
      <c r="K367" s="30">
        <v>4252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5">
        <v>0.63287001105388174</v>
      </c>
      <c r="T367" s="35">
        <v>0</v>
      </c>
      <c r="U367" s="56">
        <v>3500</v>
      </c>
      <c r="V367" s="56">
        <v>3500</v>
      </c>
    </row>
    <row r="368" spans="1:22" ht="26.4" outlineLevel="6">
      <c r="A368" s="27" t="s">
        <v>161</v>
      </c>
      <c r="B368" s="27" t="s">
        <v>178</v>
      </c>
      <c r="C368" s="27" t="s">
        <v>196</v>
      </c>
      <c r="D368" s="27"/>
      <c r="E368" s="26" t="s">
        <v>491</v>
      </c>
      <c r="F368" s="28"/>
      <c r="G368" s="28"/>
      <c r="H368" s="28"/>
      <c r="I368" s="28"/>
      <c r="J368" s="29">
        <v>0</v>
      </c>
      <c r="K368" s="30">
        <v>1385.6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5">
        <v>0.87868071593533492</v>
      </c>
      <c r="T368" s="35">
        <v>0</v>
      </c>
      <c r="U368" s="56">
        <v>0</v>
      </c>
      <c r="V368" s="56">
        <v>0</v>
      </c>
    </row>
    <row r="369" spans="1:22" ht="26.4" outlineLevel="7">
      <c r="A369" s="27" t="s">
        <v>161</v>
      </c>
      <c r="B369" s="27" t="s">
        <v>178</v>
      </c>
      <c r="C369" s="27" t="s">
        <v>196</v>
      </c>
      <c r="D369" s="27" t="s">
        <v>61</v>
      </c>
      <c r="E369" s="26" t="s">
        <v>364</v>
      </c>
      <c r="F369" s="28"/>
      <c r="G369" s="28"/>
      <c r="H369" s="28"/>
      <c r="I369" s="28"/>
      <c r="J369" s="29">
        <v>0</v>
      </c>
      <c r="K369" s="30">
        <v>1385.6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5">
        <v>0.87868071593533492</v>
      </c>
      <c r="T369" s="35">
        <v>0</v>
      </c>
      <c r="U369" s="56">
        <v>0</v>
      </c>
      <c r="V369" s="56">
        <v>0</v>
      </c>
    </row>
    <row r="370" spans="1:22" ht="39.6" outlineLevel="3">
      <c r="A370" s="27" t="s">
        <v>161</v>
      </c>
      <c r="B370" s="27" t="s">
        <v>178</v>
      </c>
      <c r="C370" s="27" t="s">
        <v>54</v>
      </c>
      <c r="D370" s="27"/>
      <c r="E370" s="26" t="s">
        <v>357</v>
      </c>
      <c r="F370" s="28"/>
      <c r="G370" s="28"/>
      <c r="H370" s="28"/>
      <c r="I370" s="28"/>
      <c r="J370" s="29">
        <v>0</v>
      </c>
      <c r="K370" s="30">
        <v>150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5">
        <v>0.82866666666666666</v>
      </c>
      <c r="T370" s="35">
        <v>0</v>
      </c>
      <c r="U370" s="56">
        <v>150</v>
      </c>
      <c r="V370" s="56">
        <v>150</v>
      </c>
    </row>
    <row r="371" spans="1:22" ht="26.4" outlineLevel="4">
      <c r="A371" s="27" t="s">
        <v>161</v>
      </c>
      <c r="B371" s="27" t="s">
        <v>178</v>
      </c>
      <c r="C371" s="27" t="s">
        <v>197</v>
      </c>
      <c r="D371" s="27"/>
      <c r="E371" s="26" t="s">
        <v>492</v>
      </c>
      <c r="F371" s="28"/>
      <c r="G371" s="28"/>
      <c r="H371" s="28"/>
      <c r="I371" s="28"/>
      <c r="J371" s="29">
        <v>0</v>
      </c>
      <c r="K371" s="30">
        <v>100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5">
        <v>0.99299999999999999</v>
      </c>
      <c r="T371" s="35">
        <v>0</v>
      </c>
      <c r="U371" s="56">
        <v>100</v>
      </c>
      <c r="V371" s="56">
        <v>100</v>
      </c>
    </row>
    <row r="372" spans="1:22" ht="66" outlineLevel="5">
      <c r="A372" s="27" t="s">
        <v>161</v>
      </c>
      <c r="B372" s="27" t="s">
        <v>178</v>
      </c>
      <c r="C372" s="27" t="s">
        <v>198</v>
      </c>
      <c r="D372" s="27"/>
      <c r="E372" s="26" t="s">
        <v>493</v>
      </c>
      <c r="F372" s="28"/>
      <c r="G372" s="28"/>
      <c r="H372" s="28"/>
      <c r="I372" s="28"/>
      <c r="J372" s="29">
        <v>0</v>
      </c>
      <c r="K372" s="30">
        <v>100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5">
        <v>0.99299999999999999</v>
      </c>
      <c r="T372" s="35">
        <v>0</v>
      </c>
      <c r="U372" s="56">
        <v>100</v>
      </c>
      <c r="V372" s="56">
        <v>100</v>
      </c>
    </row>
    <row r="373" spans="1:22" ht="26.4" outlineLevel="6">
      <c r="A373" s="27" t="s">
        <v>161</v>
      </c>
      <c r="B373" s="27" t="s">
        <v>178</v>
      </c>
      <c r="C373" s="27" t="s">
        <v>199</v>
      </c>
      <c r="D373" s="27"/>
      <c r="E373" s="26" t="s">
        <v>494</v>
      </c>
      <c r="F373" s="28"/>
      <c r="G373" s="28"/>
      <c r="H373" s="28"/>
      <c r="I373" s="28"/>
      <c r="J373" s="29">
        <v>0</v>
      </c>
      <c r="K373" s="30">
        <v>100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5">
        <v>0.99299999999999999</v>
      </c>
      <c r="T373" s="35">
        <v>0</v>
      </c>
      <c r="U373" s="56">
        <v>100</v>
      </c>
      <c r="V373" s="56">
        <v>100</v>
      </c>
    </row>
    <row r="374" spans="1:22" ht="26.4" outlineLevel="7">
      <c r="A374" s="27" t="s">
        <v>161</v>
      </c>
      <c r="B374" s="27" t="s">
        <v>178</v>
      </c>
      <c r="C374" s="27" t="s">
        <v>199</v>
      </c>
      <c r="D374" s="27" t="s">
        <v>61</v>
      </c>
      <c r="E374" s="26" t="s">
        <v>364</v>
      </c>
      <c r="F374" s="28"/>
      <c r="G374" s="28"/>
      <c r="H374" s="28"/>
      <c r="I374" s="28"/>
      <c r="J374" s="29">
        <v>0</v>
      </c>
      <c r="K374" s="30">
        <v>100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5">
        <v>0.99299999999999999</v>
      </c>
      <c r="T374" s="35">
        <v>0</v>
      </c>
      <c r="U374" s="56">
        <v>100</v>
      </c>
      <c r="V374" s="56">
        <v>100</v>
      </c>
    </row>
    <row r="375" spans="1:22" ht="52.8" outlineLevel="4">
      <c r="A375" s="27" t="s">
        <v>161</v>
      </c>
      <c r="B375" s="27" t="s">
        <v>178</v>
      </c>
      <c r="C375" s="27" t="s">
        <v>200</v>
      </c>
      <c r="D375" s="27"/>
      <c r="E375" s="26" t="s">
        <v>495</v>
      </c>
      <c r="F375" s="28"/>
      <c r="G375" s="28"/>
      <c r="H375" s="28"/>
      <c r="I375" s="28"/>
      <c r="J375" s="29">
        <v>0</v>
      </c>
      <c r="K375" s="30">
        <v>50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5">
        <v>0.5</v>
      </c>
      <c r="T375" s="35">
        <v>0</v>
      </c>
      <c r="U375" s="56">
        <v>50</v>
      </c>
      <c r="V375" s="56">
        <v>50</v>
      </c>
    </row>
    <row r="376" spans="1:22" ht="26.4" outlineLevel="5">
      <c r="A376" s="27" t="s">
        <v>161</v>
      </c>
      <c r="B376" s="27" t="s">
        <v>178</v>
      </c>
      <c r="C376" s="27" t="s">
        <v>201</v>
      </c>
      <c r="D376" s="27"/>
      <c r="E376" s="26" t="s">
        <v>496</v>
      </c>
      <c r="F376" s="28"/>
      <c r="G376" s="28"/>
      <c r="H376" s="28"/>
      <c r="I376" s="28"/>
      <c r="J376" s="29">
        <v>0</v>
      </c>
      <c r="K376" s="30">
        <v>50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5">
        <v>0.5</v>
      </c>
      <c r="T376" s="35">
        <v>0</v>
      </c>
      <c r="U376" s="56">
        <v>50</v>
      </c>
      <c r="V376" s="56">
        <v>50</v>
      </c>
    </row>
    <row r="377" spans="1:22" ht="26.4" outlineLevel="6">
      <c r="A377" s="27" t="s">
        <v>161</v>
      </c>
      <c r="B377" s="27" t="s">
        <v>178</v>
      </c>
      <c r="C377" s="27" t="s">
        <v>202</v>
      </c>
      <c r="D377" s="27"/>
      <c r="E377" s="26" t="s">
        <v>497</v>
      </c>
      <c r="F377" s="28"/>
      <c r="G377" s="28"/>
      <c r="H377" s="28"/>
      <c r="I377" s="28"/>
      <c r="J377" s="29">
        <v>0</v>
      </c>
      <c r="K377" s="30">
        <v>50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5">
        <v>0.5</v>
      </c>
      <c r="T377" s="35">
        <v>0</v>
      </c>
      <c r="U377" s="56">
        <v>50</v>
      </c>
      <c r="V377" s="56">
        <v>50</v>
      </c>
    </row>
    <row r="378" spans="1:22" ht="26.4" outlineLevel="7">
      <c r="A378" s="27" t="s">
        <v>161</v>
      </c>
      <c r="B378" s="27" t="s">
        <v>178</v>
      </c>
      <c r="C378" s="27" t="s">
        <v>202</v>
      </c>
      <c r="D378" s="27" t="s">
        <v>61</v>
      </c>
      <c r="E378" s="26" t="s">
        <v>364</v>
      </c>
      <c r="F378" s="28"/>
      <c r="G378" s="28"/>
      <c r="H378" s="28"/>
      <c r="I378" s="28"/>
      <c r="J378" s="29">
        <v>0</v>
      </c>
      <c r="K378" s="30">
        <v>50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5">
        <v>0.5</v>
      </c>
      <c r="T378" s="35">
        <v>0</v>
      </c>
      <c r="U378" s="56">
        <v>50</v>
      </c>
      <c r="V378" s="56">
        <v>50</v>
      </c>
    </row>
    <row r="379" spans="1:22" outlineLevel="2">
      <c r="A379" s="27" t="s">
        <v>161</v>
      </c>
      <c r="B379" s="27" t="s">
        <v>203</v>
      </c>
      <c r="C379" s="27"/>
      <c r="D379" s="27"/>
      <c r="E379" s="26" t="s">
        <v>498</v>
      </c>
      <c r="F379" s="28"/>
      <c r="G379" s="28"/>
      <c r="H379" s="28"/>
      <c r="I379" s="28"/>
      <c r="J379" s="29">
        <v>0</v>
      </c>
      <c r="K379" s="30">
        <f>K380</f>
        <v>15012.5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5">
        <v>0.80089391577741365</v>
      </c>
      <c r="T379" s="35">
        <v>0</v>
      </c>
      <c r="U379" s="56">
        <v>13340</v>
      </c>
      <c r="V379" s="56">
        <v>12840</v>
      </c>
    </row>
    <row r="380" spans="1:22" ht="39.6" outlineLevel="3">
      <c r="A380" s="27" t="s">
        <v>161</v>
      </c>
      <c r="B380" s="27" t="s">
        <v>203</v>
      </c>
      <c r="C380" s="27" t="s">
        <v>168</v>
      </c>
      <c r="D380" s="27"/>
      <c r="E380" s="26" t="s">
        <v>466</v>
      </c>
      <c r="F380" s="28"/>
      <c r="G380" s="28"/>
      <c r="H380" s="28"/>
      <c r="I380" s="28"/>
      <c r="J380" s="29">
        <v>0</v>
      </c>
      <c r="K380" s="30">
        <f>K381</f>
        <v>15012.5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5">
        <v>0.80089391577741365</v>
      </c>
      <c r="T380" s="35">
        <v>0</v>
      </c>
      <c r="U380" s="56">
        <v>13340</v>
      </c>
      <c r="V380" s="56">
        <v>12840</v>
      </c>
    </row>
    <row r="381" spans="1:22" ht="26.4" outlineLevel="4">
      <c r="A381" s="27" t="s">
        <v>161</v>
      </c>
      <c r="B381" s="27" t="s">
        <v>203</v>
      </c>
      <c r="C381" s="27" t="s">
        <v>204</v>
      </c>
      <c r="D381" s="27"/>
      <c r="E381" s="26" t="s">
        <v>499</v>
      </c>
      <c r="F381" s="28"/>
      <c r="G381" s="28"/>
      <c r="H381" s="28"/>
      <c r="I381" s="28"/>
      <c r="J381" s="29">
        <v>0</v>
      </c>
      <c r="K381" s="30">
        <f>K382</f>
        <v>15012.5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5">
        <v>0.80089391577741365</v>
      </c>
      <c r="T381" s="35">
        <v>0</v>
      </c>
      <c r="U381" s="56">
        <v>13340</v>
      </c>
      <c r="V381" s="56">
        <v>12840</v>
      </c>
    </row>
    <row r="382" spans="1:22" ht="26.4" outlineLevel="5">
      <c r="A382" s="27" t="s">
        <v>161</v>
      </c>
      <c r="B382" s="27" t="s">
        <v>203</v>
      </c>
      <c r="C382" s="27" t="s">
        <v>205</v>
      </c>
      <c r="D382" s="27"/>
      <c r="E382" s="26" t="s">
        <v>500</v>
      </c>
      <c r="F382" s="28"/>
      <c r="G382" s="28"/>
      <c r="H382" s="28"/>
      <c r="I382" s="28"/>
      <c r="J382" s="29">
        <v>0</v>
      </c>
      <c r="K382" s="30">
        <f>K383+K385+K387+K389+K391+K393</f>
        <v>15012.5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5">
        <v>0.80089391577741365</v>
      </c>
      <c r="T382" s="35">
        <v>0</v>
      </c>
      <c r="U382" s="56">
        <v>13340</v>
      </c>
      <c r="V382" s="56">
        <v>12840</v>
      </c>
    </row>
    <row r="383" spans="1:22" ht="52.8" outlineLevel="6">
      <c r="A383" s="27" t="s">
        <v>161</v>
      </c>
      <c r="B383" s="27" t="s">
        <v>203</v>
      </c>
      <c r="C383" s="27" t="s">
        <v>206</v>
      </c>
      <c r="D383" s="27"/>
      <c r="E383" s="26" t="s">
        <v>469</v>
      </c>
      <c r="F383" s="28"/>
      <c r="G383" s="28"/>
      <c r="H383" s="28"/>
      <c r="I383" s="28"/>
      <c r="J383" s="29">
        <v>0</v>
      </c>
      <c r="K383" s="30">
        <v>526.9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5">
        <v>0.8979127134724858</v>
      </c>
      <c r="T383" s="35">
        <v>0</v>
      </c>
      <c r="U383" s="56">
        <v>0</v>
      </c>
      <c r="V383" s="56">
        <v>0</v>
      </c>
    </row>
    <row r="384" spans="1:22" ht="26.4" outlineLevel="7">
      <c r="A384" s="27" t="s">
        <v>161</v>
      </c>
      <c r="B384" s="27" t="s">
        <v>203</v>
      </c>
      <c r="C384" s="27" t="s">
        <v>206</v>
      </c>
      <c r="D384" s="27" t="s">
        <v>61</v>
      </c>
      <c r="E384" s="26" t="s">
        <v>364</v>
      </c>
      <c r="F384" s="28"/>
      <c r="G384" s="28"/>
      <c r="H384" s="28"/>
      <c r="I384" s="28"/>
      <c r="J384" s="29">
        <v>0</v>
      </c>
      <c r="K384" s="30">
        <v>526.9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5">
        <v>0.8979127134724858</v>
      </c>
      <c r="T384" s="35">
        <v>0</v>
      </c>
      <c r="U384" s="56">
        <v>0</v>
      </c>
      <c r="V384" s="56">
        <v>0</v>
      </c>
    </row>
    <row r="385" spans="1:22" ht="52.8" outlineLevel="6">
      <c r="A385" s="27" t="s">
        <v>161</v>
      </c>
      <c r="B385" s="27" t="s">
        <v>203</v>
      </c>
      <c r="C385" s="27" t="s">
        <v>207</v>
      </c>
      <c r="D385" s="27"/>
      <c r="E385" s="26" t="s">
        <v>501</v>
      </c>
      <c r="F385" s="28"/>
      <c r="G385" s="28"/>
      <c r="H385" s="28"/>
      <c r="I385" s="28"/>
      <c r="J385" s="29">
        <v>0</v>
      </c>
      <c r="K385" s="30">
        <v>285.10000000000002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5">
        <v>1</v>
      </c>
      <c r="T385" s="35">
        <v>0</v>
      </c>
      <c r="U385" s="56">
        <v>0</v>
      </c>
      <c r="V385" s="56">
        <v>0</v>
      </c>
    </row>
    <row r="386" spans="1:22" ht="26.4" outlineLevel="7">
      <c r="A386" s="27" t="s">
        <v>161</v>
      </c>
      <c r="B386" s="27" t="s">
        <v>203</v>
      </c>
      <c r="C386" s="27" t="s">
        <v>207</v>
      </c>
      <c r="D386" s="27" t="s">
        <v>61</v>
      </c>
      <c r="E386" s="26" t="s">
        <v>364</v>
      </c>
      <c r="F386" s="28"/>
      <c r="G386" s="28"/>
      <c r="H386" s="28"/>
      <c r="I386" s="28"/>
      <c r="J386" s="29">
        <v>0</v>
      </c>
      <c r="K386" s="30">
        <v>285.10000000000002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5">
        <v>1</v>
      </c>
      <c r="T386" s="35">
        <v>0</v>
      </c>
      <c r="U386" s="56">
        <v>0</v>
      </c>
      <c r="V386" s="56">
        <v>0</v>
      </c>
    </row>
    <row r="387" spans="1:22" ht="52.8" outlineLevel="6">
      <c r="A387" s="27" t="s">
        <v>161</v>
      </c>
      <c r="B387" s="27" t="s">
        <v>203</v>
      </c>
      <c r="C387" s="27" t="s">
        <v>208</v>
      </c>
      <c r="D387" s="27"/>
      <c r="E387" s="26" t="s">
        <v>502</v>
      </c>
      <c r="F387" s="28"/>
      <c r="G387" s="28"/>
      <c r="H387" s="28"/>
      <c r="I387" s="28"/>
      <c r="J387" s="29">
        <v>0</v>
      </c>
      <c r="K387" s="30">
        <v>14088.3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5">
        <v>0.7930623283149848</v>
      </c>
      <c r="T387" s="35">
        <v>0</v>
      </c>
      <c r="U387" s="56">
        <v>13340</v>
      </c>
      <c r="V387" s="56">
        <v>12840</v>
      </c>
    </row>
    <row r="388" spans="1:22" ht="26.4" outlineLevel="7">
      <c r="A388" s="27" t="s">
        <v>161</v>
      </c>
      <c r="B388" s="27" t="s">
        <v>203</v>
      </c>
      <c r="C388" s="27" t="s">
        <v>208</v>
      </c>
      <c r="D388" s="27" t="s">
        <v>61</v>
      </c>
      <c r="E388" s="26" t="s">
        <v>364</v>
      </c>
      <c r="F388" s="28"/>
      <c r="G388" s="28"/>
      <c r="H388" s="28"/>
      <c r="I388" s="28"/>
      <c r="J388" s="29">
        <v>0</v>
      </c>
      <c r="K388" s="30">
        <v>14088.3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5">
        <v>0.7930623283149848</v>
      </c>
      <c r="T388" s="35">
        <v>0</v>
      </c>
      <c r="U388" s="56">
        <v>13340</v>
      </c>
      <c r="V388" s="56">
        <v>12840</v>
      </c>
    </row>
    <row r="389" spans="1:22" ht="26.4" outlineLevel="6">
      <c r="A389" s="27" t="s">
        <v>161</v>
      </c>
      <c r="B389" s="27" t="s">
        <v>203</v>
      </c>
      <c r="C389" s="27" t="s">
        <v>209</v>
      </c>
      <c r="D389" s="27"/>
      <c r="E389" s="26" t="s">
        <v>474</v>
      </c>
      <c r="F389" s="28"/>
      <c r="G389" s="28"/>
      <c r="H389" s="28"/>
      <c r="I389" s="28"/>
      <c r="J389" s="29">
        <v>0</v>
      </c>
      <c r="K389" s="30">
        <v>42.4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5">
        <v>1</v>
      </c>
      <c r="T389" s="35">
        <v>0</v>
      </c>
      <c r="U389" s="56">
        <v>0</v>
      </c>
      <c r="V389" s="56">
        <v>0</v>
      </c>
    </row>
    <row r="390" spans="1:22" ht="26.4" outlineLevel="7">
      <c r="A390" s="27" t="s">
        <v>161</v>
      </c>
      <c r="B390" s="27" t="s">
        <v>203</v>
      </c>
      <c r="C390" s="27" t="s">
        <v>209</v>
      </c>
      <c r="D390" s="27" t="s">
        <v>61</v>
      </c>
      <c r="E390" s="26" t="s">
        <v>364</v>
      </c>
      <c r="F390" s="28"/>
      <c r="G390" s="28"/>
      <c r="H390" s="28"/>
      <c r="I390" s="28"/>
      <c r="J390" s="29">
        <v>0</v>
      </c>
      <c r="K390" s="30">
        <v>42.4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5">
        <v>1</v>
      </c>
      <c r="T390" s="35">
        <v>0</v>
      </c>
      <c r="U390" s="56">
        <v>0</v>
      </c>
      <c r="V390" s="56">
        <v>0</v>
      </c>
    </row>
    <row r="391" spans="1:22" ht="52.8" outlineLevel="6">
      <c r="A391" s="27" t="s">
        <v>161</v>
      </c>
      <c r="B391" s="27" t="s">
        <v>203</v>
      </c>
      <c r="C391" s="27" t="s">
        <v>210</v>
      </c>
      <c r="D391" s="27"/>
      <c r="E391" s="26" t="s">
        <v>483</v>
      </c>
      <c r="F391" s="28"/>
      <c r="G391" s="28"/>
      <c r="H391" s="28"/>
      <c r="I391" s="28"/>
      <c r="J391" s="29">
        <v>0</v>
      </c>
      <c r="K391" s="30">
        <v>52.7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5">
        <v>0.94686907020872868</v>
      </c>
      <c r="T391" s="35">
        <v>0</v>
      </c>
      <c r="U391" s="56">
        <v>0</v>
      </c>
      <c r="V391" s="56">
        <v>0</v>
      </c>
    </row>
    <row r="392" spans="1:22" ht="26.4" outlineLevel="7">
      <c r="A392" s="27" t="s">
        <v>161</v>
      </c>
      <c r="B392" s="27" t="s">
        <v>203</v>
      </c>
      <c r="C392" s="27" t="s">
        <v>210</v>
      </c>
      <c r="D392" s="27" t="s">
        <v>61</v>
      </c>
      <c r="E392" s="26" t="s">
        <v>364</v>
      </c>
      <c r="F392" s="28"/>
      <c r="G392" s="28"/>
      <c r="H392" s="28"/>
      <c r="I392" s="28"/>
      <c r="J392" s="29">
        <v>0</v>
      </c>
      <c r="K392" s="30">
        <v>52.7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5">
        <v>0.94686907020872868</v>
      </c>
      <c r="T392" s="35">
        <v>0</v>
      </c>
      <c r="U392" s="56">
        <v>0</v>
      </c>
      <c r="V392" s="56">
        <v>0</v>
      </c>
    </row>
    <row r="393" spans="1:22" ht="52.8" outlineLevel="6">
      <c r="A393" s="27" t="s">
        <v>161</v>
      </c>
      <c r="B393" s="27" t="s">
        <v>203</v>
      </c>
      <c r="C393" s="27" t="s">
        <v>211</v>
      </c>
      <c r="D393" s="27"/>
      <c r="E393" s="26" t="s">
        <v>503</v>
      </c>
      <c r="F393" s="28"/>
      <c r="G393" s="28"/>
      <c r="H393" s="28"/>
      <c r="I393" s="28"/>
      <c r="J393" s="29">
        <v>0</v>
      </c>
      <c r="K393" s="30">
        <v>17.100000000000001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5">
        <v>0</v>
      </c>
      <c r="T393" s="35">
        <v>0</v>
      </c>
      <c r="U393" s="56">
        <v>0</v>
      </c>
      <c r="V393" s="56">
        <v>0</v>
      </c>
    </row>
    <row r="394" spans="1:22" ht="26.4" outlineLevel="7">
      <c r="A394" s="27" t="s">
        <v>161</v>
      </c>
      <c r="B394" s="27" t="s">
        <v>203</v>
      </c>
      <c r="C394" s="27" t="s">
        <v>211</v>
      </c>
      <c r="D394" s="27" t="s">
        <v>61</v>
      </c>
      <c r="E394" s="26" t="s">
        <v>364</v>
      </c>
      <c r="F394" s="28"/>
      <c r="G394" s="28"/>
      <c r="H394" s="28"/>
      <c r="I394" s="28"/>
      <c r="J394" s="29">
        <v>0</v>
      </c>
      <c r="K394" s="30">
        <v>17.100000000000001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5">
        <v>0</v>
      </c>
      <c r="T394" s="35">
        <v>0</v>
      </c>
      <c r="U394" s="56">
        <v>0</v>
      </c>
      <c r="V394" s="56">
        <v>0</v>
      </c>
    </row>
    <row r="395" spans="1:22" ht="26.4" outlineLevel="2">
      <c r="A395" s="27" t="s">
        <v>161</v>
      </c>
      <c r="B395" s="27" t="s">
        <v>212</v>
      </c>
      <c r="C395" s="27"/>
      <c r="D395" s="27"/>
      <c r="E395" s="26" t="s">
        <v>504</v>
      </c>
      <c r="F395" s="28"/>
      <c r="G395" s="28"/>
      <c r="H395" s="28"/>
      <c r="I395" s="28"/>
      <c r="J395" s="29">
        <v>0</v>
      </c>
      <c r="K395" s="30">
        <v>100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5">
        <v>0.88100000000000001</v>
      </c>
      <c r="T395" s="35">
        <v>0</v>
      </c>
      <c r="U395" s="56">
        <v>100</v>
      </c>
      <c r="V395" s="56">
        <v>100</v>
      </c>
    </row>
    <row r="396" spans="1:22" ht="39.6" outlineLevel="3">
      <c r="A396" s="27" t="s">
        <v>161</v>
      </c>
      <c r="B396" s="27" t="s">
        <v>212</v>
      </c>
      <c r="C396" s="27" t="s">
        <v>168</v>
      </c>
      <c r="D396" s="27"/>
      <c r="E396" s="26" t="s">
        <v>466</v>
      </c>
      <c r="F396" s="28"/>
      <c r="G396" s="28"/>
      <c r="H396" s="28"/>
      <c r="I396" s="28"/>
      <c r="J396" s="29">
        <v>0</v>
      </c>
      <c r="K396" s="30">
        <v>100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5">
        <v>0.88100000000000001</v>
      </c>
      <c r="T396" s="35">
        <v>0</v>
      </c>
      <c r="U396" s="56">
        <v>100</v>
      </c>
      <c r="V396" s="56">
        <v>100</v>
      </c>
    </row>
    <row r="397" spans="1:22" ht="26.4" outlineLevel="4">
      <c r="A397" s="27" t="s">
        <v>161</v>
      </c>
      <c r="B397" s="27" t="s">
        <v>212</v>
      </c>
      <c r="C397" s="27" t="s">
        <v>169</v>
      </c>
      <c r="D397" s="27"/>
      <c r="E397" s="26" t="s">
        <v>467</v>
      </c>
      <c r="F397" s="28"/>
      <c r="G397" s="28"/>
      <c r="H397" s="28"/>
      <c r="I397" s="28"/>
      <c r="J397" s="29">
        <v>0</v>
      </c>
      <c r="K397" s="30">
        <v>50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5">
        <v>1</v>
      </c>
      <c r="T397" s="35">
        <v>0</v>
      </c>
      <c r="U397" s="56">
        <v>50</v>
      </c>
      <c r="V397" s="56">
        <v>50</v>
      </c>
    </row>
    <row r="398" spans="1:22" ht="26.4" outlineLevel="5">
      <c r="A398" s="27" t="s">
        <v>161</v>
      </c>
      <c r="B398" s="27" t="s">
        <v>212</v>
      </c>
      <c r="C398" s="27" t="s">
        <v>213</v>
      </c>
      <c r="D398" s="27"/>
      <c r="E398" s="26" t="s">
        <v>505</v>
      </c>
      <c r="F398" s="28"/>
      <c r="G398" s="28"/>
      <c r="H398" s="28"/>
      <c r="I398" s="28"/>
      <c r="J398" s="29">
        <v>0</v>
      </c>
      <c r="K398" s="30">
        <v>50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5">
        <v>1</v>
      </c>
      <c r="T398" s="35">
        <v>0</v>
      </c>
      <c r="U398" s="56">
        <v>50</v>
      </c>
      <c r="V398" s="56">
        <v>50</v>
      </c>
    </row>
    <row r="399" spans="1:22" ht="26.4" outlineLevel="6">
      <c r="A399" s="27" t="s">
        <v>161</v>
      </c>
      <c r="B399" s="27" t="s">
        <v>212</v>
      </c>
      <c r="C399" s="27" t="s">
        <v>214</v>
      </c>
      <c r="D399" s="27"/>
      <c r="E399" s="26" t="s">
        <v>506</v>
      </c>
      <c r="F399" s="28"/>
      <c r="G399" s="28"/>
      <c r="H399" s="28"/>
      <c r="I399" s="28"/>
      <c r="J399" s="29">
        <v>0</v>
      </c>
      <c r="K399" s="30">
        <v>50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5">
        <v>1</v>
      </c>
      <c r="T399" s="35">
        <v>0</v>
      </c>
      <c r="U399" s="56">
        <v>50</v>
      </c>
      <c r="V399" s="56">
        <v>50</v>
      </c>
    </row>
    <row r="400" spans="1:22" ht="26.4" outlineLevel="7">
      <c r="A400" s="27" t="s">
        <v>161</v>
      </c>
      <c r="B400" s="27" t="s">
        <v>212</v>
      </c>
      <c r="C400" s="27" t="s">
        <v>214</v>
      </c>
      <c r="D400" s="27" t="s">
        <v>61</v>
      </c>
      <c r="E400" s="26" t="s">
        <v>364</v>
      </c>
      <c r="F400" s="28"/>
      <c r="G400" s="28"/>
      <c r="H400" s="28"/>
      <c r="I400" s="28"/>
      <c r="J400" s="29">
        <v>0</v>
      </c>
      <c r="K400" s="30">
        <v>50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5">
        <v>1</v>
      </c>
      <c r="T400" s="35">
        <v>0</v>
      </c>
      <c r="U400" s="56">
        <v>50</v>
      </c>
      <c r="V400" s="56">
        <v>50</v>
      </c>
    </row>
    <row r="401" spans="1:22" ht="26.4" outlineLevel="4">
      <c r="A401" s="27" t="s">
        <v>161</v>
      </c>
      <c r="B401" s="27" t="s">
        <v>212</v>
      </c>
      <c r="C401" s="27" t="s">
        <v>179</v>
      </c>
      <c r="D401" s="27"/>
      <c r="E401" s="26" t="s">
        <v>477</v>
      </c>
      <c r="F401" s="28"/>
      <c r="G401" s="28"/>
      <c r="H401" s="28"/>
      <c r="I401" s="28"/>
      <c r="J401" s="29">
        <v>0</v>
      </c>
      <c r="K401" s="30">
        <v>50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5">
        <v>0.76200000000000001</v>
      </c>
      <c r="T401" s="35">
        <v>0</v>
      </c>
      <c r="U401" s="56">
        <v>50</v>
      </c>
      <c r="V401" s="56">
        <v>50</v>
      </c>
    </row>
    <row r="402" spans="1:22" ht="39.6" outlineLevel="5">
      <c r="A402" s="27" t="s">
        <v>161</v>
      </c>
      <c r="B402" s="27" t="s">
        <v>212</v>
      </c>
      <c r="C402" s="27" t="s">
        <v>180</v>
      </c>
      <c r="D402" s="27"/>
      <c r="E402" s="26" t="s">
        <v>478</v>
      </c>
      <c r="F402" s="28"/>
      <c r="G402" s="28"/>
      <c r="H402" s="28"/>
      <c r="I402" s="28"/>
      <c r="J402" s="29">
        <v>0</v>
      </c>
      <c r="K402" s="30">
        <v>50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5">
        <v>0.76200000000000001</v>
      </c>
      <c r="T402" s="35">
        <v>0</v>
      </c>
      <c r="U402" s="56">
        <v>50</v>
      </c>
      <c r="V402" s="56">
        <v>50</v>
      </c>
    </row>
    <row r="403" spans="1:22" outlineLevel="6">
      <c r="A403" s="27" t="s">
        <v>161</v>
      </c>
      <c r="B403" s="27" t="s">
        <v>212</v>
      </c>
      <c r="C403" s="27" t="s">
        <v>215</v>
      </c>
      <c r="D403" s="27"/>
      <c r="E403" s="26" t="s">
        <v>507</v>
      </c>
      <c r="F403" s="28"/>
      <c r="G403" s="28"/>
      <c r="H403" s="28"/>
      <c r="I403" s="28"/>
      <c r="J403" s="29">
        <v>0</v>
      </c>
      <c r="K403" s="30">
        <v>50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5">
        <v>0.76200000000000001</v>
      </c>
      <c r="T403" s="35">
        <v>0</v>
      </c>
      <c r="U403" s="56">
        <v>50</v>
      </c>
      <c r="V403" s="56">
        <v>50</v>
      </c>
    </row>
    <row r="404" spans="1:22" ht="26.4" outlineLevel="7">
      <c r="A404" s="27" t="s">
        <v>161</v>
      </c>
      <c r="B404" s="27" t="s">
        <v>212</v>
      </c>
      <c r="C404" s="27" t="s">
        <v>215</v>
      </c>
      <c r="D404" s="27" t="s">
        <v>61</v>
      </c>
      <c r="E404" s="26" t="s">
        <v>364</v>
      </c>
      <c r="F404" s="28"/>
      <c r="G404" s="28"/>
      <c r="H404" s="28"/>
      <c r="I404" s="28"/>
      <c r="J404" s="29">
        <v>0</v>
      </c>
      <c r="K404" s="30">
        <v>50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5">
        <v>0.76200000000000001</v>
      </c>
      <c r="T404" s="35">
        <v>0</v>
      </c>
      <c r="U404" s="56">
        <v>50</v>
      </c>
      <c r="V404" s="56">
        <v>50</v>
      </c>
    </row>
    <row r="405" spans="1:22" outlineLevel="2">
      <c r="A405" s="27" t="s">
        <v>161</v>
      </c>
      <c r="B405" s="27" t="s">
        <v>216</v>
      </c>
      <c r="C405" s="27"/>
      <c r="D405" s="27"/>
      <c r="E405" s="26" t="s">
        <v>508</v>
      </c>
      <c r="F405" s="28"/>
      <c r="G405" s="28"/>
      <c r="H405" s="28"/>
      <c r="I405" s="28"/>
      <c r="J405" s="29">
        <v>0</v>
      </c>
      <c r="K405" s="30">
        <v>4404.3999999999996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5">
        <v>0.88491054400145308</v>
      </c>
      <c r="T405" s="35">
        <v>0</v>
      </c>
      <c r="U405" s="56">
        <v>1700</v>
      </c>
      <c r="V405" s="56">
        <v>1700</v>
      </c>
    </row>
    <row r="406" spans="1:22" ht="39.6" outlineLevel="3">
      <c r="A406" s="27" t="s">
        <v>161</v>
      </c>
      <c r="B406" s="27" t="s">
        <v>216</v>
      </c>
      <c r="C406" s="27" t="s">
        <v>168</v>
      </c>
      <c r="D406" s="27"/>
      <c r="E406" s="26" t="s">
        <v>466</v>
      </c>
      <c r="F406" s="28"/>
      <c r="G406" s="28"/>
      <c r="H406" s="28"/>
      <c r="I406" s="28"/>
      <c r="J406" s="29">
        <v>0</v>
      </c>
      <c r="K406" s="30">
        <v>4404.3999999999996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5">
        <v>0.88491054400145308</v>
      </c>
      <c r="T406" s="35">
        <v>0</v>
      </c>
      <c r="U406" s="56">
        <v>1700</v>
      </c>
      <c r="V406" s="56">
        <v>1700</v>
      </c>
    </row>
    <row r="407" spans="1:22" ht="26.4" outlineLevel="4">
      <c r="A407" s="27" t="s">
        <v>161</v>
      </c>
      <c r="B407" s="27" t="s">
        <v>216</v>
      </c>
      <c r="C407" s="27" t="s">
        <v>217</v>
      </c>
      <c r="D407" s="27"/>
      <c r="E407" s="26" t="s">
        <v>509</v>
      </c>
      <c r="F407" s="28"/>
      <c r="G407" s="28"/>
      <c r="H407" s="28"/>
      <c r="I407" s="28"/>
      <c r="J407" s="29">
        <v>0</v>
      </c>
      <c r="K407" s="30">
        <v>4404.3999999999996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5">
        <v>0.88491054400145308</v>
      </c>
      <c r="T407" s="35">
        <v>0</v>
      </c>
      <c r="U407" s="56">
        <v>1700</v>
      </c>
      <c r="V407" s="56">
        <v>1700</v>
      </c>
    </row>
    <row r="408" spans="1:22" ht="26.4" outlineLevel="5">
      <c r="A408" s="27" t="s">
        <v>161</v>
      </c>
      <c r="B408" s="27" t="s">
        <v>216</v>
      </c>
      <c r="C408" s="27" t="s">
        <v>218</v>
      </c>
      <c r="D408" s="27"/>
      <c r="E408" s="26" t="s">
        <v>510</v>
      </c>
      <c r="F408" s="28"/>
      <c r="G408" s="28"/>
      <c r="H408" s="28"/>
      <c r="I408" s="28"/>
      <c r="J408" s="29">
        <v>0</v>
      </c>
      <c r="K408" s="30">
        <v>4187.3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5">
        <v>0.88684832708427863</v>
      </c>
      <c r="T408" s="35">
        <v>0</v>
      </c>
      <c r="U408" s="56">
        <v>1700</v>
      </c>
      <c r="V408" s="56">
        <v>1700</v>
      </c>
    </row>
    <row r="409" spans="1:22" ht="52.8" outlineLevel="6">
      <c r="A409" s="27" t="s">
        <v>161</v>
      </c>
      <c r="B409" s="27" t="s">
        <v>216</v>
      </c>
      <c r="C409" s="27" t="s">
        <v>219</v>
      </c>
      <c r="D409" s="27"/>
      <c r="E409" s="26" t="s">
        <v>469</v>
      </c>
      <c r="F409" s="28"/>
      <c r="G409" s="28"/>
      <c r="H409" s="28"/>
      <c r="I409" s="28"/>
      <c r="J409" s="29">
        <v>0</v>
      </c>
      <c r="K409" s="30">
        <v>129.6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5">
        <v>0.75</v>
      </c>
      <c r="T409" s="35">
        <v>0</v>
      </c>
      <c r="U409" s="56">
        <v>0</v>
      </c>
      <c r="V409" s="56">
        <v>0</v>
      </c>
    </row>
    <row r="410" spans="1:22" ht="26.4" outlineLevel="7">
      <c r="A410" s="27" t="s">
        <v>161</v>
      </c>
      <c r="B410" s="27" t="s">
        <v>216</v>
      </c>
      <c r="C410" s="27" t="s">
        <v>219</v>
      </c>
      <c r="D410" s="27" t="s">
        <v>61</v>
      </c>
      <c r="E410" s="26" t="s">
        <v>364</v>
      </c>
      <c r="F410" s="28"/>
      <c r="G410" s="28"/>
      <c r="H410" s="28"/>
      <c r="I410" s="28"/>
      <c r="J410" s="29">
        <v>0</v>
      </c>
      <c r="K410" s="30">
        <v>129.6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5">
        <v>0.75</v>
      </c>
      <c r="T410" s="35">
        <v>0</v>
      </c>
      <c r="U410" s="56">
        <v>0</v>
      </c>
      <c r="V410" s="56">
        <v>0</v>
      </c>
    </row>
    <row r="411" spans="1:22" ht="52.8" outlineLevel="6">
      <c r="A411" s="27" t="s">
        <v>161</v>
      </c>
      <c r="B411" s="27" t="s">
        <v>216</v>
      </c>
      <c r="C411" s="27" t="s">
        <v>220</v>
      </c>
      <c r="D411" s="27"/>
      <c r="E411" s="26" t="s">
        <v>511</v>
      </c>
      <c r="F411" s="28"/>
      <c r="G411" s="28"/>
      <c r="H411" s="28"/>
      <c r="I411" s="28"/>
      <c r="J411" s="29">
        <v>0</v>
      </c>
      <c r="K411" s="30">
        <v>1461.9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5">
        <v>1</v>
      </c>
      <c r="T411" s="35">
        <v>0</v>
      </c>
      <c r="U411" s="56">
        <v>0</v>
      </c>
      <c r="V411" s="56">
        <v>0</v>
      </c>
    </row>
    <row r="412" spans="1:22" ht="26.4" outlineLevel="7">
      <c r="A412" s="27" t="s">
        <v>161</v>
      </c>
      <c r="B412" s="27" t="s">
        <v>216</v>
      </c>
      <c r="C412" s="27" t="s">
        <v>220</v>
      </c>
      <c r="D412" s="27" t="s">
        <v>61</v>
      </c>
      <c r="E412" s="26" t="s">
        <v>364</v>
      </c>
      <c r="F412" s="28"/>
      <c r="G412" s="28"/>
      <c r="H412" s="28"/>
      <c r="I412" s="28"/>
      <c r="J412" s="29">
        <v>0</v>
      </c>
      <c r="K412" s="30">
        <v>1461.9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5">
        <v>1</v>
      </c>
      <c r="T412" s="35">
        <v>0</v>
      </c>
      <c r="U412" s="56">
        <v>0</v>
      </c>
      <c r="V412" s="56">
        <v>0</v>
      </c>
    </row>
    <row r="413" spans="1:22" ht="39.6" outlineLevel="6">
      <c r="A413" s="27" t="s">
        <v>161</v>
      </c>
      <c r="B413" s="27" t="s">
        <v>216</v>
      </c>
      <c r="C413" s="27" t="s">
        <v>221</v>
      </c>
      <c r="D413" s="27"/>
      <c r="E413" s="26" t="s">
        <v>471</v>
      </c>
      <c r="F413" s="28"/>
      <c r="G413" s="28"/>
      <c r="H413" s="28"/>
      <c r="I413" s="28"/>
      <c r="J413" s="29">
        <v>0</v>
      </c>
      <c r="K413" s="30">
        <v>150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5">
        <v>1</v>
      </c>
      <c r="T413" s="35">
        <v>0</v>
      </c>
      <c r="U413" s="56">
        <v>0</v>
      </c>
      <c r="V413" s="56">
        <v>0</v>
      </c>
    </row>
    <row r="414" spans="1:22" ht="26.4" outlineLevel="7">
      <c r="A414" s="27" t="s">
        <v>161</v>
      </c>
      <c r="B414" s="27" t="s">
        <v>216</v>
      </c>
      <c r="C414" s="27" t="s">
        <v>221</v>
      </c>
      <c r="D414" s="27" t="s">
        <v>61</v>
      </c>
      <c r="E414" s="26" t="s">
        <v>364</v>
      </c>
      <c r="F414" s="28"/>
      <c r="G414" s="28"/>
      <c r="H414" s="28"/>
      <c r="I414" s="28"/>
      <c r="J414" s="29">
        <v>0</v>
      </c>
      <c r="K414" s="30">
        <v>150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5">
        <v>1</v>
      </c>
      <c r="T414" s="35">
        <v>0</v>
      </c>
      <c r="U414" s="56">
        <v>0</v>
      </c>
      <c r="V414" s="56">
        <v>0</v>
      </c>
    </row>
    <row r="415" spans="1:22" ht="39.6" outlineLevel="6">
      <c r="A415" s="27" t="s">
        <v>161</v>
      </c>
      <c r="B415" s="27" t="s">
        <v>216</v>
      </c>
      <c r="C415" s="27" t="s">
        <v>222</v>
      </c>
      <c r="D415" s="27"/>
      <c r="E415" s="26" t="s">
        <v>512</v>
      </c>
      <c r="F415" s="28"/>
      <c r="G415" s="28"/>
      <c r="H415" s="28"/>
      <c r="I415" s="28"/>
      <c r="J415" s="29">
        <v>0</v>
      </c>
      <c r="K415" s="30">
        <v>2355.9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5">
        <v>0.81493272210195677</v>
      </c>
      <c r="T415" s="35">
        <v>0</v>
      </c>
      <c r="U415" s="56">
        <v>1700</v>
      </c>
      <c r="V415" s="56">
        <v>1700</v>
      </c>
    </row>
    <row r="416" spans="1:22" ht="26.4" outlineLevel="7">
      <c r="A416" s="27" t="s">
        <v>161</v>
      </c>
      <c r="B416" s="27" t="s">
        <v>216</v>
      </c>
      <c r="C416" s="27" t="s">
        <v>222</v>
      </c>
      <c r="D416" s="27" t="s">
        <v>61</v>
      </c>
      <c r="E416" s="26" t="s">
        <v>364</v>
      </c>
      <c r="F416" s="28"/>
      <c r="G416" s="28"/>
      <c r="H416" s="28"/>
      <c r="I416" s="28"/>
      <c r="J416" s="29">
        <v>0</v>
      </c>
      <c r="K416" s="30">
        <v>2355.9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5">
        <v>0.81493272210195677</v>
      </c>
      <c r="T416" s="35">
        <v>0</v>
      </c>
      <c r="U416" s="56">
        <v>1700</v>
      </c>
      <c r="V416" s="56">
        <v>1700</v>
      </c>
    </row>
    <row r="417" spans="1:22" ht="52.8" outlineLevel="6">
      <c r="A417" s="27" t="s">
        <v>161</v>
      </c>
      <c r="B417" s="27" t="s">
        <v>216</v>
      </c>
      <c r="C417" s="27" t="s">
        <v>223</v>
      </c>
      <c r="D417" s="27"/>
      <c r="E417" s="26" t="s">
        <v>483</v>
      </c>
      <c r="F417" s="28"/>
      <c r="G417" s="28"/>
      <c r="H417" s="28"/>
      <c r="I417" s="28"/>
      <c r="J417" s="29">
        <v>0</v>
      </c>
      <c r="K417" s="30">
        <v>13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5">
        <v>0.74615384615384617</v>
      </c>
      <c r="T417" s="35">
        <v>0</v>
      </c>
      <c r="U417" s="56">
        <v>0</v>
      </c>
      <c r="V417" s="56">
        <v>0</v>
      </c>
    </row>
    <row r="418" spans="1:22" ht="26.4" outlineLevel="7">
      <c r="A418" s="27" t="s">
        <v>161</v>
      </c>
      <c r="B418" s="27" t="s">
        <v>216</v>
      </c>
      <c r="C418" s="27" t="s">
        <v>223</v>
      </c>
      <c r="D418" s="27" t="s">
        <v>61</v>
      </c>
      <c r="E418" s="26" t="s">
        <v>364</v>
      </c>
      <c r="F418" s="28"/>
      <c r="G418" s="28"/>
      <c r="H418" s="28"/>
      <c r="I418" s="28"/>
      <c r="J418" s="29">
        <v>0</v>
      </c>
      <c r="K418" s="30">
        <v>13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5">
        <v>0.74615384615384617</v>
      </c>
      <c r="T418" s="35">
        <v>0</v>
      </c>
      <c r="U418" s="56">
        <v>0</v>
      </c>
      <c r="V418" s="56">
        <v>0</v>
      </c>
    </row>
    <row r="419" spans="1:22" ht="26.4" outlineLevel="6">
      <c r="A419" s="27" t="s">
        <v>161</v>
      </c>
      <c r="B419" s="27" t="s">
        <v>216</v>
      </c>
      <c r="C419" s="27" t="s">
        <v>224</v>
      </c>
      <c r="D419" s="27"/>
      <c r="E419" s="26" t="s">
        <v>513</v>
      </c>
      <c r="F419" s="28"/>
      <c r="G419" s="28"/>
      <c r="H419" s="28"/>
      <c r="I419" s="28"/>
      <c r="J419" s="29">
        <v>0</v>
      </c>
      <c r="K419" s="30">
        <v>76.900000000000006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5">
        <v>0.9726918075422627</v>
      </c>
      <c r="T419" s="35">
        <v>0</v>
      </c>
      <c r="U419" s="56">
        <v>0</v>
      </c>
      <c r="V419" s="56">
        <v>0</v>
      </c>
    </row>
    <row r="420" spans="1:22" ht="26.4" outlineLevel="7">
      <c r="A420" s="27" t="s">
        <v>161</v>
      </c>
      <c r="B420" s="27" t="s">
        <v>216</v>
      </c>
      <c r="C420" s="27" t="s">
        <v>224</v>
      </c>
      <c r="D420" s="27" t="s">
        <v>61</v>
      </c>
      <c r="E420" s="26" t="s">
        <v>364</v>
      </c>
      <c r="F420" s="28"/>
      <c r="G420" s="28"/>
      <c r="H420" s="28"/>
      <c r="I420" s="28"/>
      <c r="J420" s="29">
        <v>0</v>
      </c>
      <c r="K420" s="30">
        <v>76.900000000000006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5">
        <v>0.9726918075422627</v>
      </c>
      <c r="T420" s="35">
        <v>0</v>
      </c>
      <c r="U420" s="56">
        <v>0</v>
      </c>
      <c r="V420" s="56">
        <v>0</v>
      </c>
    </row>
    <row r="421" spans="1:22" ht="26.4" outlineLevel="5">
      <c r="A421" s="27" t="s">
        <v>161</v>
      </c>
      <c r="B421" s="27" t="s">
        <v>216</v>
      </c>
      <c r="C421" s="27" t="s">
        <v>225</v>
      </c>
      <c r="D421" s="27"/>
      <c r="E421" s="26" t="s">
        <v>514</v>
      </c>
      <c r="F421" s="28"/>
      <c r="G421" s="28"/>
      <c r="H421" s="28"/>
      <c r="I421" s="28"/>
      <c r="J421" s="29">
        <v>0</v>
      </c>
      <c r="K421" s="30">
        <v>217.1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5">
        <v>0.84753569783509908</v>
      </c>
      <c r="T421" s="35">
        <v>0</v>
      </c>
      <c r="U421" s="56">
        <v>0</v>
      </c>
      <c r="V421" s="56">
        <v>0</v>
      </c>
    </row>
    <row r="422" spans="1:22" ht="39.6" outlineLevel="6">
      <c r="A422" s="27" t="s">
        <v>161</v>
      </c>
      <c r="B422" s="27" t="s">
        <v>216</v>
      </c>
      <c r="C422" s="27" t="s">
        <v>226</v>
      </c>
      <c r="D422" s="27"/>
      <c r="E422" s="26" t="s">
        <v>515</v>
      </c>
      <c r="F422" s="28"/>
      <c r="G422" s="28"/>
      <c r="H422" s="28"/>
      <c r="I422" s="28"/>
      <c r="J422" s="29">
        <v>0</v>
      </c>
      <c r="K422" s="30">
        <v>162.9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5">
        <v>0.82443216697360344</v>
      </c>
      <c r="T422" s="35">
        <v>0</v>
      </c>
      <c r="U422" s="56">
        <v>0</v>
      </c>
      <c r="V422" s="56">
        <v>0</v>
      </c>
    </row>
    <row r="423" spans="1:22" ht="26.4" outlineLevel="7">
      <c r="A423" s="27" t="s">
        <v>161</v>
      </c>
      <c r="B423" s="27" t="s">
        <v>216</v>
      </c>
      <c r="C423" s="27" t="s">
        <v>226</v>
      </c>
      <c r="D423" s="27" t="s">
        <v>61</v>
      </c>
      <c r="E423" s="26" t="s">
        <v>364</v>
      </c>
      <c r="F423" s="28"/>
      <c r="G423" s="28"/>
      <c r="H423" s="28"/>
      <c r="I423" s="28"/>
      <c r="J423" s="29">
        <v>0</v>
      </c>
      <c r="K423" s="30">
        <v>162.9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5">
        <v>0.82443216697360344</v>
      </c>
      <c r="T423" s="35">
        <v>0</v>
      </c>
      <c r="U423" s="56">
        <v>0</v>
      </c>
      <c r="V423" s="56">
        <v>0</v>
      </c>
    </row>
    <row r="424" spans="1:22" ht="39.6" outlineLevel="6">
      <c r="A424" s="27" t="s">
        <v>161</v>
      </c>
      <c r="B424" s="27" t="s">
        <v>216</v>
      </c>
      <c r="C424" s="27" t="s">
        <v>227</v>
      </c>
      <c r="D424" s="27"/>
      <c r="E424" s="26" t="s">
        <v>516</v>
      </c>
      <c r="F424" s="28"/>
      <c r="G424" s="28"/>
      <c r="H424" s="28"/>
      <c r="I424" s="28"/>
      <c r="J424" s="29">
        <v>0</v>
      </c>
      <c r="K424" s="30">
        <v>54.2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5">
        <v>0.91697416974169743</v>
      </c>
      <c r="T424" s="35">
        <v>0</v>
      </c>
      <c r="U424" s="56">
        <v>0</v>
      </c>
      <c r="V424" s="56">
        <v>0</v>
      </c>
    </row>
    <row r="425" spans="1:22" ht="26.4" outlineLevel="7">
      <c r="A425" s="27" t="s">
        <v>161</v>
      </c>
      <c r="B425" s="27" t="s">
        <v>216</v>
      </c>
      <c r="C425" s="27" t="s">
        <v>227</v>
      </c>
      <c r="D425" s="27" t="s">
        <v>61</v>
      </c>
      <c r="E425" s="26" t="s">
        <v>364</v>
      </c>
      <c r="F425" s="28"/>
      <c r="G425" s="28"/>
      <c r="H425" s="28"/>
      <c r="I425" s="28"/>
      <c r="J425" s="29">
        <v>0</v>
      </c>
      <c r="K425" s="30">
        <v>54.2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5">
        <v>0.91697416974169743</v>
      </c>
      <c r="T425" s="35">
        <v>0</v>
      </c>
      <c r="U425" s="56">
        <v>0</v>
      </c>
      <c r="V425" s="56">
        <v>0</v>
      </c>
    </row>
    <row r="426" spans="1:22" outlineLevel="2">
      <c r="A426" s="27" t="s">
        <v>161</v>
      </c>
      <c r="B426" s="27" t="s">
        <v>228</v>
      </c>
      <c r="C426" s="27"/>
      <c r="D426" s="27"/>
      <c r="E426" s="26" t="s">
        <v>517</v>
      </c>
      <c r="F426" s="28"/>
      <c r="G426" s="28"/>
      <c r="H426" s="28"/>
      <c r="I426" s="28"/>
      <c r="J426" s="29">
        <v>0</v>
      </c>
      <c r="K426" s="30">
        <v>10511.9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5">
        <v>0.7442041876349661</v>
      </c>
      <c r="T426" s="35">
        <v>0</v>
      </c>
      <c r="U426" s="56">
        <v>10076.299999999999</v>
      </c>
      <c r="V426" s="56">
        <v>10076.299999999999</v>
      </c>
    </row>
    <row r="427" spans="1:22" ht="39.6" outlineLevel="3">
      <c r="A427" s="27" t="s">
        <v>161</v>
      </c>
      <c r="B427" s="27" t="s">
        <v>228</v>
      </c>
      <c r="C427" s="27" t="s">
        <v>168</v>
      </c>
      <c r="D427" s="27"/>
      <c r="E427" s="26" t="s">
        <v>466</v>
      </c>
      <c r="F427" s="28"/>
      <c r="G427" s="28"/>
      <c r="H427" s="28"/>
      <c r="I427" s="28"/>
      <c r="J427" s="29">
        <v>0</v>
      </c>
      <c r="K427" s="30">
        <v>10511.9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5">
        <v>0.7442041876349661</v>
      </c>
      <c r="T427" s="35">
        <v>0</v>
      </c>
      <c r="U427" s="56">
        <v>10076.299999999999</v>
      </c>
      <c r="V427" s="56">
        <v>10076.299999999999</v>
      </c>
    </row>
    <row r="428" spans="1:22" ht="39.6" outlineLevel="4">
      <c r="A428" s="27" t="s">
        <v>161</v>
      </c>
      <c r="B428" s="27" t="s">
        <v>228</v>
      </c>
      <c r="C428" s="27" t="s">
        <v>229</v>
      </c>
      <c r="D428" s="27"/>
      <c r="E428" s="26" t="s">
        <v>518</v>
      </c>
      <c r="F428" s="28"/>
      <c r="G428" s="28"/>
      <c r="H428" s="28"/>
      <c r="I428" s="28"/>
      <c r="J428" s="29">
        <v>0</v>
      </c>
      <c r="K428" s="30">
        <v>10511.9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5">
        <v>0.7442041876349661</v>
      </c>
      <c r="T428" s="35">
        <v>0</v>
      </c>
      <c r="U428" s="56">
        <v>10076.299999999999</v>
      </c>
      <c r="V428" s="56">
        <v>10076.299999999999</v>
      </c>
    </row>
    <row r="429" spans="1:22" ht="26.4" outlineLevel="5">
      <c r="A429" s="27" t="s">
        <v>161</v>
      </c>
      <c r="B429" s="27" t="s">
        <v>228</v>
      </c>
      <c r="C429" s="27" t="s">
        <v>230</v>
      </c>
      <c r="D429" s="27"/>
      <c r="E429" s="26" t="s">
        <v>519</v>
      </c>
      <c r="F429" s="28"/>
      <c r="G429" s="28"/>
      <c r="H429" s="28"/>
      <c r="I429" s="28"/>
      <c r="J429" s="29">
        <v>0</v>
      </c>
      <c r="K429" s="30">
        <v>10511.9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5">
        <v>0.7442041876349661</v>
      </c>
      <c r="T429" s="35">
        <v>0</v>
      </c>
      <c r="U429" s="56">
        <v>10076.299999999999</v>
      </c>
      <c r="V429" s="56">
        <v>10076.299999999999</v>
      </c>
    </row>
    <row r="430" spans="1:22" ht="52.8" outlineLevel="6">
      <c r="A430" s="27" t="s">
        <v>161</v>
      </c>
      <c r="B430" s="27" t="s">
        <v>228</v>
      </c>
      <c r="C430" s="27" t="s">
        <v>231</v>
      </c>
      <c r="D430" s="27"/>
      <c r="E430" s="26" t="s">
        <v>469</v>
      </c>
      <c r="F430" s="28"/>
      <c r="G430" s="28"/>
      <c r="H430" s="28"/>
      <c r="I430" s="28"/>
      <c r="J430" s="29">
        <v>0</v>
      </c>
      <c r="K430" s="30">
        <v>135.6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5">
        <v>0.83333333333333337</v>
      </c>
      <c r="T430" s="35">
        <v>0</v>
      </c>
      <c r="U430" s="56">
        <v>0</v>
      </c>
      <c r="V430" s="56">
        <v>0</v>
      </c>
    </row>
    <row r="431" spans="1:22" ht="66" outlineLevel="7">
      <c r="A431" s="27" t="s">
        <v>161</v>
      </c>
      <c r="B431" s="27" t="s">
        <v>228</v>
      </c>
      <c r="C431" s="27" t="s">
        <v>231</v>
      </c>
      <c r="D431" s="27" t="s">
        <v>9</v>
      </c>
      <c r="E431" s="26" t="s">
        <v>315</v>
      </c>
      <c r="F431" s="28"/>
      <c r="G431" s="28"/>
      <c r="H431" s="28"/>
      <c r="I431" s="28"/>
      <c r="J431" s="29">
        <v>0</v>
      </c>
      <c r="K431" s="30">
        <v>135.6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5">
        <v>0.83333333333333337</v>
      </c>
      <c r="T431" s="35">
        <v>0</v>
      </c>
      <c r="U431" s="56">
        <v>0</v>
      </c>
      <c r="V431" s="56">
        <v>0</v>
      </c>
    </row>
    <row r="432" spans="1:22" ht="39.6" outlineLevel="6">
      <c r="A432" s="27" t="s">
        <v>161</v>
      </c>
      <c r="B432" s="27" t="s">
        <v>228</v>
      </c>
      <c r="C432" s="27" t="s">
        <v>232</v>
      </c>
      <c r="D432" s="27"/>
      <c r="E432" s="26" t="s">
        <v>471</v>
      </c>
      <c r="F432" s="28"/>
      <c r="G432" s="28"/>
      <c r="H432" s="28"/>
      <c r="I432" s="28"/>
      <c r="J432" s="29">
        <v>0</v>
      </c>
      <c r="K432" s="30">
        <v>250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5">
        <v>1</v>
      </c>
      <c r="T432" s="35">
        <v>0</v>
      </c>
      <c r="U432" s="56">
        <v>0</v>
      </c>
      <c r="V432" s="56">
        <v>0</v>
      </c>
    </row>
    <row r="433" spans="1:22" ht="26.4" outlineLevel="7">
      <c r="A433" s="27" t="s">
        <v>161</v>
      </c>
      <c r="B433" s="27" t="s">
        <v>228</v>
      </c>
      <c r="C433" s="27" t="s">
        <v>232</v>
      </c>
      <c r="D433" s="27" t="s">
        <v>10</v>
      </c>
      <c r="E433" s="26" t="s">
        <v>316</v>
      </c>
      <c r="F433" s="28"/>
      <c r="G433" s="28"/>
      <c r="H433" s="28"/>
      <c r="I433" s="28"/>
      <c r="J433" s="29">
        <v>0</v>
      </c>
      <c r="K433" s="30">
        <v>250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5">
        <v>1</v>
      </c>
      <c r="T433" s="35">
        <v>0</v>
      </c>
      <c r="U433" s="56">
        <v>0</v>
      </c>
      <c r="V433" s="56">
        <v>0</v>
      </c>
    </row>
    <row r="434" spans="1:22" ht="26.4" outlineLevel="6">
      <c r="A434" s="27" t="s">
        <v>161</v>
      </c>
      <c r="B434" s="27" t="s">
        <v>228</v>
      </c>
      <c r="C434" s="27" t="s">
        <v>233</v>
      </c>
      <c r="D434" s="27"/>
      <c r="E434" s="26" t="s">
        <v>520</v>
      </c>
      <c r="F434" s="28"/>
      <c r="G434" s="28"/>
      <c r="H434" s="28"/>
      <c r="I434" s="28"/>
      <c r="J434" s="29">
        <v>0</v>
      </c>
      <c r="K434" s="30">
        <v>10112.700000000001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5">
        <v>0.73667035835772487</v>
      </c>
      <c r="T434" s="35">
        <v>0</v>
      </c>
      <c r="U434" s="56">
        <v>10076.299999999999</v>
      </c>
      <c r="V434" s="56">
        <v>10076.299999999999</v>
      </c>
    </row>
    <row r="435" spans="1:22" ht="66" outlineLevel="7">
      <c r="A435" s="27" t="s">
        <v>161</v>
      </c>
      <c r="B435" s="27" t="s">
        <v>228</v>
      </c>
      <c r="C435" s="27" t="s">
        <v>233</v>
      </c>
      <c r="D435" s="27" t="s">
        <v>9</v>
      </c>
      <c r="E435" s="26" t="s">
        <v>315</v>
      </c>
      <c r="F435" s="28"/>
      <c r="G435" s="28"/>
      <c r="H435" s="28"/>
      <c r="I435" s="28"/>
      <c r="J435" s="29">
        <v>0</v>
      </c>
      <c r="K435" s="30">
        <v>8092.4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5">
        <v>0.73775718257645972</v>
      </c>
      <c r="T435" s="35">
        <v>0</v>
      </c>
      <c r="U435" s="56">
        <v>8103.5</v>
      </c>
      <c r="V435" s="56">
        <v>8103.5</v>
      </c>
    </row>
    <row r="436" spans="1:22" ht="26.4" outlineLevel="7">
      <c r="A436" s="27" t="s">
        <v>161</v>
      </c>
      <c r="B436" s="27" t="s">
        <v>228</v>
      </c>
      <c r="C436" s="27" t="s">
        <v>233</v>
      </c>
      <c r="D436" s="27" t="s">
        <v>10</v>
      </c>
      <c r="E436" s="26" t="s">
        <v>316</v>
      </c>
      <c r="F436" s="28"/>
      <c r="G436" s="28"/>
      <c r="H436" s="28"/>
      <c r="I436" s="28"/>
      <c r="J436" s="29">
        <v>0</v>
      </c>
      <c r="K436" s="30">
        <v>1995.8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5">
        <v>0.72903096502655573</v>
      </c>
      <c r="T436" s="35">
        <v>0</v>
      </c>
      <c r="U436" s="56">
        <v>1952.8</v>
      </c>
      <c r="V436" s="56">
        <v>1952.8</v>
      </c>
    </row>
    <row r="437" spans="1:22" outlineLevel="7">
      <c r="A437" s="27" t="s">
        <v>161</v>
      </c>
      <c r="B437" s="27" t="s">
        <v>228</v>
      </c>
      <c r="C437" s="27" t="s">
        <v>233</v>
      </c>
      <c r="D437" s="27" t="s">
        <v>11</v>
      </c>
      <c r="E437" s="26" t="s">
        <v>317</v>
      </c>
      <c r="F437" s="28"/>
      <c r="G437" s="28"/>
      <c r="H437" s="28"/>
      <c r="I437" s="28"/>
      <c r="J437" s="29">
        <v>0</v>
      </c>
      <c r="K437" s="30">
        <v>24.5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5">
        <v>1</v>
      </c>
      <c r="T437" s="35">
        <v>0</v>
      </c>
      <c r="U437" s="56">
        <v>20</v>
      </c>
      <c r="V437" s="56">
        <v>20</v>
      </c>
    </row>
    <row r="438" spans="1:22" ht="52.8" outlineLevel="6">
      <c r="A438" s="27" t="s">
        <v>161</v>
      </c>
      <c r="B438" s="27" t="s">
        <v>228</v>
      </c>
      <c r="C438" s="27" t="s">
        <v>234</v>
      </c>
      <c r="D438" s="27"/>
      <c r="E438" s="26" t="s">
        <v>483</v>
      </c>
      <c r="F438" s="28"/>
      <c r="G438" s="28"/>
      <c r="H438" s="28"/>
      <c r="I438" s="28"/>
      <c r="J438" s="29">
        <v>0</v>
      </c>
      <c r="K438" s="30">
        <v>13.6</v>
      </c>
      <c r="L438" s="30">
        <v>13.6</v>
      </c>
      <c r="M438" s="30">
        <v>13.6</v>
      </c>
      <c r="N438" s="30">
        <v>13.6</v>
      </c>
      <c r="O438" s="30">
        <v>13.6</v>
      </c>
      <c r="P438" s="30">
        <v>13.6</v>
      </c>
      <c r="Q438" s="30">
        <v>13.6</v>
      </c>
      <c r="R438" s="30">
        <v>13.6</v>
      </c>
      <c r="S438" s="30">
        <v>13.6</v>
      </c>
      <c r="T438" s="30">
        <v>13.6</v>
      </c>
      <c r="U438" s="56">
        <v>0</v>
      </c>
      <c r="V438" s="56">
        <v>0</v>
      </c>
    </row>
    <row r="439" spans="1:22" ht="66" outlineLevel="7">
      <c r="A439" s="27" t="s">
        <v>161</v>
      </c>
      <c r="B439" s="27" t="s">
        <v>228</v>
      </c>
      <c r="C439" s="27" t="s">
        <v>234</v>
      </c>
      <c r="D439" s="27" t="s">
        <v>9</v>
      </c>
      <c r="E439" s="26" t="s">
        <v>315</v>
      </c>
      <c r="F439" s="28"/>
      <c r="G439" s="28"/>
      <c r="H439" s="28"/>
      <c r="I439" s="28"/>
      <c r="J439" s="29">
        <v>0</v>
      </c>
      <c r="K439" s="30">
        <v>13.6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5">
        <v>0.75555555555555554</v>
      </c>
      <c r="T439" s="35">
        <v>0</v>
      </c>
      <c r="U439" s="56">
        <v>0</v>
      </c>
      <c r="V439" s="56">
        <v>0</v>
      </c>
    </row>
    <row r="440" spans="1:22" outlineLevel="1">
      <c r="A440" s="27" t="s">
        <v>161</v>
      </c>
      <c r="B440" s="27" t="s">
        <v>130</v>
      </c>
      <c r="C440" s="27"/>
      <c r="D440" s="27"/>
      <c r="E440" s="26" t="s">
        <v>429</v>
      </c>
      <c r="F440" s="28"/>
      <c r="G440" s="28"/>
      <c r="H440" s="28"/>
      <c r="I440" s="28"/>
      <c r="J440" s="29">
        <v>0</v>
      </c>
      <c r="K440" s="30">
        <v>10400.200000000001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5">
        <v>0.5094325109132517</v>
      </c>
      <c r="T440" s="35">
        <v>0</v>
      </c>
      <c r="U440" s="56">
        <v>6900.2</v>
      </c>
      <c r="V440" s="56">
        <v>6900.2</v>
      </c>
    </row>
    <row r="441" spans="1:22" outlineLevel="2">
      <c r="A441" s="27" t="s">
        <v>161</v>
      </c>
      <c r="B441" s="27" t="s">
        <v>134</v>
      </c>
      <c r="C441" s="27"/>
      <c r="D441" s="27"/>
      <c r="E441" s="26" t="s">
        <v>433</v>
      </c>
      <c r="F441" s="28"/>
      <c r="G441" s="28"/>
      <c r="H441" s="28"/>
      <c r="I441" s="28"/>
      <c r="J441" s="29">
        <v>0</v>
      </c>
      <c r="K441" s="30">
        <v>1602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5">
        <v>0</v>
      </c>
      <c r="T441" s="35">
        <v>0</v>
      </c>
      <c r="U441" s="56">
        <v>1602</v>
      </c>
      <c r="V441" s="56">
        <v>1602</v>
      </c>
    </row>
    <row r="442" spans="1:22" ht="39.6" outlineLevel="3">
      <c r="A442" s="27" t="s">
        <v>161</v>
      </c>
      <c r="B442" s="27" t="s">
        <v>134</v>
      </c>
      <c r="C442" s="27" t="s">
        <v>168</v>
      </c>
      <c r="D442" s="27"/>
      <c r="E442" s="26" t="s">
        <v>466</v>
      </c>
      <c r="F442" s="28"/>
      <c r="G442" s="28"/>
      <c r="H442" s="28"/>
      <c r="I442" s="28"/>
      <c r="J442" s="29">
        <v>0</v>
      </c>
      <c r="K442" s="30">
        <v>1602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5">
        <v>0</v>
      </c>
      <c r="T442" s="35">
        <v>0</v>
      </c>
      <c r="U442" s="56">
        <v>1602</v>
      </c>
      <c r="V442" s="56">
        <v>1602</v>
      </c>
    </row>
    <row r="443" spans="1:22" ht="26.4" outlineLevel="4">
      <c r="A443" s="27" t="s">
        <v>161</v>
      </c>
      <c r="B443" s="27" t="s">
        <v>134</v>
      </c>
      <c r="C443" s="27" t="s">
        <v>169</v>
      </c>
      <c r="D443" s="27"/>
      <c r="E443" s="26" t="s">
        <v>467</v>
      </c>
      <c r="F443" s="28"/>
      <c r="G443" s="28"/>
      <c r="H443" s="28"/>
      <c r="I443" s="28"/>
      <c r="J443" s="29">
        <v>0</v>
      </c>
      <c r="K443" s="30">
        <v>288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5">
        <v>0</v>
      </c>
      <c r="T443" s="35">
        <v>0</v>
      </c>
      <c r="U443" s="56">
        <v>288</v>
      </c>
      <c r="V443" s="56">
        <v>288</v>
      </c>
    </row>
    <row r="444" spans="1:22" ht="26.4" outlineLevel="5">
      <c r="A444" s="27" t="s">
        <v>161</v>
      </c>
      <c r="B444" s="27" t="s">
        <v>134</v>
      </c>
      <c r="C444" s="27" t="s">
        <v>170</v>
      </c>
      <c r="D444" s="27"/>
      <c r="E444" s="26" t="s">
        <v>468</v>
      </c>
      <c r="F444" s="28"/>
      <c r="G444" s="28"/>
      <c r="H444" s="28"/>
      <c r="I444" s="28"/>
      <c r="J444" s="29">
        <v>0</v>
      </c>
      <c r="K444" s="30">
        <v>288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5">
        <v>0</v>
      </c>
      <c r="T444" s="35">
        <v>0</v>
      </c>
      <c r="U444" s="56">
        <v>288</v>
      </c>
      <c r="V444" s="56">
        <v>288</v>
      </c>
    </row>
    <row r="445" spans="1:22" ht="79.2" outlineLevel="6">
      <c r="A445" s="27" t="s">
        <v>161</v>
      </c>
      <c r="B445" s="27" t="s">
        <v>134</v>
      </c>
      <c r="C445" s="27" t="s">
        <v>235</v>
      </c>
      <c r="D445" s="27"/>
      <c r="E445" s="26" t="s">
        <v>521</v>
      </c>
      <c r="F445" s="28"/>
      <c r="G445" s="28"/>
      <c r="H445" s="28"/>
      <c r="I445" s="28"/>
      <c r="J445" s="29">
        <v>0</v>
      </c>
      <c r="K445" s="30">
        <v>288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5">
        <v>0</v>
      </c>
      <c r="T445" s="35">
        <v>0</v>
      </c>
      <c r="U445" s="56">
        <v>288</v>
      </c>
      <c r="V445" s="56">
        <v>288</v>
      </c>
    </row>
    <row r="446" spans="1:22" outlineLevel="7">
      <c r="A446" s="27" t="s">
        <v>161</v>
      </c>
      <c r="B446" s="27" t="s">
        <v>134</v>
      </c>
      <c r="C446" s="27" t="s">
        <v>235</v>
      </c>
      <c r="D446" s="27" t="s">
        <v>133</v>
      </c>
      <c r="E446" s="26" t="s">
        <v>432</v>
      </c>
      <c r="F446" s="28"/>
      <c r="G446" s="28"/>
      <c r="H446" s="28"/>
      <c r="I446" s="28"/>
      <c r="J446" s="29">
        <v>0</v>
      </c>
      <c r="K446" s="30">
        <v>288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5">
        <v>0</v>
      </c>
      <c r="T446" s="35">
        <v>0</v>
      </c>
      <c r="U446" s="56">
        <v>288</v>
      </c>
      <c r="V446" s="56">
        <v>288</v>
      </c>
    </row>
    <row r="447" spans="1:22" ht="26.4" outlineLevel="4">
      <c r="A447" s="27" t="s">
        <v>161</v>
      </c>
      <c r="B447" s="27" t="s">
        <v>134</v>
      </c>
      <c r="C447" s="27" t="s">
        <v>179</v>
      </c>
      <c r="D447" s="27"/>
      <c r="E447" s="26" t="s">
        <v>477</v>
      </c>
      <c r="F447" s="28"/>
      <c r="G447" s="28"/>
      <c r="H447" s="28"/>
      <c r="I447" s="28"/>
      <c r="J447" s="29">
        <v>0</v>
      </c>
      <c r="K447" s="30">
        <v>1314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5">
        <v>0</v>
      </c>
      <c r="T447" s="35">
        <v>0</v>
      </c>
      <c r="U447" s="56">
        <v>1314</v>
      </c>
      <c r="V447" s="56">
        <v>1314</v>
      </c>
    </row>
    <row r="448" spans="1:22" ht="39.6" outlineLevel="5">
      <c r="A448" s="27" t="s">
        <v>161</v>
      </c>
      <c r="B448" s="27" t="s">
        <v>134</v>
      </c>
      <c r="C448" s="27" t="s">
        <v>180</v>
      </c>
      <c r="D448" s="27"/>
      <c r="E448" s="26" t="s">
        <v>478</v>
      </c>
      <c r="F448" s="28"/>
      <c r="G448" s="28"/>
      <c r="H448" s="28"/>
      <c r="I448" s="28"/>
      <c r="J448" s="29">
        <v>0</v>
      </c>
      <c r="K448" s="30">
        <v>1314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5">
        <v>0</v>
      </c>
      <c r="T448" s="35">
        <v>0</v>
      </c>
      <c r="U448" s="56">
        <v>1314</v>
      </c>
      <c r="V448" s="56">
        <v>1314</v>
      </c>
    </row>
    <row r="449" spans="1:22" ht="79.2" outlineLevel="6">
      <c r="A449" s="27" t="s">
        <v>161</v>
      </c>
      <c r="B449" s="27" t="s">
        <v>134</v>
      </c>
      <c r="C449" s="27" t="s">
        <v>236</v>
      </c>
      <c r="D449" s="27"/>
      <c r="E449" s="26" t="s">
        <v>521</v>
      </c>
      <c r="F449" s="28"/>
      <c r="G449" s="28"/>
      <c r="H449" s="28"/>
      <c r="I449" s="28"/>
      <c r="J449" s="29">
        <v>0</v>
      </c>
      <c r="K449" s="30">
        <v>1314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5">
        <v>0</v>
      </c>
      <c r="T449" s="35">
        <v>0</v>
      </c>
      <c r="U449" s="56">
        <v>1314</v>
      </c>
      <c r="V449" s="56">
        <v>1314</v>
      </c>
    </row>
    <row r="450" spans="1:22" outlineLevel="7">
      <c r="A450" s="27" t="s">
        <v>161</v>
      </c>
      <c r="B450" s="27" t="s">
        <v>134</v>
      </c>
      <c r="C450" s="27" t="s">
        <v>236</v>
      </c>
      <c r="D450" s="27" t="s">
        <v>133</v>
      </c>
      <c r="E450" s="26" t="s">
        <v>432</v>
      </c>
      <c r="F450" s="28"/>
      <c r="G450" s="28"/>
      <c r="H450" s="28"/>
      <c r="I450" s="28"/>
      <c r="J450" s="29">
        <v>0</v>
      </c>
      <c r="K450" s="30">
        <v>1314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5">
        <v>0</v>
      </c>
      <c r="T450" s="35">
        <v>0</v>
      </c>
      <c r="U450" s="56">
        <v>1314</v>
      </c>
      <c r="V450" s="56">
        <v>1314</v>
      </c>
    </row>
    <row r="451" spans="1:22" outlineLevel="2">
      <c r="A451" s="27" t="s">
        <v>161</v>
      </c>
      <c r="B451" s="27" t="s">
        <v>148</v>
      </c>
      <c r="C451" s="27"/>
      <c r="D451" s="27"/>
      <c r="E451" s="26" t="s">
        <v>447</v>
      </c>
      <c r="F451" s="28"/>
      <c r="G451" s="28"/>
      <c r="H451" s="28"/>
      <c r="I451" s="28"/>
      <c r="J451" s="29">
        <v>0</v>
      </c>
      <c r="K451" s="30">
        <v>8798.2000000000007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5">
        <v>0.60219135732308882</v>
      </c>
      <c r="T451" s="35">
        <v>0</v>
      </c>
      <c r="U451" s="56">
        <v>5298.2</v>
      </c>
      <c r="V451" s="56">
        <v>5298.2</v>
      </c>
    </row>
    <row r="452" spans="1:22" ht="39.6" outlineLevel="3">
      <c r="A452" s="27" t="s">
        <v>161</v>
      </c>
      <c r="B452" s="27" t="s">
        <v>148</v>
      </c>
      <c r="C452" s="27" t="s">
        <v>168</v>
      </c>
      <c r="D452" s="27"/>
      <c r="E452" s="26" t="s">
        <v>466</v>
      </c>
      <c r="F452" s="28"/>
      <c r="G452" s="28"/>
      <c r="H452" s="28"/>
      <c r="I452" s="28"/>
      <c r="J452" s="29">
        <v>0</v>
      </c>
      <c r="K452" s="30">
        <v>8798.2000000000007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5">
        <v>0.60219135732308882</v>
      </c>
      <c r="T452" s="35">
        <v>0</v>
      </c>
      <c r="U452" s="56">
        <v>5298.2</v>
      </c>
      <c r="V452" s="56">
        <v>5298.2</v>
      </c>
    </row>
    <row r="453" spans="1:22" ht="26.4" outlineLevel="4">
      <c r="A453" s="27" t="s">
        <v>161</v>
      </c>
      <c r="B453" s="27" t="s">
        <v>148</v>
      </c>
      <c r="C453" s="27" t="s">
        <v>169</v>
      </c>
      <c r="D453" s="27"/>
      <c r="E453" s="26" t="s">
        <v>467</v>
      </c>
      <c r="F453" s="28"/>
      <c r="G453" s="28"/>
      <c r="H453" s="28"/>
      <c r="I453" s="28"/>
      <c r="J453" s="29">
        <v>0</v>
      </c>
      <c r="K453" s="30">
        <v>8798.2000000000007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5">
        <v>0.60219135732308882</v>
      </c>
      <c r="T453" s="35">
        <v>0</v>
      </c>
      <c r="U453" s="56">
        <v>5298.2</v>
      </c>
      <c r="V453" s="56">
        <v>5298.2</v>
      </c>
    </row>
    <row r="454" spans="1:22" ht="26.4" outlineLevel="5">
      <c r="A454" s="27" t="s">
        <v>161</v>
      </c>
      <c r="B454" s="27" t="s">
        <v>148</v>
      </c>
      <c r="C454" s="27" t="s">
        <v>170</v>
      </c>
      <c r="D454" s="27"/>
      <c r="E454" s="26" t="s">
        <v>468</v>
      </c>
      <c r="F454" s="28"/>
      <c r="G454" s="28"/>
      <c r="H454" s="28"/>
      <c r="I454" s="28"/>
      <c r="J454" s="29">
        <v>0</v>
      </c>
      <c r="K454" s="30">
        <v>8798.2000000000007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5">
        <v>0.60219135732308882</v>
      </c>
      <c r="T454" s="35">
        <v>0</v>
      </c>
      <c r="U454" s="56">
        <v>5298.2</v>
      </c>
      <c r="V454" s="56">
        <v>5298.2</v>
      </c>
    </row>
    <row r="455" spans="1:22" ht="66" outlineLevel="6">
      <c r="A455" s="27" t="s">
        <v>161</v>
      </c>
      <c r="B455" s="27" t="s">
        <v>148</v>
      </c>
      <c r="C455" s="27" t="s">
        <v>237</v>
      </c>
      <c r="D455" s="27"/>
      <c r="E455" s="26" t="s">
        <v>522</v>
      </c>
      <c r="F455" s="28"/>
      <c r="G455" s="28"/>
      <c r="H455" s="28"/>
      <c r="I455" s="28"/>
      <c r="J455" s="29">
        <v>0</v>
      </c>
      <c r="K455" s="30">
        <v>5298.2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5">
        <v>1</v>
      </c>
      <c r="T455" s="35">
        <v>0</v>
      </c>
      <c r="U455" s="56">
        <v>5298.2</v>
      </c>
      <c r="V455" s="56">
        <v>5298.2</v>
      </c>
    </row>
    <row r="456" spans="1:22" ht="26.4" outlineLevel="7">
      <c r="A456" s="27" t="s">
        <v>161</v>
      </c>
      <c r="B456" s="27" t="s">
        <v>148</v>
      </c>
      <c r="C456" s="27" t="s">
        <v>237</v>
      </c>
      <c r="D456" s="27" t="s">
        <v>10</v>
      </c>
      <c r="E456" s="26" t="s">
        <v>316</v>
      </c>
      <c r="F456" s="28"/>
      <c r="G456" s="28"/>
      <c r="H456" s="28"/>
      <c r="I456" s="28"/>
      <c r="J456" s="29">
        <v>0</v>
      </c>
      <c r="K456" s="30">
        <v>129.19999999999999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5">
        <v>1</v>
      </c>
      <c r="T456" s="35">
        <v>0</v>
      </c>
      <c r="U456" s="56">
        <v>129.19999999999999</v>
      </c>
      <c r="V456" s="56">
        <v>129.19999999999999</v>
      </c>
    </row>
    <row r="457" spans="1:22" outlineLevel="7">
      <c r="A457" s="27" t="s">
        <v>161</v>
      </c>
      <c r="B457" s="27" t="s">
        <v>148</v>
      </c>
      <c r="C457" s="27" t="s">
        <v>237</v>
      </c>
      <c r="D457" s="27" t="s">
        <v>133</v>
      </c>
      <c r="E457" s="26" t="s">
        <v>432</v>
      </c>
      <c r="F457" s="28"/>
      <c r="G457" s="28"/>
      <c r="H457" s="28"/>
      <c r="I457" s="28"/>
      <c r="J457" s="29">
        <v>0</v>
      </c>
      <c r="K457" s="30">
        <v>5169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5">
        <v>1</v>
      </c>
      <c r="T457" s="35">
        <v>0</v>
      </c>
      <c r="U457" s="56">
        <v>5169</v>
      </c>
      <c r="V457" s="56">
        <v>5169</v>
      </c>
    </row>
    <row r="458" spans="1:22" ht="66" outlineLevel="6">
      <c r="A458" s="27" t="s">
        <v>161</v>
      </c>
      <c r="B458" s="27" t="s">
        <v>148</v>
      </c>
      <c r="C458" s="27" t="s">
        <v>238</v>
      </c>
      <c r="D458" s="27"/>
      <c r="E458" s="26" t="s">
        <v>522</v>
      </c>
      <c r="F458" s="28"/>
      <c r="G458" s="28"/>
      <c r="H458" s="28"/>
      <c r="I458" s="28"/>
      <c r="J458" s="29">
        <v>0</v>
      </c>
      <c r="K458" s="30">
        <v>3500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5">
        <v>0</v>
      </c>
      <c r="T458" s="35">
        <v>0</v>
      </c>
      <c r="U458" s="56">
        <v>0</v>
      </c>
      <c r="V458" s="56">
        <v>0</v>
      </c>
    </row>
    <row r="459" spans="1:22" ht="26.4" outlineLevel="7">
      <c r="A459" s="27" t="s">
        <v>161</v>
      </c>
      <c r="B459" s="27" t="s">
        <v>148</v>
      </c>
      <c r="C459" s="27" t="s">
        <v>238</v>
      </c>
      <c r="D459" s="27" t="s">
        <v>10</v>
      </c>
      <c r="E459" s="26" t="s">
        <v>316</v>
      </c>
      <c r="F459" s="28"/>
      <c r="G459" s="28"/>
      <c r="H459" s="28"/>
      <c r="I459" s="28"/>
      <c r="J459" s="29">
        <v>0</v>
      </c>
      <c r="K459" s="30">
        <v>87.5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5">
        <v>0</v>
      </c>
      <c r="T459" s="35">
        <v>0</v>
      </c>
      <c r="U459" s="56">
        <v>0</v>
      </c>
      <c r="V459" s="56">
        <v>0</v>
      </c>
    </row>
    <row r="460" spans="1:22" outlineLevel="7">
      <c r="A460" s="27" t="s">
        <v>161</v>
      </c>
      <c r="B460" s="27" t="s">
        <v>148</v>
      </c>
      <c r="C460" s="27" t="s">
        <v>238</v>
      </c>
      <c r="D460" s="27" t="s">
        <v>133</v>
      </c>
      <c r="E460" s="26" t="s">
        <v>432</v>
      </c>
      <c r="F460" s="28"/>
      <c r="G460" s="28"/>
      <c r="H460" s="28"/>
      <c r="I460" s="28"/>
      <c r="J460" s="29">
        <v>0</v>
      </c>
      <c r="K460" s="30">
        <v>3412.5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5">
        <v>0</v>
      </c>
      <c r="T460" s="35">
        <v>0</v>
      </c>
      <c r="U460" s="56">
        <v>0</v>
      </c>
      <c r="V460" s="56">
        <v>0</v>
      </c>
    </row>
    <row r="461" spans="1:22" outlineLevel="1">
      <c r="A461" s="27" t="s">
        <v>161</v>
      </c>
      <c r="B461" s="27" t="s">
        <v>239</v>
      </c>
      <c r="C461" s="27"/>
      <c r="D461" s="27"/>
      <c r="E461" s="26" t="s">
        <v>523</v>
      </c>
      <c r="F461" s="28"/>
      <c r="G461" s="28"/>
      <c r="H461" s="28"/>
      <c r="I461" s="28"/>
      <c r="J461" s="29">
        <v>0</v>
      </c>
      <c r="K461" s="30">
        <v>536.4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5">
        <v>0.24925428784489187</v>
      </c>
      <c r="T461" s="35">
        <v>0</v>
      </c>
      <c r="U461" s="74">
        <v>0</v>
      </c>
      <c r="V461" s="74">
        <v>0</v>
      </c>
    </row>
    <row r="462" spans="1:22" ht="18" customHeight="1" outlineLevel="2">
      <c r="A462" s="27" t="s">
        <v>161</v>
      </c>
      <c r="B462" s="27">
        <v>1103</v>
      </c>
      <c r="C462" s="27"/>
      <c r="D462" s="27"/>
      <c r="E462" s="26" t="s">
        <v>524</v>
      </c>
      <c r="F462" s="28"/>
      <c r="G462" s="28"/>
      <c r="H462" s="28"/>
      <c r="I462" s="28"/>
      <c r="J462" s="29">
        <v>0</v>
      </c>
      <c r="K462" s="30">
        <v>536.4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5">
        <v>0.24925428784489187</v>
      </c>
      <c r="T462" s="35">
        <v>0</v>
      </c>
      <c r="U462" s="74">
        <v>0</v>
      </c>
      <c r="V462" s="74">
        <v>0</v>
      </c>
    </row>
    <row r="463" spans="1:22" ht="39.6" outlineLevel="3">
      <c r="A463" s="27" t="s">
        <v>161</v>
      </c>
      <c r="B463" s="27">
        <v>1103</v>
      </c>
      <c r="C463" s="27" t="s">
        <v>168</v>
      </c>
      <c r="D463" s="27"/>
      <c r="E463" s="26" t="s">
        <v>466</v>
      </c>
      <c r="F463" s="28"/>
      <c r="G463" s="28"/>
      <c r="H463" s="28"/>
      <c r="I463" s="28"/>
      <c r="J463" s="29">
        <v>0</v>
      </c>
      <c r="K463" s="30">
        <v>536.4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5">
        <v>0.24925428784489187</v>
      </c>
      <c r="T463" s="35">
        <v>0</v>
      </c>
      <c r="U463" s="74">
        <v>0</v>
      </c>
      <c r="V463" s="74">
        <v>0</v>
      </c>
    </row>
    <row r="464" spans="1:22" ht="26.4" outlineLevel="4">
      <c r="A464" s="27" t="s">
        <v>161</v>
      </c>
      <c r="B464" s="27">
        <v>1103</v>
      </c>
      <c r="C464" s="27" t="s">
        <v>204</v>
      </c>
      <c r="D464" s="27"/>
      <c r="E464" s="26" t="s">
        <v>499</v>
      </c>
      <c r="F464" s="28"/>
      <c r="G464" s="28"/>
      <c r="H464" s="28"/>
      <c r="I464" s="28"/>
      <c r="J464" s="29">
        <v>0</v>
      </c>
      <c r="K464" s="30">
        <v>536.4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5">
        <v>0.24925428784489187</v>
      </c>
      <c r="T464" s="35">
        <v>0</v>
      </c>
      <c r="U464" s="74">
        <v>0</v>
      </c>
      <c r="V464" s="74">
        <v>0</v>
      </c>
    </row>
    <row r="465" spans="1:22" ht="26.4" outlineLevel="5">
      <c r="A465" s="27" t="s">
        <v>161</v>
      </c>
      <c r="B465" s="27">
        <v>1103</v>
      </c>
      <c r="C465" s="27" t="s">
        <v>205</v>
      </c>
      <c r="D465" s="27"/>
      <c r="E465" s="26" t="s">
        <v>500</v>
      </c>
      <c r="F465" s="28"/>
      <c r="G465" s="28"/>
      <c r="H465" s="28"/>
      <c r="I465" s="28"/>
      <c r="J465" s="29">
        <v>0</v>
      </c>
      <c r="K465" s="30">
        <v>536.4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5">
        <v>0.24925428784489187</v>
      </c>
      <c r="T465" s="35">
        <v>0</v>
      </c>
      <c r="U465" s="74">
        <v>0</v>
      </c>
      <c r="V465" s="74">
        <v>0</v>
      </c>
    </row>
    <row r="466" spans="1:22" ht="52.8" outlineLevel="6">
      <c r="A466" s="27" t="s">
        <v>161</v>
      </c>
      <c r="B466" s="27">
        <v>1103</v>
      </c>
      <c r="C466" s="27" t="s">
        <v>241</v>
      </c>
      <c r="D466" s="27"/>
      <c r="E466" s="26" t="s">
        <v>525</v>
      </c>
      <c r="F466" s="28"/>
      <c r="G466" s="28"/>
      <c r="H466" s="28"/>
      <c r="I466" s="28"/>
      <c r="J466" s="29">
        <v>0</v>
      </c>
      <c r="K466" s="30">
        <v>536.4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5">
        <v>0.24925428784489187</v>
      </c>
      <c r="T466" s="35">
        <v>0</v>
      </c>
      <c r="U466" s="74">
        <v>0</v>
      </c>
      <c r="V466" s="74">
        <v>0</v>
      </c>
    </row>
    <row r="467" spans="1:22" ht="26.4" outlineLevel="7">
      <c r="A467" s="27" t="s">
        <v>161</v>
      </c>
      <c r="B467" s="27">
        <v>1103</v>
      </c>
      <c r="C467" s="27" t="s">
        <v>241</v>
      </c>
      <c r="D467" s="27" t="s">
        <v>61</v>
      </c>
      <c r="E467" s="26" t="s">
        <v>364</v>
      </c>
      <c r="F467" s="28"/>
      <c r="G467" s="28"/>
      <c r="H467" s="28"/>
      <c r="I467" s="28"/>
      <c r="J467" s="29">
        <v>0</v>
      </c>
      <c r="K467" s="30">
        <v>536.4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5">
        <v>0.24925428784489187</v>
      </c>
      <c r="T467" s="35">
        <v>0</v>
      </c>
      <c r="U467" s="74">
        <v>0</v>
      </c>
      <c r="V467" s="74">
        <v>0</v>
      </c>
    </row>
    <row r="468" spans="1:22">
      <c r="A468" s="27" t="s">
        <v>242</v>
      </c>
      <c r="B468" s="27"/>
      <c r="C468" s="27"/>
      <c r="D468" s="27"/>
      <c r="E468" s="26" t="s">
        <v>526</v>
      </c>
      <c r="F468" s="28"/>
      <c r="G468" s="28"/>
      <c r="H468" s="28"/>
      <c r="I468" s="28"/>
      <c r="J468" s="29">
        <v>0</v>
      </c>
      <c r="K468" s="30">
        <v>670.3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5">
        <v>0.75775656324582341</v>
      </c>
      <c r="T468" s="35">
        <v>0</v>
      </c>
      <c r="U468" s="56">
        <v>625.9</v>
      </c>
      <c r="V468" s="56">
        <v>625.9</v>
      </c>
    </row>
    <row r="469" spans="1:22" outlineLevel="1">
      <c r="A469" s="27" t="s">
        <v>242</v>
      </c>
      <c r="B469" s="27" t="s">
        <v>3</v>
      </c>
      <c r="C469" s="27"/>
      <c r="D469" s="27"/>
      <c r="E469" s="26" t="s">
        <v>309</v>
      </c>
      <c r="F469" s="28"/>
      <c r="G469" s="28"/>
      <c r="H469" s="28"/>
      <c r="I469" s="28"/>
      <c r="J469" s="29">
        <v>0</v>
      </c>
      <c r="K469" s="30">
        <v>670.3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5">
        <v>0.75775656324582341</v>
      </c>
      <c r="T469" s="35">
        <v>0</v>
      </c>
      <c r="U469" s="56">
        <v>625.9</v>
      </c>
      <c r="V469" s="56">
        <v>625.9</v>
      </c>
    </row>
    <row r="470" spans="1:22" ht="39.6" outlineLevel="2">
      <c r="A470" s="27" t="s">
        <v>242</v>
      </c>
      <c r="B470" s="27" t="s">
        <v>4</v>
      </c>
      <c r="C470" s="27"/>
      <c r="D470" s="27"/>
      <c r="E470" s="26" t="s">
        <v>310</v>
      </c>
      <c r="F470" s="28"/>
      <c r="G470" s="28"/>
      <c r="H470" s="28"/>
      <c r="I470" s="28"/>
      <c r="J470" s="29">
        <v>0</v>
      </c>
      <c r="K470" s="30">
        <v>670.3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5">
        <v>0.75775656324582341</v>
      </c>
      <c r="T470" s="35">
        <v>0</v>
      </c>
      <c r="U470" s="56">
        <v>625.9</v>
      </c>
      <c r="V470" s="56">
        <v>625.9</v>
      </c>
    </row>
    <row r="471" spans="1:22" ht="26.4" outlineLevel="3">
      <c r="A471" s="27" t="s">
        <v>242</v>
      </c>
      <c r="B471" s="27" t="s">
        <v>4</v>
      </c>
      <c r="C471" s="27" t="s">
        <v>42</v>
      </c>
      <c r="D471" s="27"/>
      <c r="E471" s="26" t="s">
        <v>347</v>
      </c>
      <c r="F471" s="28"/>
      <c r="G471" s="28"/>
      <c r="H471" s="28"/>
      <c r="I471" s="28"/>
      <c r="J471" s="29">
        <v>0</v>
      </c>
      <c r="K471" s="30">
        <v>670.3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5">
        <v>0.75775656324582341</v>
      </c>
      <c r="T471" s="35">
        <v>0</v>
      </c>
      <c r="U471" s="56">
        <v>625.9</v>
      </c>
      <c r="V471" s="56">
        <v>625.9</v>
      </c>
    </row>
    <row r="472" spans="1:22" ht="26.4" outlineLevel="4">
      <c r="A472" s="27" t="s">
        <v>242</v>
      </c>
      <c r="B472" s="27" t="s">
        <v>4</v>
      </c>
      <c r="C472" s="27" t="s">
        <v>243</v>
      </c>
      <c r="D472" s="27"/>
      <c r="E472" s="26" t="s">
        <v>527</v>
      </c>
      <c r="F472" s="28"/>
      <c r="G472" s="28"/>
      <c r="H472" s="28"/>
      <c r="I472" s="28"/>
      <c r="J472" s="29">
        <v>0</v>
      </c>
      <c r="K472" s="30">
        <v>670.3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5">
        <v>0.75775656324582341</v>
      </c>
      <c r="T472" s="35">
        <v>0</v>
      </c>
      <c r="U472" s="56">
        <v>625.9</v>
      </c>
      <c r="V472" s="56">
        <v>625.9</v>
      </c>
    </row>
    <row r="473" spans="1:22" outlineLevel="6">
      <c r="A473" s="27" t="s">
        <v>242</v>
      </c>
      <c r="B473" s="27" t="s">
        <v>4</v>
      </c>
      <c r="C473" s="27" t="s">
        <v>244</v>
      </c>
      <c r="D473" s="27"/>
      <c r="E473" s="26" t="s">
        <v>526</v>
      </c>
      <c r="F473" s="28"/>
      <c r="G473" s="28"/>
      <c r="H473" s="28"/>
      <c r="I473" s="28"/>
      <c r="J473" s="29">
        <v>0</v>
      </c>
      <c r="K473" s="30">
        <v>670.3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5">
        <v>0.75775656324582341</v>
      </c>
      <c r="T473" s="35">
        <v>0</v>
      </c>
      <c r="U473" s="56">
        <v>625.9</v>
      </c>
      <c r="V473" s="56">
        <v>625.9</v>
      </c>
    </row>
    <row r="474" spans="1:22" ht="66" outlineLevel="7">
      <c r="A474" s="27" t="s">
        <v>242</v>
      </c>
      <c r="B474" s="27" t="s">
        <v>4</v>
      </c>
      <c r="C474" s="27" t="s">
        <v>244</v>
      </c>
      <c r="D474" s="27" t="s">
        <v>9</v>
      </c>
      <c r="E474" s="26" t="s">
        <v>315</v>
      </c>
      <c r="F474" s="28"/>
      <c r="G474" s="28"/>
      <c r="H474" s="28"/>
      <c r="I474" s="28"/>
      <c r="J474" s="29">
        <v>0</v>
      </c>
      <c r="K474" s="30">
        <v>670.3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5">
        <v>0.75775656324582341</v>
      </c>
      <c r="T474" s="35">
        <v>0</v>
      </c>
      <c r="U474" s="56">
        <v>625.9</v>
      </c>
      <c r="V474" s="56">
        <v>625.9</v>
      </c>
    </row>
    <row r="475" spans="1:22" ht="26.4">
      <c r="A475" s="27" t="s">
        <v>245</v>
      </c>
      <c r="B475" s="27"/>
      <c r="C475" s="27"/>
      <c r="D475" s="27"/>
      <c r="E475" s="26" t="s">
        <v>528</v>
      </c>
      <c r="F475" s="28"/>
      <c r="G475" s="28"/>
      <c r="H475" s="28"/>
      <c r="I475" s="28"/>
      <c r="J475" s="29">
        <v>0</v>
      </c>
      <c r="K475" s="30">
        <f>K476+K491+K528+K566</f>
        <v>47707.500000000007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5">
        <v>0.76939426587908799</v>
      </c>
      <c r="T475" s="35">
        <v>0</v>
      </c>
      <c r="U475" s="56">
        <v>32405</v>
      </c>
      <c r="V475" s="56">
        <v>30320.9</v>
      </c>
    </row>
    <row r="476" spans="1:22" outlineLevel="1">
      <c r="A476" s="27" t="s">
        <v>245</v>
      </c>
      <c r="B476" s="27" t="s">
        <v>81</v>
      </c>
      <c r="C476" s="27"/>
      <c r="D476" s="27"/>
      <c r="E476" s="26" t="s">
        <v>384</v>
      </c>
      <c r="F476" s="28"/>
      <c r="G476" s="28"/>
      <c r="H476" s="28"/>
      <c r="I476" s="28"/>
      <c r="J476" s="29">
        <v>0</v>
      </c>
      <c r="K476" s="30">
        <v>598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5">
        <v>0.53745819397993311</v>
      </c>
      <c r="T476" s="35">
        <v>0</v>
      </c>
      <c r="U476" s="56">
        <v>50</v>
      </c>
      <c r="V476" s="56">
        <v>50</v>
      </c>
    </row>
    <row r="477" spans="1:22" outlineLevel="2">
      <c r="A477" s="27" t="s">
        <v>245</v>
      </c>
      <c r="B477" s="27" t="s">
        <v>162</v>
      </c>
      <c r="C477" s="27"/>
      <c r="D477" s="27"/>
      <c r="E477" s="26" t="s">
        <v>460</v>
      </c>
      <c r="F477" s="28"/>
      <c r="G477" s="28"/>
      <c r="H477" s="28"/>
      <c r="I477" s="28"/>
      <c r="J477" s="29">
        <v>0</v>
      </c>
      <c r="K477" s="30">
        <v>50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5">
        <v>0.94799999999999995</v>
      </c>
      <c r="T477" s="35">
        <v>0</v>
      </c>
      <c r="U477" s="56">
        <v>50</v>
      </c>
      <c r="V477" s="56">
        <v>50</v>
      </c>
    </row>
    <row r="478" spans="1:22" ht="39.6" outlineLevel="3">
      <c r="A478" s="27" t="s">
        <v>245</v>
      </c>
      <c r="B478" s="27" t="s">
        <v>162</v>
      </c>
      <c r="C478" s="27" t="s">
        <v>149</v>
      </c>
      <c r="D478" s="27"/>
      <c r="E478" s="26" t="s">
        <v>448</v>
      </c>
      <c r="F478" s="28"/>
      <c r="G478" s="28"/>
      <c r="H478" s="28"/>
      <c r="I478" s="28"/>
      <c r="J478" s="29">
        <v>0</v>
      </c>
      <c r="K478" s="30">
        <v>50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5">
        <v>0.94799999999999995</v>
      </c>
      <c r="T478" s="35">
        <v>0</v>
      </c>
      <c r="U478" s="56">
        <v>50</v>
      </c>
      <c r="V478" s="56">
        <v>50</v>
      </c>
    </row>
    <row r="479" spans="1:22" ht="26.4" outlineLevel="4">
      <c r="A479" s="27" t="s">
        <v>245</v>
      </c>
      <c r="B479" s="27" t="s">
        <v>162</v>
      </c>
      <c r="C479" s="27" t="s">
        <v>163</v>
      </c>
      <c r="D479" s="27"/>
      <c r="E479" s="26" t="s">
        <v>461</v>
      </c>
      <c r="F479" s="28"/>
      <c r="G479" s="28"/>
      <c r="H479" s="28"/>
      <c r="I479" s="28"/>
      <c r="J479" s="29">
        <v>0</v>
      </c>
      <c r="K479" s="30">
        <v>50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5">
        <v>0.94799999999999995</v>
      </c>
      <c r="T479" s="35">
        <v>0</v>
      </c>
      <c r="U479" s="56">
        <v>50</v>
      </c>
      <c r="V479" s="56">
        <v>50</v>
      </c>
    </row>
    <row r="480" spans="1:22" ht="39.6" outlineLevel="5">
      <c r="A480" s="27" t="s">
        <v>245</v>
      </c>
      <c r="B480" s="27" t="s">
        <v>162</v>
      </c>
      <c r="C480" s="27" t="s">
        <v>246</v>
      </c>
      <c r="D480" s="27"/>
      <c r="E480" s="26" t="s">
        <v>529</v>
      </c>
      <c r="F480" s="28"/>
      <c r="G480" s="28"/>
      <c r="H480" s="28"/>
      <c r="I480" s="28"/>
      <c r="J480" s="29">
        <v>0</v>
      </c>
      <c r="K480" s="30">
        <v>50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5">
        <v>0.94799999999999995</v>
      </c>
      <c r="T480" s="35">
        <v>0</v>
      </c>
      <c r="U480" s="56">
        <v>50</v>
      </c>
      <c r="V480" s="56">
        <v>50</v>
      </c>
    </row>
    <row r="481" spans="1:22" ht="26.4" outlineLevel="6">
      <c r="A481" s="27" t="s">
        <v>245</v>
      </c>
      <c r="B481" s="27" t="s">
        <v>162</v>
      </c>
      <c r="C481" s="27" t="s">
        <v>247</v>
      </c>
      <c r="D481" s="27"/>
      <c r="E481" s="26" t="s">
        <v>530</v>
      </c>
      <c r="F481" s="28"/>
      <c r="G481" s="28"/>
      <c r="H481" s="28"/>
      <c r="I481" s="28"/>
      <c r="J481" s="29">
        <v>0</v>
      </c>
      <c r="K481" s="30">
        <v>50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5">
        <v>0.94799999999999995</v>
      </c>
      <c r="T481" s="35">
        <v>0</v>
      </c>
      <c r="U481" s="56">
        <v>50</v>
      </c>
      <c r="V481" s="56">
        <v>50</v>
      </c>
    </row>
    <row r="482" spans="1:22" ht="26.4" outlineLevel="7">
      <c r="A482" s="27" t="s">
        <v>245</v>
      </c>
      <c r="B482" s="27" t="s">
        <v>162</v>
      </c>
      <c r="C482" s="27" t="s">
        <v>247</v>
      </c>
      <c r="D482" s="27" t="s">
        <v>61</v>
      </c>
      <c r="E482" s="26" t="s">
        <v>364</v>
      </c>
      <c r="F482" s="28"/>
      <c r="G482" s="28"/>
      <c r="H482" s="28"/>
      <c r="I482" s="28"/>
      <c r="J482" s="29">
        <v>0</v>
      </c>
      <c r="K482" s="30">
        <v>50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5">
        <v>0.94799999999999995</v>
      </c>
      <c r="T482" s="35">
        <v>0</v>
      </c>
      <c r="U482" s="56">
        <v>50</v>
      </c>
      <c r="V482" s="56">
        <v>50</v>
      </c>
    </row>
    <row r="483" spans="1:22" outlineLevel="2">
      <c r="A483" s="27" t="s">
        <v>245</v>
      </c>
      <c r="B483" s="27" t="s">
        <v>100</v>
      </c>
      <c r="C483" s="27"/>
      <c r="D483" s="27"/>
      <c r="E483" s="26" t="s">
        <v>402</v>
      </c>
      <c r="F483" s="28"/>
      <c r="G483" s="28"/>
      <c r="H483" s="28"/>
      <c r="I483" s="28"/>
      <c r="J483" s="29">
        <v>0</v>
      </c>
      <c r="K483" s="30">
        <v>548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5">
        <v>0.5</v>
      </c>
      <c r="T483" s="35">
        <v>0</v>
      </c>
      <c r="U483" s="56">
        <v>0</v>
      </c>
      <c r="V483" s="56">
        <v>0</v>
      </c>
    </row>
    <row r="484" spans="1:22" ht="39.6" outlineLevel="3">
      <c r="A484" s="27" t="s">
        <v>245</v>
      </c>
      <c r="B484" s="27" t="s">
        <v>100</v>
      </c>
      <c r="C484" s="27" t="s">
        <v>248</v>
      </c>
      <c r="D484" s="27"/>
      <c r="E484" s="26" t="s">
        <v>531</v>
      </c>
      <c r="F484" s="28"/>
      <c r="G484" s="28"/>
      <c r="H484" s="28"/>
      <c r="I484" s="28"/>
      <c r="J484" s="29">
        <v>0</v>
      </c>
      <c r="K484" s="30">
        <v>548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5">
        <v>0.5</v>
      </c>
      <c r="T484" s="35">
        <v>0</v>
      </c>
      <c r="U484" s="56">
        <v>0</v>
      </c>
      <c r="V484" s="56">
        <v>0</v>
      </c>
    </row>
    <row r="485" spans="1:22" outlineLevel="4">
      <c r="A485" s="27" t="s">
        <v>245</v>
      </c>
      <c r="B485" s="27" t="s">
        <v>100</v>
      </c>
      <c r="C485" s="27" t="s">
        <v>249</v>
      </c>
      <c r="D485" s="27"/>
      <c r="E485" s="26" t="s">
        <v>532</v>
      </c>
      <c r="F485" s="28"/>
      <c r="G485" s="28"/>
      <c r="H485" s="28"/>
      <c r="I485" s="28"/>
      <c r="J485" s="29">
        <v>0</v>
      </c>
      <c r="K485" s="30">
        <v>548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5">
        <v>0.5</v>
      </c>
      <c r="T485" s="35">
        <v>0</v>
      </c>
      <c r="U485" s="56">
        <v>0</v>
      </c>
      <c r="V485" s="56">
        <v>0</v>
      </c>
    </row>
    <row r="486" spans="1:22" ht="52.8" outlineLevel="5">
      <c r="A486" s="27" t="s">
        <v>245</v>
      </c>
      <c r="B486" s="27" t="s">
        <v>100</v>
      </c>
      <c r="C486" s="27" t="s">
        <v>250</v>
      </c>
      <c r="D486" s="27"/>
      <c r="E486" s="26" t="s">
        <v>533</v>
      </c>
      <c r="F486" s="28"/>
      <c r="G486" s="28"/>
      <c r="H486" s="28"/>
      <c r="I486" s="28"/>
      <c r="J486" s="29">
        <v>0</v>
      </c>
      <c r="K486" s="30">
        <v>548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5">
        <v>0.5</v>
      </c>
      <c r="T486" s="35">
        <v>0</v>
      </c>
      <c r="U486" s="56">
        <v>0</v>
      </c>
      <c r="V486" s="56">
        <v>0</v>
      </c>
    </row>
    <row r="487" spans="1:22" ht="39.6" outlineLevel="6">
      <c r="A487" s="27" t="s">
        <v>245</v>
      </c>
      <c r="B487" s="27" t="s">
        <v>100</v>
      </c>
      <c r="C487" s="27" t="s">
        <v>251</v>
      </c>
      <c r="D487" s="27"/>
      <c r="E487" s="26" t="s">
        <v>534</v>
      </c>
      <c r="F487" s="28"/>
      <c r="G487" s="28"/>
      <c r="H487" s="28"/>
      <c r="I487" s="28"/>
      <c r="J487" s="29">
        <v>0</v>
      </c>
      <c r="K487" s="30">
        <v>274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5">
        <v>0</v>
      </c>
      <c r="T487" s="35">
        <v>0</v>
      </c>
      <c r="U487" s="56">
        <v>0</v>
      </c>
      <c r="V487" s="56">
        <v>0</v>
      </c>
    </row>
    <row r="488" spans="1:22" ht="26.4" outlineLevel="7">
      <c r="A488" s="27" t="s">
        <v>245</v>
      </c>
      <c r="B488" s="27" t="s">
        <v>100</v>
      </c>
      <c r="C488" s="27" t="s">
        <v>251</v>
      </c>
      <c r="D488" s="27" t="s">
        <v>10</v>
      </c>
      <c r="E488" s="26" t="s">
        <v>316</v>
      </c>
      <c r="F488" s="28"/>
      <c r="G488" s="28"/>
      <c r="H488" s="28"/>
      <c r="I488" s="28"/>
      <c r="J488" s="29">
        <v>0</v>
      </c>
      <c r="K488" s="30">
        <v>274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5">
        <v>0</v>
      </c>
      <c r="T488" s="35">
        <v>0</v>
      </c>
      <c r="U488" s="56">
        <v>0</v>
      </c>
      <c r="V488" s="56">
        <v>0</v>
      </c>
    </row>
    <row r="489" spans="1:22" ht="39.6" outlineLevel="6">
      <c r="A489" s="27" t="s">
        <v>245</v>
      </c>
      <c r="B489" s="27" t="s">
        <v>100</v>
      </c>
      <c r="C489" s="27" t="s">
        <v>252</v>
      </c>
      <c r="D489" s="27"/>
      <c r="E489" s="26" t="s">
        <v>536</v>
      </c>
      <c r="F489" s="28"/>
      <c r="G489" s="28"/>
      <c r="H489" s="28"/>
      <c r="I489" s="28"/>
      <c r="J489" s="29">
        <v>0</v>
      </c>
      <c r="K489" s="30">
        <v>274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5">
        <v>1</v>
      </c>
      <c r="T489" s="35">
        <v>0</v>
      </c>
      <c r="U489" s="56">
        <v>0</v>
      </c>
      <c r="V489" s="56">
        <v>0</v>
      </c>
    </row>
    <row r="490" spans="1:22" ht="26.4" outlineLevel="7">
      <c r="A490" s="27" t="s">
        <v>245</v>
      </c>
      <c r="B490" s="27" t="s">
        <v>100</v>
      </c>
      <c r="C490" s="27" t="s">
        <v>252</v>
      </c>
      <c r="D490" s="27" t="s">
        <v>10</v>
      </c>
      <c r="E490" s="26" t="s">
        <v>316</v>
      </c>
      <c r="F490" s="28"/>
      <c r="G490" s="28"/>
      <c r="H490" s="28"/>
      <c r="I490" s="28"/>
      <c r="J490" s="29">
        <v>0</v>
      </c>
      <c r="K490" s="30">
        <v>274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5">
        <v>1</v>
      </c>
      <c r="T490" s="35">
        <v>0</v>
      </c>
      <c r="U490" s="56">
        <v>0</v>
      </c>
      <c r="V490" s="56">
        <v>0</v>
      </c>
    </row>
    <row r="491" spans="1:22" outlineLevel="1">
      <c r="A491" s="27" t="s">
        <v>245</v>
      </c>
      <c r="B491" s="27" t="s">
        <v>166</v>
      </c>
      <c r="C491" s="27"/>
      <c r="D491" s="27"/>
      <c r="E491" s="26" t="s">
        <v>464</v>
      </c>
      <c r="F491" s="28"/>
      <c r="G491" s="28"/>
      <c r="H491" s="28"/>
      <c r="I491" s="28"/>
      <c r="J491" s="29">
        <v>0</v>
      </c>
      <c r="K491" s="30">
        <v>5339.8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5">
        <v>0.77135847784561218</v>
      </c>
      <c r="T491" s="35">
        <v>0</v>
      </c>
      <c r="U491" s="56">
        <v>4725.8999999999996</v>
      </c>
      <c r="V491" s="56">
        <v>4225.8999999999996</v>
      </c>
    </row>
    <row r="492" spans="1:22" outlineLevel="2">
      <c r="A492" s="27" t="s">
        <v>245</v>
      </c>
      <c r="B492" s="27" t="s">
        <v>203</v>
      </c>
      <c r="C492" s="27"/>
      <c r="D492" s="27"/>
      <c r="E492" s="26" t="s">
        <v>498</v>
      </c>
      <c r="F492" s="28"/>
      <c r="G492" s="28"/>
      <c r="H492" s="28"/>
      <c r="I492" s="28"/>
      <c r="J492" s="29">
        <v>0</v>
      </c>
      <c r="K492" s="30">
        <v>5181.8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5">
        <v>0.7771816743216643</v>
      </c>
      <c r="T492" s="35">
        <v>0</v>
      </c>
      <c r="U492" s="56">
        <v>4567.8999999999996</v>
      </c>
      <c r="V492" s="56">
        <v>4067.9</v>
      </c>
    </row>
    <row r="493" spans="1:22" ht="39.6" outlineLevel="3">
      <c r="A493" s="27" t="s">
        <v>245</v>
      </c>
      <c r="B493" s="27" t="s">
        <v>203</v>
      </c>
      <c r="C493" s="27" t="s">
        <v>253</v>
      </c>
      <c r="D493" s="27"/>
      <c r="E493" s="26" t="s">
        <v>537</v>
      </c>
      <c r="F493" s="28"/>
      <c r="G493" s="28"/>
      <c r="H493" s="28"/>
      <c r="I493" s="28"/>
      <c r="J493" s="29">
        <v>0</v>
      </c>
      <c r="K493" s="30">
        <v>5181.8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5">
        <v>0.7771816743216643</v>
      </c>
      <c r="T493" s="35">
        <v>0</v>
      </c>
      <c r="U493" s="56">
        <v>4567.8999999999996</v>
      </c>
      <c r="V493" s="56">
        <v>4067.9</v>
      </c>
    </row>
    <row r="494" spans="1:22" ht="52.8" outlineLevel="4">
      <c r="A494" s="27" t="s">
        <v>245</v>
      </c>
      <c r="B494" s="27" t="s">
        <v>203</v>
      </c>
      <c r="C494" s="27" t="s">
        <v>254</v>
      </c>
      <c r="D494" s="27"/>
      <c r="E494" s="26" t="s">
        <v>538</v>
      </c>
      <c r="F494" s="28"/>
      <c r="G494" s="28"/>
      <c r="H494" s="28"/>
      <c r="I494" s="28"/>
      <c r="J494" s="29">
        <v>0</v>
      </c>
      <c r="K494" s="30">
        <v>5181.8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5">
        <v>0.7771816743216643</v>
      </c>
      <c r="T494" s="35">
        <v>0</v>
      </c>
      <c r="U494" s="56">
        <v>4567.8999999999996</v>
      </c>
      <c r="V494" s="56">
        <v>4067.9</v>
      </c>
    </row>
    <row r="495" spans="1:22" ht="39.6" outlineLevel="5">
      <c r="A495" s="27" t="s">
        <v>245</v>
      </c>
      <c r="B495" s="27" t="s">
        <v>203</v>
      </c>
      <c r="C495" s="27" t="s">
        <v>255</v>
      </c>
      <c r="D495" s="27"/>
      <c r="E495" s="26" t="s">
        <v>535</v>
      </c>
      <c r="F495" s="28"/>
      <c r="G495" s="28"/>
      <c r="H495" s="28"/>
      <c r="I495" s="28"/>
      <c r="J495" s="29">
        <v>0</v>
      </c>
      <c r="K495" s="30">
        <v>5181.8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5">
        <v>0.7771816743216643</v>
      </c>
      <c r="T495" s="35">
        <v>0</v>
      </c>
      <c r="U495" s="56">
        <v>4567.8999999999996</v>
      </c>
      <c r="V495" s="56">
        <v>4067.9</v>
      </c>
    </row>
    <row r="496" spans="1:22" ht="52.8" outlineLevel="6">
      <c r="A496" s="27" t="s">
        <v>245</v>
      </c>
      <c r="B496" s="27" t="s">
        <v>203</v>
      </c>
      <c r="C496" s="27" t="s">
        <v>256</v>
      </c>
      <c r="D496" s="27"/>
      <c r="E496" s="26" t="s">
        <v>469</v>
      </c>
      <c r="F496" s="28"/>
      <c r="G496" s="28"/>
      <c r="H496" s="28"/>
      <c r="I496" s="28"/>
      <c r="J496" s="29">
        <v>0</v>
      </c>
      <c r="K496" s="30">
        <v>174.1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5">
        <v>0.8885697874784606</v>
      </c>
      <c r="T496" s="35">
        <v>0</v>
      </c>
      <c r="U496" s="56">
        <v>0</v>
      </c>
      <c r="V496" s="56">
        <v>0</v>
      </c>
    </row>
    <row r="497" spans="1:22" ht="26.4" outlineLevel="7">
      <c r="A497" s="27" t="s">
        <v>245</v>
      </c>
      <c r="B497" s="27" t="s">
        <v>203</v>
      </c>
      <c r="C497" s="27" t="s">
        <v>256</v>
      </c>
      <c r="D497" s="27" t="s">
        <v>61</v>
      </c>
      <c r="E497" s="26" t="s">
        <v>364</v>
      </c>
      <c r="F497" s="28"/>
      <c r="G497" s="28"/>
      <c r="H497" s="28"/>
      <c r="I497" s="28"/>
      <c r="J497" s="29">
        <v>0</v>
      </c>
      <c r="K497" s="30">
        <v>174.1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5">
        <v>0.8885697874784606</v>
      </c>
      <c r="T497" s="35">
        <v>0</v>
      </c>
      <c r="U497" s="56">
        <v>0</v>
      </c>
      <c r="V497" s="56">
        <v>0</v>
      </c>
    </row>
    <row r="498" spans="1:22" ht="52.8" outlineLevel="6">
      <c r="A498" s="27" t="s">
        <v>245</v>
      </c>
      <c r="B498" s="27" t="s">
        <v>203</v>
      </c>
      <c r="C498" s="27" t="s">
        <v>257</v>
      </c>
      <c r="D498" s="27"/>
      <c r="E498" s="26" t="s">
        <v>539</v>
      </c>
      <c r="F498" s="28"/>
      <c r="G498" s="28"/>
      <c r="H498" s="28"/>
      <c r="I498" s="28"/>
      <c r="J498" s="29">
        <v>0</v>
      </c>
      <c r="K498" s="30">
        <v>120.1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5">
        <v>0.88676103247293925</v>
      </c>
      <c r="T498" s="35">
        <v>0</v>
      </c>
      <c r="U498" s="56">
        <v>0</v>
      </c>
      <c r="V498" s="56">
        <v>0</v>
      </c>
    </row>
    <row r="499" spans="1:22" ht="26.4" outlineLevel="7">
      <c r="A499" s="27" t="s">
        <v>245</v>
      </c>
      <c r="B499" s="27" t="s">
        <v>203</v>
      </c>
      <c r="C499" s="27" t="s">
        <v>257</v>
      </c>
      <c r="D499" s="27" t="s">
        <v>61</v>
      </c>
      <c r="E499" s="26" t="s">
        <v>364</v>
      </c>
      <c r="F499" s="28"/>
      <c r="G499" s="28"/>
      <c r="H499" s="28"/>
      <c r="I499" s="28"/>
      <c r="J499" s="29">
        <v>0</v>
      </c>
      <c r="K499" s="30">
        <v>120.1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5">
        <v>0.88676103247293925</v>
      </c>
      <c r="T499" s="35">
        <v>0</v>
      </c>
      <c r="U499" s="56">
        <v>0</v>
      </c>
      <c r="V499" s="56">
        <v>0</v>
      </c>
    </row>
    <row r="500" spans="1:22" ht="39.6" outlineLevel="6">
      <c r="A500" s="27" t="s">
        <v>245</v>
      </c>
      <c r="B500" s="27" t="s">
        <v>203</v>
      </c>
      <c r="C500" s="27" t="s">
        <v>258</v>
      </c>
      <c r="D500" s="27"/>
      <c r="E500" s="26" t="s">
        <v>540</v>
      </c>
      <c r="F500" s="28"/>
      <c r="G500" s="28"/>
      <c r="H500" s="28"/>
      <c r="I500" s="28"/>
      <c r="J500" s="29">
        <v>0</v>
      </c>
      <c r="K500" s="30">
        <v>4823.8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5">
        <v>0.77617231228492056</v>
      </c>
      <c r="T500" s="35">
        <v>0</v>
      </c>
      <c r="U500" s="56">
        <v>4567.8999999999996</v>
      </c>
      <c r="V500" s="56">
        <v>4067.9</v>
      </c>
    </row>
    <row r="501" spans="1:22" ht="26.4" outlineLevel="7">
      <c r="A501" s="27" t="s">
        <v>245</v>
      </c>
      <c r="B501" s="27" t="s">
        <v>203</v>
      </c>
      <c r="C501" s="27" t="s">
        <v>258</v>
      </c>
      <c r="D501" s="27" t="s">
        <v>61</v>
      </c>
      <c r="E501" s="26" t="s">
        <v>364</v>
      </c>
      <c r="F501" s="28"/>
      <c r="G501" s="28"/>
      <c r="H501" s="28"/>
      <c r="I501" s="28"/>
      <c r="J501" s="29">
        <v>0</v>
      </c>
      <c r="K501" s="30">
        <v>4823.8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5">
        <v>0.77617231228492056</v>
      </c>
      <c r="T501" s="35">
        <v>0</v>
      </c>
      <c r="U501" s="56">
        <v>4567.8999999999996</v>
      </c>
      <c r="V501" s="56">
        <v>4067.9</v>
      </c>
    </row>
    <row r="502" spans="1:22" ht="39.6" outlineLevel="6">
      <c r="A502" s="27" t="s">
        <v>245</v>
      </c>
      <c r="B502" s="27" t="s">
        <v>203</v>
      </c>
      <c r="C502" s="27" t="s">
        <v>259</v>
      </c>
      <c r="D502" s="27"/>
      <c r="E502" s="26" t="s">
        <v>541</v>
      </c>
      <c r="F502" s="28"/>
      <c r="G502" s="28"/>
      <c r="H502" s="28"/>
      <c r="I502" s="28"/>
      <c r="J502" s="29">
        <v>0</v>
      </c>
      <c r="K502" s="30">
        <v>39.200000000000003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5">
        <v>0</v>
      </c>
      <c r="T502" s="35">
        <v>0</v>
      </c>
      <c r="U502" s="56">
        <v>0</v>
      </c>
      <c r="V502" s="56">
        <v>0</v>
      </c>
    </row>
    <row r="503" spans="1:22" ht="26.4" outlineLevel="7">
      <c r="A503" s="27" t="s">
        <v>245</v>
      </c>
      <c r="B503" s="27" t="s">
        <v>203</v>
      </c>
      <c r="C503" s="27" t="s">
        <v>259</v>
      </c>
      <c r="D503" s="27" t="s">
        <v>61</v>
      </c>
      <c r="E503" s="26" t="s">
        <v>364</v>
      </c>
      <c r="F503" s="28"/>
      <c r="G503" s="28"/>
      <c r="H503" s="28"/>
      <c r="I503" s="28"/>
      <c r="J503" s="29">
        <v>0</v>
      </c>
      <c r="K503" s="30">
        <v>39.200000000000003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5">
        <v>0</v>
      </c>
      <c r="T503" s="35">
        <v>0</v>
      </c>
      <c r="U503" s="56">
        <v>0</v>
      </c>
      <c r="V503" s="56">
        <v>0</v>
      </c>
    </row>
    <row r="504" spans="1:22" ht="52.8" outlineLevel="6">
      <c r="A504" s="27" t="s">
        <v>245</v>
      </c>
      <c r="B504" s="27" t="s">
        <v>203</v>
      </c>
      <c r="C504" s="27" t="s">
        <v>260</v>
      </c>
      <c r="D504" s="27"/>
      <c r="E504" s="26" t="s">
        <v>542</v>
      </c>
      <c r="F504" s="28"/>
      <c r="G504" s="28"/>
      <c r="H504" s="28"/>
      <c r="I504" s="28"/>
      <c r="J504" s="29">
        <v>0</v>
      </c>
      <c r="K504" s="30">
        <v>17.399999999999999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5">
        <v>0.87356321839080464</v>
      </c>
      <c r="T504" s="35">
        <v>0</v>
      </c>
      <c r="U504" s="56">
        <v>0</v>
      </c>
      <c r="V504" s="56">
        <v>0</v>
      </c>
    </row>
    <row r="505" spans="1:22" ht="26.4" outlineLevel="7">
      <c r="A505" s="27" t="s">
        <v>245</v>
      </c>
      <c r="B505" s="27" t="s">
        <v>203</v>
      </c>
      <c r="C505" s="27" t="s">
        <v>260</v>
      </c>
      <c r="D505" s="27" t="s">
        <v>61</v>
      </c>
      <c r="E505" s="26" t="s">
        <v>364</v>
      </c>
      <c r="F505" s="28"/>
      <c r="G505" s="28"/>
      <c r="H505" s="28"/>
      <c r="I505" s="28"/>
      <c r="J505" s="29">
        <v>0</v>
      </c>
      <c r="K505" s="30">
        <v>17.399999999999999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5">
        <v>0.87356321839080464</v>
      </c>
      <c r="T505" s="35">
        <v>0</v>
      </c>
      <c r="U505" s="56">
        <v>0</v>
      </c>
      <c r="V505" s="56">
        <v>0</v>
      </c>
    </row>
    <row r="506" spans="1:22" ht="52.8" outlineLevel="6">
      <c r="A506" s="27" t="s">
        <v>245</v>
      </c>
      <c r="B506" s="27" t="s">
        <v>203</v>
      </c>
      <c r="C506" s="27" t="s">
        <v>261</v>
      </c>
      <c r="D506" s="27"/>
      <c r="E506" s="26" t="s">
        <v>503</v>
      </c>
      <c r="F506" s="28"/>
      <c r="G506" s="28"/>
      <c r="H506" s="28"/>
      <c r="I506" s="28"/>
      <c r="J506" s="29">
        <v>0</v>
      </c>
      <c r="K506" s="30">
        <v>7.2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5">
        <v>0.93055555555555558</v>
      </c>
      <c r="T506" s="35">
        <v>0</v>
      </c>
      <c r="U506" s="56">
        <v>0</v>
      </c>
      <c r="V506" s="56">
        <v>0</v>
      </c>
    </row>
    <row r="507" spans="1:22" ht="26.4" outlineLevel="7">
      <c r="A507" s="27" t="s">
        <v>245</v>
      </c>
      <c r="B507" s="27" t="s">
        <v>203</v>
      </c>
      <c r="C507" s="27" t="s">
        <v>261</v>
      </c>
      <c r="D507" s="27" t="s">
        <v>61</v>
      </c>
      <c r="E507" s="26" t="s">
        <v>364</v>
      </c>
      <c r="F507" s="28"/>
      <c r="G507" s="28"/>
      <c r="H507" s="28"/>
      <c r="I507" s="28"/>
      <c r="J507" s="29">
        <v>0</v>
      </c>
      <c r="K507" s="30">
        <v>7.2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5">
        <v>0.93055555555555558</v>
      </c>
      <c r="T507" s="35">
        <v>0</v>
      </c>
      <c r="U507" s="56">
        <v>0</v>
      </c>
      <c r="V507" s="56">
        <v>0</v>
      </c>
    </row>
    <row r="508" spans="1:22" outlineLevel="2">
      <c r="A508" s="27" t="s">
        <v>245</v>
      </c>
      <c r="B508" s="27" t="s">
        <v>216</v>
      </c>
      <c r="C508" s="27"/>
      <c r="D508" s="27"/>
      <c r="E508" s="26" t="s">
        <v>508</v>
      </c>
      <c r="F508" s="28"/>
      <c r="G508" s="28"/>
      <c r="H508" s="28"/>
      <c r="I508" s="28"/>
      <c r="J508" s="29">
        <v>0</v>
      </c>
      <c r="K508" s="30">
        <v>158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5">
        <v>0.58037974683544302</v>
      </c>
      <c r="T508" s="35">
        <v>0</v>
      </c>
      <c r="U508" s="56">
        <v>158</v>
      </c>
      <c r="V508" s="56">
        <v>158</v>
      </c>
    </row>
    <row r="509" spans="1:22" ht="39.6" outlineLevel="3">
      <c r="A509" s="27" t="s">
        <v>245</v>
      </c>
      <c r="B509" s="27" t="s">
        <v>216</v>
      </c>
      <c r="C509" s="27" t="s">
        <v>141</v>
      </c>
      <c r="D509" s="27"/>
      <c r="E509" s="26" t="s">
        <v>440</v>
      </c>
      <c r="F509" s="28"/>
      <c r="G509" s="28"/>
      <c r="H509" s="28"/>
      <c r="I509" s="28"/>
      <c r="J509" s="29">
        <v>0</v>
      </c>
      <c r="K509" s="30">
        <v>158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5">
        <v>0.58037974683544302</v>
      </c>
      <c r="T509" s="35">
        <v>0</v>
      </c>
      <c r="U509" s="56">
        <v>158</v>
      </c>
      <c r="V509" s="56">
        <v>158</v>
      </c>
    </row>
    <row r="510" spans="1:22" ht="26.4" outlineLevel="4">
      <c r="A510" s="27" t="s">
        <v>245</v>
      </c>
      <c r="B510" s="27" t="s">
        <v>216</v>
      </c>
      <c r="C510" s="27" t="s">
        <v>262</v>
      </c>
      <c r="D510" s="27"/>
      <c r="E510" s="26" t="s">
        <v>543</v>
      </c>
      <c r="F510" s="28"/>
      <c r="G510" s="28"/>
      <c r="H510" s="28"/>
      <c r="I510" s="28"/>
      <c r="J510" s="29">
        <v>0</v>
      </c>
      <c r="K510" s="30">
        <v>158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5">
        <v>0.58037974683544302</v>
      </c>
      <c r="T510" s="35">
        <v>0</v>
      </c>
      <c r="U510" s="56">
        <v>158</v>
      </c>
      <c r="V510" s="56">
        <v>158</v>
      </c>
    </row>
    <row r="511" spans="1:22" outlineLevel="5">
      <c r="A511" s="27" t="s">
        <v>245</v>
      </c>
      <c r="B511" s="27" t="s">
        <v>216</v>
      </c>
      <c r="C511" s="27" t="s">
        <v>263</v>
      </c>
      <c r="D511" s="27"/>
      <c r="E511" s="26" t="s">
        <v>544</v>
      </c>
      <c r="F511" s="28"/>
      <c r="G511" s="28"/>
      <c r="H511" s="28"/>
      <c r="I511" s="28"/>
      <c r="J511" s="29">
        <v>0</v>
      </c>
      <c r="K511" s="30">
        <v>32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5">
        <v>0.75</v>
      </c>
      <c r="T511" s="35">
        <v>0</v>
      </c>
      <c r="U511" s="56">
        <v>32</v>
      </c>
      <c r="V511" s="56">
        <v>32</v>
      </c>
    </row>
    <row r="512" spans="1:22" ht="39.6" outlineLevel="6">
      <c r="A512" s="27" t="s">
        <v>245</v>
      </c>
      <c r="B512" s="27" t="s">
        <v>216</v>
      </c>
      <c r="C512" s="27" t="s">
        <v>264</v>
      </c>
      <c r="D512" s="27"/>
      <c r="E512" s="26" t="s">
        <v>545</v>
      </c>
      <c r="F512" s="28"/>
      <c r="G512" s="28"/>
      <c r="H512" s="28"/>
      <c r="I512" s="28"/>
      <c r="J512" s="29">
        <v>0</v>
      </c>
      <c r="K512" s="30">
        <v>32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5">
        <v>0.75</v>
      </c>
      <c r="T512" s="35">
        <v>0</v>
      </c>
      <c r="U512" s="56">
        <v>32</v>
      </c>
      <c r="V512" s="56">
        <v>32</v>
      </c>
    </row>
    <row r="513" spans="1:22" ht="26.4" outlineLevel="7">
      <c r="A513" s="27" t="s">
        <v>245</v>
      </c>
      <c r="B513" s="27" t="s">
        <v>216</v>
      </c>
      <c r="C513" s="27" t="s">
        <v>264</v>
      </c>
      <c r="D513" s="27" t="s">
        <v>10</v>
      </c>
      <c r="E513" s="26" t="s">
        <v>316</v>
      </c>
      <c r="F513" s="28"/>
      <c r="G513" s="28"/>
      <c r="H513" s="28"/>
      <c r="I513" s="28"/>
      <c r="J513" s="29">
        <v>0</v>
      </c>
      <c r="K513" s="30">
        <v>32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5">
        <v>0.75</v>
      </c>
      <c r="T513" s="35">
        <v>0</v>
      </c>
      <c r="U513" s="56">
        <v>32</v>
      </c>
      <c r="V513" s="56">
        <v>32</v>
      </c>
    </row>
    <row r="514" spans="1:22" ht="39.6" outlineLevel="5">
      <c r="A514" s="27" t="s">
        <v>245</v>
      </c>
      <c r="B514" s="27" t="s">
        <v>216</v>
      </c>
      <c r="C514" s="27" t="s">
        <v>265</v>
      </c>
      <c r="D514" s="27"/>
      <c r="E514" s="26" t="s">
        <v>546</v>
      </c>
      <c r="F514" s="28"/>
      <c r="G514" s="28"/>
      <c r="H514" s="28"/>
      <c r="I514" s="28"/>
      <c r="J514" s="29">
        <v>0</v>
      </c>
      <c r="K514" s="30">
        <v>26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5">
        <v>0.9538461538461539</v>
      </c>
      <c r="T514" s="35">
        <v>0</v>
      </c>
      <c r="U514" s="56">
        <v>26</v>
      </c>
      <c r="V514" s="56">
        <v>26</v>
      </c>
    </row>
    <row r="515" spans="1:22" ht="52.8" outlineLevel="6">
      <c r="A515" s="27" t="s">
        <v>245</v>
      </c>
      <c r="B515" s="27" t="s">
        <v>216</v>
      </c>
      <c r="C515" s="27" t="s">
        <v>266</v>
      </c>
      <c r="D515" s="27"/>
      <c r="E515" s="26" t="s">
        <v>547</v>
      </c>
      <c r="F515" s="28"/>
      <c r="G515" s="28"/>
      <c r="H515" s="28"/>
      <c r="I515" s="28"/>
      <c r="J515" s="29">
        <v>0</v>
      </c>
      <c r="K515" s="30">
        <v>22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5">
        <v>0.94545454545454544</v>
      </c>
      <c r="T515" s="35">
        <v>0</v>
      </c>
      <c r="U515" s="56">
        <v>22</v>
      </c>
      <c r="V515" s="56">
        <v>22</v>
      </c>
    </row>
    <row r="516" spans="1:22" ht="26.4" outlineLevel="7">
      <c r="A516" s="27" t="s">
        <v>245</v>
      </c>
      <c r="B516" s="27" t="s">
        <v>216</v>
      </c>
      <c r="C516" s="27" t="s">
        <v>266</v>
      </c>
      <c r="D516" s="27" t="s">
        <v>10</v>
      </c>
      <c r="E516" s="26" t="s">
        <v>316</v>
      </c>
      <c r="F516" s="28"/>
      <c r="G516" s="28"/>
      <c r="H516" s="28"/>
      <c r="I516" s="28"/>
      <c r="J516" s="29">
        <v>0</v>
      </c>
      <c r="K516" s="30">
        <v>22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5">
        <v>0.94545454545454544</v>
      </c>
      <c r="T516" s="35">
        <v>0</v>
      </c>
      <c r="U516" s="56">
        <v>22</v>
      </c>
      <c r="V516" s="56">
        <v>22</v>
      </c>
    </row>
    <row r="517" spans="1:22" ht="26.4" outlineLevel="6">
      <c r="A517" s="27" t="s">
        <v>245</v>
      </c>
      <c r="B517" s="27" t="s">
        <v>216</v>
      </c>
      <c r="C517" s="27" t="s">
        <v>267</v>
      </c>
      <c r="D517" s="27"/>
      <c r="E517" s="26" t="s">
        <v>548</v>
      </c>
      <c r="F517" s="28"/>
      <c r="G517" s="28"/>
      <c r="H517" s="28"/>
      <c r="I517" s="28"/>
      <c r="J517" s="29">
        <v>0</v>
      </c>
      <c r="K517" s="30">
        <v>4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5">
        <v>1</v>
      </c>
      <c r="T517" s="35">
        <v>0</v>
      </c>
      <c r="U517" s="56">
        <v>4</v>
      </c>
      <c r="V517" s="56">
        <v>4</v>
      </c>
    </row>
    <row r="518" spans="1:22" ht="26.4" outlineLevel="7">
      <c r="A518" s="27" t="s">
        <v>245</v>
      </c>
      <c r="B518" s="27" t="s">
        <v>216</v>
      </c>
      <c r="C518" s="27" t="s">
        <v>267</v>
      </c>
      <c r="D518" s="27" t="s">
        <v>10</v>
      </c>
      <c r="E518" s="26" t="s">
        <v>316</v>
      </c>
      <c r="F518" s="28"/>
      <c r="G518" s="28"/>
      <c r="H518" s="28"/>
      <c r="I518" s="28"/>
      <c r="J518" s="29">
        <v>0</v>
      </c>
      <c r="K518" s="30">
        <v>4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5">
        <v>1</v>
      </c>
      <c r="T518" s="35">
        <v>0</v>
      </c>
      <c r="U518" s="56">
        <v>4</v>
      </c>
      <c r="V518" s="56">
        <v>4</v>
      </c>
    </row>
    <row r="519" spans="1:22" ht="26.4" outlineLevel="5">
      <c r="A519" s="27" t="s">
        <v>245</v>
      </c>
      <c r="B519" s="27" t="s">
        <v>216</v>
      </c>
      <c r="C519" s="27" t="s">
        <v>268</v>
      </c>
      <c r="D519" s="27"/>
      <c r="E519" s="26" t="s">
        <v>549</v>
      </c>
      <c r="F519" s="28"/>
      <c r="G519" s="28"/>
      <c r="H519" s="28"/>
      <c r="I519" s="28"/>
      <c r="J519" s="29">
        <v>0</v>
      </c>
      <c r="K519" s="30">
        <v>40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5">
        <v>0.6875</v>
      </c>
      <c r="T519" s="35">
        <v>0</v>
      </c>
      <c r="U519" s="56">
        <v>40</v>
      </c>
      <c r="V519" s="56">
        <v>40</v>
      </c>
    </row>
    <row r="520" spans="1:22" ht="26.4" outlineLevel="6">
      <c r="A520" s="27" t="s">
        <v>245</v>
      </c>
      <c r="B520" s="27" t="s">
        <v>216</v>
      </c>
      <c r="C520" s="27" t="s">
        <v>269</v>
      </c>
      <c r="D520" s="27"/>
      <c r="E520" s="26" t="s">
        <v>550</v>
      </c>
      <c r="F520" s="28"/>
      <c r="G520" s="28"/>
      <c r="H520" s="28"/>
      <c r="I520" s="28"/>
      <c r="J520" s="29">
        <v>0</v>
      </c>
      <c r="K520" s="30">
        <v>40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5">
        <v>0.6875</v>
      </c>
      <c r="T520" s="35">
        <v>0</v>
      </c>
      <c r="U520" s="56">
        <v>40</v>
      </c>
      <c r="V520" s="56">
        <v>40</v>
      </c>
    </row>
    <row r="521" spans="1:22" ht="26.4" outlineLevel="7">
      <c r="A521" s="27" t="s">
        <v>245</v>
      </c>
      <c r="B521" s="27" t="s">
        <v>216</v>
      </c>
      <c r="C521" s="27" t="s">
        <v>269</v>
      </c>
      <c r="D521" s="27" t="s">
        <v>10</v>
      </c>
      <c r="E521" s="26" t="s">
        <v>316</v>
      </c>
      <c r="F521" s="28"/>
      <c r="G521" s="28"/>
      <c r="H521" s="28"/>
      <c r="I521" s="28"/>
      <c r="J521" s="29">
        <v>0</v>
      </c>
      <c r="K521" s="30">
        <v>40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5">
        <v>0.6875</v>
      </c>
      <c r="T521" s="35">
        <v>0</v>
      </c>
      <c r="U521" s="56">
        <v>40</v>
      </c>
      <c r="V521" s="56">
        <v>40</v>
      </c>
    </row>
    <row r="522" spans="1:22" ht="39.6" outlineLevel="5">
      <c r="A522" s="27" t="s">
        <v>245</v>
      </c>
      <c r="B522" s="27" t="s">
        <v>216</v>
      </c>
      <c r="C522" s="27" t="s">
        <v>270</v>
      </c>
      <c r="D522" s="27"/>
      <c r="E522" s="26" t="s">
        <v>551</v>
      </c>
      <c r="F522" s="28"/>
      <c r="G522" s="28"/>
      <c r="H522" s="28"/>
      <c r="I522" s="28"/>
      <c r="J522" s="29">
        <v>0</v>
      </c>
      <c r="K522" s="30">
        <v>30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5">
        <v>7.3333333333333334E-2</v>
      </c>
      <c r="T522" s="35">
        <v>0</v>
      </c>
      <c r="U522" s="56">
        <v>30</v>
      </c>
      <c r="V522" s="56">
        <v>30</v>
      </c>
    </row>
    <row r="523" spans="1:22" ht="39.6" outlineLevel="6">
      <c r="A523" s="27" t="s">
        <v>245</v>
      </c>
      <c r="B523" s="27" t="s">
        <v>216</v>
      </c>
      <c r="C523" s="27" t="s">
        <v>271</v>
      </c>
      <c r="D523" s="27"/>
      <c r="E523" s="26" t="s">
        <v>552</v>
      </c>
      <c r="F523" s="28"/>
      <c r="G523" s="28"/>
      <c r="H523" s="28"/>
      <c r="I523" s="28"/>
      <c r="J523" s="29">
        <v>0</v>
      </c>
      <c r="K523" s="30">
        <v>30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5">
        <v>7.3333333333333334E-2</v>
      </c>
      <c r="T523" s="35">
        <v>0</v>
      </c>
      <c r="U523" s="56">
        <v>30</v>
      </c>
      <c r="V523" s="56">
        <v>30</v>
      </c>
    </row>
    <row r="524" spans="1:22" ht="26.4" outlineLevel="7">
      <c r="A524" s="27" t="s">
        <v>245</v>
      </c>
      <c r="B524" s="27" t="s">
        <v>216</v>
      </c>
      <c r="C524" s="27" t="s">
        <v>271</v>
      </c>
      <c r="D524" s="27" t="s">
        <v>10</v>
      </c>
      <c r="E524" s="26" t="s">
        <v>316</v>
      </c>
      <c r="F524" s="28"/>
      <c r="G524" s="28"/>
      <c r="H524" s="28"/>
      <c r="I524" s="28"/>
      <c r="J524" s="29">
        <v>0</v>
      </c>
      <c r="K524" s="30">
        <v>30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5">
        <v>7.3333333333333334E-2</v>
      </c>
      <c r="T524" s="35">
        <v>0</v>
      </c>
      <c r="U524" s="56">
        <v>30</v>
      </c>
      <c r="V524" s="56">
        <v>30</v>
      </c>
    </row>
    <row r="525" spans="1:22" ht="26.4" outlineLevel="5">
      <c r="A525" s="27" t="s">
        <v>245</v>
      </c>
      <c r="B525" s="27" t="s">
        <v>216</v>
      </c>
      <c r="C525" s="27" t="s">
        <v>272</v>
      </c>
      <c r="D525" s="27"/>
      <c r="E525" s="26" t="s">
        <v>553</v>
      </c>
      <c r="F525" s="28"/>
      <c r="G525" s="28"/>
      <c r="H525" s="28"/>
      <c r="I525" s="28"/>
      <c r="J525" s="29">
        <v>0</v>
      </c>
      <c r="K525" s="30">
        <v>30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5">
        <v>0.44</v>
      </c>
      <c r="T525" s="35">
        <v>0</v>
      </c>
      <c r="U525" s="56">
        <v>30</v>
      </c>
      <c r="V525" s="56">
        <v>30</v>
      </c>
    </row>
    <row r="526" spans="1:22" ht="26.4" outlineLevel="6">
      <c r="A526" s="27" t="s">
        <v>245</v>
      </c>
      <c r="B526" s="27" t="s">
        <v>216</v>
      </c>
      <c r="C526" s="27" t="s">
        <v>273</v>
      </c>
      <c r="D526" s="27"/>
      <c r="E526" s="26" t="s">
        <v>554</v>
      </c>
      <c r="F526" s="28"/>
      <c r="G526" s="28"/>
      <c r="H526" s="28"/>
      <c r="I526" s="28"/>
      <c r="J526" s="29">
        <v>0</v>
      </c>
      <c r="K526" s="30">
        <v>30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5">
        <v>0.44</v>
      </c>
      <c r="T526" s="35">
        <v>0</v>
      </c>
      <c r="U526" s="56">
        <v>30</v>
      </c>
      <c r="V526" s="56">
        <v>30</v>
      </c>
    </row>
    <row r="527" spans="1:22" ht="26.4" outlineLevel="7">
      <c r="A527" s="27" t="s">
        <v>245</v>
      </c>
      <c r="B527" s="27" t="s">
        <v>216</v>
      </c>
      <c r="C527" s="27" t="s">
        <v>273</v>
      </c>
      <c r="D527" s="27" t="s">
        <v>10</v>
      </c>
      <c r="E527" s="26" t="s">
        <v>316</v>
      </c>
      <c r="F527" s="28"/>
      <c r="G527" s="28"/>
      <c r="H527" s="28"/>
      <c r="I527" s="28"/>
      <c r="J527" s="29">
        <v>0</v>
      </c>
      <c r="K527" s="30">
        <v>30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5">
        <v>0.44</v>
      </c>
      <c r="T527" s="35">
        <v>0</v>
      </c>
      <c r="U527" s="56">
        <v>30</v>
      </c>
      <c r="V527" s="56">
        <v>30</v>
      </c>
    </row>
    <row r="528" spans="1:22" outlineLevel="1">
      <c r="A528" s="27" t="s">
        <v>245</v>
      </c>
      <c r="B528" s="27" t="s">
        <v>274</v>
      </c>
      <c r="C528" s="27"/>
      <c r="D528" s="27"/>
      <c r="E528" s="26" t="s">
        <v>555</v>
      </c>
      <c r="F528" s="28"/>
      <c r="G528" s="28"/>
      <c r="H528" s="28"/>
      <c r="I528" s="28"/>
      <c r="J528" s="29">
        <v>0</v>
      </c>
      <c r="K528" s="30">
        <f>K529+K558</f>
        <v>34352.200000000004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5">
        <v>0.74567276622749057</v>
      </c>
      <c r="T528" s="35">
        <v>0</v>
      </c>
      <c r="U528" s="56">
        <v>23463.7</v>
      </c>
      <c r="V528" s="56">
        <v>21879.599999999999</v>
      </c>
    </row>
    <row r="529" spans="1:22" outlineLevel="2">
      <c r="A529" s="27" t="s">
        <v>245</v>
      </c>
      <c r="B529" s="27" t="s">
        <v>275</v>
      </c>
      <c r="C529" s="27"/>
      <c r="D529" s="27"/>
      <c r="E529" s="26" t="s">
        <v>556</v>
      </c>
      <c r="F529" s="28"/>
      <c r="G529" s="28"/>
      <c r="H529" s="28"/>
      <c r="I529" s="28"/>
      <c r="J529" s="29">
        <v>0</v>
      </c>
      <c r="K529" s="30">
        <f>K530</f>
        <v>32275.9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5">
        <v>0.74121478011389341</v>
      </c>
      <c r="T529" s="35">
        <v>0</v>
      </c>
      <c r="U529" s="56">
        <v>21770.9</v>
      </c>
      <c r="V529" s="56">
        <v>20186.8</v>
      </c>
    </row>
    <row r="530" spans="1:22" ht="39.6" outlineLevel="3">
      <c r="A530" s="27" t="s">
        <v>245</v>
      </c>
      <c r="B530" s="27" t="s">
        <v>275</v>
      </c>
      <c r="C530" s="27" t="s">
        <v>253</v>
      </c>
      <c r="D530" s="27"/>
      <c r="E530" s="26" t="s">
        <v>537</v>
      </c>
      <c r="F530" s="28"/>
      <c r="G530" s="28"/>
      <c r="H530" s="28"/>
      <c r="I530" s="28"/>
      <c r="J530" s="29">
        <v>0</v>
      </c>
      <c r="K530" s="30">
        <f>K531</f>
        <v>32275.9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5">
        <v>0.74121478011389341</v>
      </c>
      <c r="T530" s="35">
        <v>0</v>
      </c>
      <c r="U530" s="56">
        <v>21770.892400000001</v>
      </c>
      <c r="V530" s="56">
        <v>20186.791499999999</v>
      </c>
    </row>
    <row r="531" spans="1:22" ht="26.4" outlineLevel="4">
      <c r="A531" s="27" t="s">
        <v>245</v>
      </c>
      <c r="B531" s="27" t="s">
        <v>275</v>
      </c>
      <c r="C531" s="27" t="s">
        <v>276</v>
      </c>
      <c r="D531" s="27"/>
      <c r="E531" s="26" t="s">
        <v>557</v>
      </c>
      <c r="F531" s="28"/>
      <c r="G531" s="28"/>
      <c r="H531" s="28"/>
      <c r="I531" s="28"/>
      <c r="J531" s="29">
        <v>0</v>
      </c>
      <c r="K531" s="30">
        <f>K532+K547</f>
        <v>32275.9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5">
        <v>0.74121478011389341</v>
      </c>
      <c r="T531" s="35">
        <v>0</v>
      </c>
      <c r="U531" s="56">
        <v>21770.9</v>
      </c>
      <c r="V531" s="56">
        <v>20186.8</v>
      </c>
    </row>
    <row r="532" spans="1:22" outlineLevel="5">
      <c r="A532" s="27" t="s">
        <v>245</v>
      </c>
      <c r="B532" s="27" t="s">
        <v>275</v>
      </c>
      <c r="C532" s="27" t="s">
        <v>277</v>
      </c>
      <c r="D532" s="27"/>
      <c r="E532" s="26" t="s">
        <v>558</v>
      </c>
      <c r="F532" s="28"/>
      <c r="G532" s="28"/>
      <c r="H532" s="28"/>
      <c r="I532" s="28"/>
      <c r="J532" s="29">
        <v>0</v>
      </c>
      <c r="K532" s="30">
        <f>K533+K535+K539+K541+K543+K545</f>
        <v>10358.700000000001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5">
        <v>0.71453946923841793</v>
      </c>
      <c r="T532" s="35">
        <v>0</v>
      </c>
      <c r="U532" s="56">
        <v>6371.7</v>
      </c>
      <c r="V532" s="56">
        <v>6371.7</v>
      </c>
    </row>
    <row r="533" spans="1:22" ht="52.8" outlineLevel="6">
      <c r="A533" s="27" t="s">
        <v>245</v>
      </c>
      <c r="B533" s="27" t="s">
        <v>275</v>
      </c>
      <c r="C533" s="27" t="s">
        <v>278</v>
      </c>
      <c r="D533" s="27"/>
      <c r="E533" s="26" t="s">
        <v>559</v>
      </c>
      <c r="F533" s="28"/>
      <c r="G533" s="28"/>
      <c r="H533" s="28"/>
      <c r="I533" s="28"/>
      <c r="J533" s="29">
        <v>0</v>
      </c>
      <c r="K533" s="30">
        <v>2077.6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5">
        <v>0.67640546784751632</v>
      </c>
      <c r="T533" s="35">
        <v>0</v>
      </c>
      <c r="U533" s="56">
        <v>0</v>
      </c>
      <c r="V533" s="56">
        <v>0</v>
      </c>
    </row>
    <row r="534" spans="1:22" ht="66" outlineLevel="7">
      <c r="A534" s="27" t="s">
        <v>245</v>
      </c>
      <c r="B534" s="27" t="s">
        <v>275</v>
      </c>
      <c r="C534" s="27" t="s">
        <v>278</v>
      </c>
      <c r="D534" s="27" t="s">
        <v>9</v>
      </c>
      <c r="E534" s="26" t="s">
        <v>315</v>
      </c>
      <c r="F534" s="28"/>
      <c r="G534" s="28"/>
      <c r="H534" s="28"/>
      <c r="I534" s="28"/>
      <c r="J534" s="29">
        <v>0</v>
      </c>
      <c r="K534" s="30">
        <v>2077.6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5">
        <v>0.67640546784751632</v>
      </c>
      <c r="T534" s="35">
        <v>0</v>
      </c>
      <c r="U534" s="56">
        <v>0</v>
      </c>
      <c r="V534" s="56">
        <v>0</v>
      </c>
    </row>
    <row r="535" spans="1:22" ht="39.6" outlineLevel="6">
      <c r="A535" s="27" t="s">
        <v>245</v>
      </c>
      <c r="B535" s="27" t="s">
        <v>275</v>
      </c>
      <c r="C535" s="27" t="s">
        <v>279</v>
      </c>
      <c r="D535" s="27"/>
      <c r="E535" s="26" t="s">
        <v>560</v>
      </c>
      <c r="F535" s="28"/>
      <c r="G535" s="28"/>
      <c r="H535" s="28"/>
      <c r="I535" s="28"/>
      <c r="J535" s="29">
        <v>0</v>
      </c>
      <c r="K535" s="30">
        <v>8078.6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5">
        <v>0.74051196989577406</v>
      </c>
      <c r="T535" s="35">
        <v>0</v>
      </c>
      <c r="U535" s="56">
        <v>6371.6795000000002</v>
      </c>
      <c r="V535" s="56">
        <v>6371.6786000000002</v>
      </c>
    </row>
    <row r="536" spans="1:22" ht="66" outlineLevel="7">
      <c r="A536" s="27" t="s">
        <v>245</v>
      </c>
      <c r="B536" s="27" t="s">
        <v>275</v>
      </c>
      <c r="C536" s="27" t="s">
        <v>279</v>
      </c>
      <c r="D536" s="27" t="s">
        <v>9</v>
      </c>
      <c r="E536" s="26" t="s">
        <v>315</v>
      </c>
      <c r="F536" s="28"/>
      <c r="G536" s="28"/>
      <c r="H536" s="28"/>
      <c r="I536" s="28"/>
      <c r="J536" s="29">
        <v>0</v>
      </c>
      <c r="K536" s="30">
        <v>5802.9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5">
        <v>0.78910544727636178</v>
      </c>
      <c r="T536" s="35">
        <v>0</v>
      </c>
      <c r="U536" s="56">
        <v>4563.6162000000004</v>
      </c>
      <c r="V536" s="56">
        <v>4563.6162000000004</v>
      </c>
    </row>
    <row r="537" spans="1:22" ht="26.4" outlineLevel="7">
      <c r="A537" s="27" t="s">
        <v>245</v>
      </c>
      <c r="B537" s="27" t="s">
        <v>275</v>
      </c>
      <c r="C537" s="27" t="s">
        <v>279</v>
      </c>
      <c r="D537" s="27" t="s">
        <v>10</v>
      </c>
      <c r="E537" s="26" t="s">
        <v>316</v>
      </c>
      <c r="F537" s="28"/>
      <c r="G537" s="28"/>
      <c r="H537" s="28"/>
      <c r="I537" s="28"/>
      <c r="J537" s="29">
        <v>0</v>
      </c>
      <c r="K537" s="30">
        <v>2247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5">
        <v>0.61637739207832665</v>
      </c>
      <c r="T537" s="35">
        <v>0</v>
      </c>
      <c r="U537" s="56">
        <v>1779.4132999999999</v>
      </c>
      <c r="V537" s="56">
        <v>1779.4123999999999</v>
      </c>
    </row>
    <row r="538" spans="1:22" outlineLevel="7">
      <c r="A538" s="27" t="s">
        <v>245</v>
      </c>
      <c r="B538" s="27" t="s">
        <v>275</v>
      </c>
      <c r="C538" s="27" t="s">
        <v>279</v>
      </c>
      <c r="D538" s="27" t="s">
        <v>11</v>
      </c>
      <c r="E538" s="26" t="s">
        <v>317</v>
      </c>
      <c r="F538" s="28"/>
      <c r="G538" s="28"/>
      <c r="H538" s="28"/>
      <c r="I538" s="28"/>
      <c r="J538" s="29">
        <v>0</v>
      </c>
      <c r="K538" s="30">
        <v>28.7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5">
        <v>0.63414634146341464</v>
      </c>
      <c r="T538" s="35">
        <v>0</v>
      </c>
      <c r="U538" s="56">
        <v>28.65</v>
      </c>
      <c r="V538" s="56">
        <v>28.65</v>
      </c>
    </row>
    <row r="539" spans="1:22" ht="26.4" outlineLevel="6">
      <c r="A539" s="27" t="s">
        <v>245</v>
      </c>
      <c r="B539" s="27" t="s">
        <v>275</v>
      </c>
      <c r="C539" s="27" t="s">
        <v>280</v>
      </c>
      <c r="D539" s="27"/>
      <c r="E539" s="26" t="s">
        <v>561</v>
      </c>
      <c r="F539" s="28"/>
      <c r="G539" s="28"/>
      <c r="H539" s="28"/>
      <c r="I539" s="28"/>
      <c r="J539" s="29">
        <v>0</v>
      </c>
      <c r="K539" s="30">
        <v>30.2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5">
        <v>0</v>
      </c>
      <c r="T539" s="35">
        <v>0</v>
      </c>
      <c r="U539" s="56">
        <v>0</v>
      </c>
      <c r="V539" s="56">
        <v>0</v>
      </c>
    </row>
    <row r="540" spans="1:22" ht="26.4" outlineLevel="7">
      <c r="A540" s="27" t="s">
        <v>245</v>
      </c>
      <c r="B540" s="27" t="s">
        <v>275</v>
      </c>
      <c r="C540" s="27" t="s">
        <v>280</v>
      </c>
      <c r="D540" s="27" t="s">
        <v>10</v>
      </c>
      <c r="E540" s="26" t="s">
        <v>316</v>
      </c>
      <c r="F540" s="28"/>
      <c r="G540" s="28"/>
      <c r="H540" s="28"/>
      <c r="I540" s="28"/>
      <c r="J540" s="29">
        <v>0</v>
      </c>
      <c r="K540" s="30">
        <v>30.2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5">
        <v>0</v>
      </c>
      <c r="T540" s="35">
        <v>0</v>
      </c>
      <c r="U540" s="56">
        <v>0</v>
      </c>
      <c r="V540" s="56">
        <v>0</v>
      </c>
    </row>
    <row r="541" spans="1:22" ht="52.8" outlineLevel="6">
      <c r="A541" s="27" t="s">
        <v>245</v>
      </c>
      <c r="B541" s="27" t="s">
        <v>275</v>
      </c>
      <c r="C541" s="27" t="s">
        <v>281</v>
      </c>
      <c r="D541" s="27"/>
      <c r="E541" s="26" t="s">
        <v>562</v>
      </c>
      <c r="F541" s="28"/>
      <c r="G541" s="28"/>
      <c r="H541" s="28"/>
      <c r="I541" s="28"/>
      <c r="J541" s="29">
        <v>0</v>
      </c>
      <c r="K541" s="30">
        <v>101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5">
        <v>0</v>
      </c>
      <c r="T541" s="35">
        <v>0</v>
      </c>
      <c r="U541" s="56">
        <v>0</v>
      </c>
      <c r="V541" s="56">
        <v>0</v>
      </c>
    </row>
    <row r="542" spans="1:22" ht="26.4" outlineLevel="7">
      <c r="A542" s="27" t="s">
        <v>245</v>
      </c>
      <c r="B542" s="27" t="s">
        <v>275</v>
      </c>
      <c r="C542" s="27" t="s">
        <v>281</v>
      </c>
      <c r="D542" s="27" t="s">
        <v>10</v>
      </c>
      <c r="E542" s="26" t="s">
        <v>316</v>
      </c>
      <c r="F542" s="28"/>
      <c r="G542" s="28"/>
      <c r="H542" s="28"/>
      <c r="I542" s="28"/>
      <c r="J542" s="29">
        <v>0</v>
      </c>
      <c r="K542" s="30">
        <v>101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5">
        <v>0</v>
      </c>
      <c r="T542" s="35">
        <v>0</v>
      </c>
      <c r="U542" s="56">
        <v>0</v>
      </c>
      <c r="V542" s="56">
        <v>0</v>
      </c>
    </row>
    <row r="543" spans="1:22" ht="52.8" outlineLevel="6">
      <c r="A543" s="27" t="s">
        <v>245</v>
      </c>
      <c r="B543" s="27" t="s">
        <v>275</v>
      </c>
      <c r="C543" s="27" t="s">
        <v>282</v>
      </c>
      <c r="D543" s="27"/>
      <c r="E543" s="26" t="s">
        <v>563</v>
      </c>
      <c r="F543" s="28"/>
      <c r="G543" s="28"/>
      <c r="H543" s="28"/>
      <c r="I543" s="28"/>
      <c r="J543" s="29">
        <v>0</v>
      </c>
      <c r="K543" s="30">
        <v>50.5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5">
        <v>0</v>
      </c>
      <c r="T543" s="35">
        <v>0</v>
      </c>
      <c r="U543" s="56">
        <v>0</v>
      </c>
      <c r="V543" s="56">
        <v>0</v>
      </c>
    </row>
    <row r="544" spans="1:22" ht="66" outlineLevel="7">
      <c r="A544" s="27" t="s">
        <v>245</v>
      </c>
      <c r="B544" s="27" t="s">
        <v>275</v>
      </c>
      <c r="C544" s="27" t="s">
        <v>282</v>
      </c>
      <c r="D544" s="27" t="s">
        <v>9</v>
      </c>
      <c r="E544" s="26" t="s">
        <v>315</v>
      </c>
      <c r="F544" s="28"/>
      <c r="G544" s="28"/>
      <c r="H544" s="28"/>
      <c r="I544" s="28"/>
      <c r="J544" s="29">
        <v>0</v>
      </c>
      <c r="K544" s="30">
        <v>50.5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5">
        <v>0</v>
      </c>
      <c r="T544" s="35">
        <v>0</v>
      </c>
      <c r="U544" s="56">
        <v>0</v>
      </c>
      <c r="V544" s="56">
        <v>0</v>
      </c>
    </row>
    <row r="545" spans="1:22" ht="52.8" outlineLevel="6">
      <c r="A545" s="27" t="s">
        <v>245</v>
      </c>
      <c r="B545" s="27" t="s">
        <v>275</v>
      </c>
      <c r="C545" s="27" t="s">
        <v>283</v>
      </c>
      <c r="D545" s="27"/>
      <c r="E545" s="26" t="s">
        <v>564</v>
      </c>
      <c r="F545" s="28"/>
      <c r="G545" s="28"/>
      <c r="H545" s="28"/>
      <c r="I545" s="28"/>
      <c r="J545" s="29">
        <v>0</v>
      </c>
      <c r="K545" s="30">
        <v>20.8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5">
        <v>0.67788461538461542</v>
      </c>
      <c r="T545" s="35">
        <v>0</v>
      </c>
      <c r="U545" s="56">
        <v>0</v>
      </c>
      <c r="V545" s="56">
        <v>0</v>
      </c>
    </row>
    <row r="546" spans="1:22" ht="66" outlineLevel="7">
      <c r="A546" s="27" t="s">
        <v>245</v>
      </c>
      <c r="B546" s="27" t="s">
        <v>275</v>
      </c>
      <c r="C546" s="27" t="s">
        <v>283</v>
      </c>
      <c r="D546" s="27" t="s">
        <v>9</v>
      </c>
      <c r="E546" s="26" t="s">
        <v>315</v>
      </c>
      <c r="F546" s="28"/>
      <c r="G546" s="28"/>
      <c r="H546" s="28"/>
      <c r="I546" s="28"/>
      <c r="J546" s="29">
        <v>0</v>
      </c>
      <c r="K546" s="30">
        <v>20.8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5">
        <v>0.67788461538461542</v>
      </c>
      <c r="T546" s="35">
        <v>0</v>
      </c>
      <c r="U546" s="56">
        <v>0</v>
      </c>
      <c r="V546" s="56">
        <v>0</v>
      </c>
    </row>
    <row r="547" spans="1:22" ht="26.4" outlineLevel="5">
      <c r="A547" s="27" t="s">
        <v>245</v>
      </c>
      <c r="B547" s="27" t="s">
        <v>275</v>
      </c>
      <c r="C547" s="27" t="s">
        <v>284</v>
      </c>
      <c r="D547" s="27"/>
      <c r="E547" s="26" t="s">
        <v>565</v>
      </c>
      <c r="F547" s="28"/>
      <c r="G547" s="28"/>
      <c r="H547" s="28"/>
      <c r="I547" s="28"/>
      <c r="J547" s="29">
        <v>0</v>
      </c>
      <c r="K547" s="30">
        <v>21917.200000000001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5">
        <v>0.75382235788493912</v>
      </c>
      <c r="T547" s="35">
        <v>0</v>
      </c>
      <c r="U547" s="56">
        <v>15399.2</v>
      </c>
      <c r="V547" s="56">
        <v>13815.1</v>
      </c>
    </row>
    <row r="548" spans="1:22" ht="52.8" outlineLevel="6">
      <c r="A548" s="27" t="s">
        <v>245</v>
      </c>
      <c r="B548" s="27" t="s">
        <v>275</v>
      </c>
      <c r="C548" s="27" t="s">
        <v>285</v>
      </c>
      <c r="D548" s="27"/>
      <c r="E548" s="26" t="s">
        <v>559</v>
      </c>
      <c r="F548" s="28"/>
      <c r="G548" s="28"/>
      <c r="H548" s="28"/>
      <c r="I548" s="28"/>
      <c r="J548" s="29">
        <v>0</v>
      </c>
      <c r="K548" s="30">
        <v>2739.3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5">
        <v>0.74665060416894824</v>
      </c>
      <c r="T548" s="35">
        <v>0</v>
      </c>
      <c r="U548" s="56">
        <v>0</v>
      </c>
      <c r="V548" s="56">
        <v>0</v>
      </c>
    </row>
    <row r="549" spans="1:22" ht="26.4" outlineLevel="7">
      <c r="A549" s="27" t="s">
        <v>245</v>
      </c>
      <c r="B549" s="27" t="s">
        <v>275</v>
      </c>
      <c r="C549" s="27" t="s">
        <v>285</v>
      </c>
      <c r="D549" s="27" t="s">
        <v>61</v>
      </c>
      <c r="E549" s="26" t="s">
        <v>364</v>
      </c>
      <c r="F549" s="28"/>
      <c r="G549" s="28"/>
      <c r="H549" s="28"/>
      <c r="I549" s="28"/>
      <c r="J549" s="29">
        <v>0</v>
      </c>
      <c r="K549" s="30">
        <v>2739.3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5">
        <v>0.74665060416894824</v>
      </c>
      <c r="T549" s="35">
        <v>0</v>
      </c>
      <c r="U549" s="56">
        <v>0</v>
      </c>
      <c r="V549" s="56">
        <v>0</v>
      </c>
    </row>
    <row r="550" spans="1:22" ht="39.6" outlineLevel="6">
      <c r="A550" s="27" t="s">
        <v>245</v>
      </c>
      <c r="B550" s="27" t="s">
        <v>275</v>
      </c>
      <c r="C550" s="27" t="s">
        <v>286</v>
      </c>
      <c r="D550" s="27"/>
      <c r="E550" s="26" t="s">
        <v>566</v>
      </c>
      <c r="F550" s="28"/>
      <c r="G550" s="28"/>
      <c r="H550" s="28"/>
      <c r="I550" s="28"/>
      <c r="J550" s="29">
        <v>0</v>
      </c>
      <c r="K550" s="30">
        <v>17716.5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5">
        <v>0.73786583128721817</v>
      </c>
      <c r="T550" s="35">
        <v>0</v>
      </c>
      <c r="U550" s="56">
        <v>15399.2129</v>
      </c>
      <c r="V550" s="56">
        <v>13815.1129</v>
      </c>
    </row>
    <row r="551" spans="1:22" ht="26.4" outlineLevel="7">
      <c r="A551" s="27" t="s">
        <v>245</v>
      </c>
      <c r="B551" s="27" t="s">
        <v>275</v>
      </c>
      <c r="C551" s="27" t="s">
        <v>286</v>
      </c>
      <c r="D551" s="27" t="s">
        <v>61</v>
      </c>
      <c r="E551" s="26" t="s">
        <v>364</v>
      </c>
      <c r="F551" s="28"/>
      <c r="G551" s="28"/>
      <c r="H551" s="28"/>
      <c r="I551" s="28"/>
      <c r="J551" s="29">
        <v>0</v>
      </c>
      <c r="K551" s="30">
        <v>17716.5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5">
        <v>0.73786583128721817</v>
      </c>
      <c r="T551" s="35">
        <v>0</v>
      </c>
      <c r="U551" s="56">
        <v>15399.2129</v>
      </c>
      <c r="V551" s="56">
        <v>13815.1129</v>
      </c>
    </row>
    <row r="552" spans="1:22" ht="52.8" outlineLevel="6">
      <c r="A552" s="27" t="s">
        <v>245</v>
      </c>
      <c r="B552" s="27" t="s">
        <v>275</v>
      </c>
      <c r="C552" s="27" t="s">
        <v>287</v>
      </c>
      <c r="D552" s="27"/>
      <c r="E552" s="26" t="s">
        <v>567</v>
      </c>
      <c r="F552" s="28"/>
      <c r="G552" s="28"/>
      <c r="H552" s="28"/>
      <c r="I552" s="28"/>
      <c r="J552" s="29">
        <v>0</v>
      </c>
      <c r="K552" s="30">
        <v>1383.5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5">
        <v>1</v>
      </c>
      <c r="T552" s="35">
        <v>0</v>
      </c>
      <c r="U552" s="56">
        <v>0</v>
      </c>
      <c r="V552" s="56">
        <v>0</v>
      </c>
    </row>
    <row r="553" spans="1:22" ht="26.4" outlineLevel="7">
      <c r="A553" s="27" t="s">
        <v>245</v>
      </c>
      <c r="B553" s="27" t="s">
        <v>275</v>
      </c>
      <c r="C553" s="27" t="s">
        <v>287</v>
      </c>
      <c r="D553" s="27" t="s">
        <v>61</v>
      </c>
      <c r="E553" s="26" t="s">
        <v>364</v>
      </c>
      <c r="F553" s="28"/>
      <c r="G553" s="28"/>
      <c r="H553" s="28"/>
      <c r="I553" s="28"/>
      <c r="J553" s="29">
        <v>0</v>
      </c>
      <c r="K553" s="30">
        <v>1383.5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5">
        <v>1</v>
      </c>
      <c r="T553" s="35">
        <v>0</v>
      </c>
      <c r="U553" s="56">
        <v>0</v>
      </c>
      <c r="V553" s="56">
        <v>0</v>
      </c>
    </row>
    <row r="554" spans="1:22" ht="52.8" outlineLevel="6">
      <c r="A554" s="27" t="s">
        <v>245</v>
      </c>
      <c r="B554" s="27" t="s">
        <v>275</v>
      </c>
      <c r="C554" s="27" t="s">
        <v>288</v>
      </c>
      <c r="D554" s="27"/>
      <c r="E554" s="26" t="s">
        <v>563</v>
      </c>
      <c r="F554" s="28"/>
      <c r="G554" s="28"/>
      <c r="H554" s="28"/>
      <c r="I554" s="28"/>
      <c r="J554" s="29">
        <v>0</v>
      </c>
      <c r="K554" s="30">
        <v>50.5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5">
        <v>0</v>
      </c>
      <c r="T554" s="35">
        <v>0</v>
      </c>
      <c r="U554" s="56">
        <v>0</v>
      </c>
      <c r="V554" s="56">
        <v>0</v>
      </c>
    </row>
    <row r="555" spans="1:22" ht="26.4" outlineLevel="7">
      <c r="A555" s="27" t="s">
        <v>245</v>
      </c>
      <c r="B555" s="27" t="s">
        <v>275</v>
      </c>
      <c r="C555" s="27" t="s">
        <v>288</v>
      </c>
      <c r="D555" s="27" t="s">
        <v>61</v>
      </c>
      <c r="E555" s="26" t="s">
        <v>364</v>
      </c>
      <c r="F555" s="28"/>
      <c r="G555" s="28"/>
      <c r="H555" s="28"/>
      <c r="I555" s="28"/>
      <c r="J555" s="29">
        <v>0</v>
      </c>
      <c r="K555" s="30">
        <v>50.5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5">
        <v>0</v>
      </c>
      <c r="T555" s="35">
        <v>0</v>
      </c>
      <c r="U555" s="56">
        <v>0</v>
      </c>
      <c r="V555" s="56">
        <v>0</v>
      </c>
    </row>
    <row r="556" spans="1:22" ht="52.8" outlineLevel="6">
      <c r="A556" s="27" t="s">
        <v>245</v>
      </c>
      <c r="B556" s="27" t="s">
        <v>275</v>
      </c>
      <c r="C556" s="27" t="s">
        <v>289</v>
      </c>
      <c r="D556" s="27"/>
      <c r="E556" s="26" t="s">
        <v>564</v>
      </c>
      <c r="F556" s="28"/>
      <c r="G556" s="28"/>
      <c r="H556" s="28"/>
      <c r="I556" s="28"/>
      <c r="J556" s="29">
        <v>0</v>
      </c>
      <c r="K556" s="30">
        <v>27.4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5">
        <v>0.74817518248175185</v>
      </c>
      <c r="T556" s="35">
        <v>0</v>
      </c>
      <c r="U556" s="56">
        <v>0</v>
      </c>
      <c r="V556" s="56">
        <v>0</v>
      </c>
    </row>
    <row r="557" spans="1:22" ht="26.4" outlineLevel="7">
      <c r="A557" s="27" t="s">
        <v>245</v>
      </c>
      <c r="B557" s="27" t="s">
        <v>275</v>
      </c>
      <c r="C557" s="27" t="s">
        <v>289</v>
      </c>
      <c r="D557" s="27" t="s">
        <v>61</v>
      </c>
      <c r="E557" s="26" t="s">
        <v>364</v>
      </c>
      <c r="F557" s="28"/>
      <c r="G557" s="28"/>
      <c r="H557" s="28"/>
      <c r="I557" s="28"/>
      <c r="J557" s="29">
        <v>0</v>
      </c>
      <c r="K557" s="30">
        <v>27.4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5">
        <v>0.74817518248175185</v>
      </c>
      <c r="T557" s="35">
        <v>0</v>
      </c>
      <c r="U557" s="56">
        <v>0</v>
      </c>
      <c r="V557" s="56">
        <v>0</v>
      </c>
    </row>
    <row r="558" spans="1:22" outlineLevel="2">
      <c r="A558" s="27" t="s">
        <v>245</v>
      </c>
      <c r="B558" s="27" t="s">
        <v>290</v>
      </c>
      <c r="C558" s="27"/>
      <c r="D558" s="27"/>
      <c r="E558" s="26" t="s">
        <v>568</v>
      </c>
      <c r="F558" s="28"/>
      <c r="G558" s="28"/>
      <c r="H558" s="28"/>
      <c r="I558" s="28"/>
      <c r="J558" s="29">
        <v>0</v>
      </c>
      <c r="K558" s="30">
        <f>K559</f>
        <v>2076.3000000000002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5">
        <v>0.8149682142169139</v>
      </c>
      <c r="T558" s="35">
        <v>0</v>
      </c>
      <c r="U558" s="56">
        <v>1692.8</v>
      </c>
      <c r="V558" s="56">
        <v>1692.8</v>
      </c>
    </row>
    <row r="559" spans="1:22" ht="39.6" outlineLevel="3">
      <c r="A559" s="27" t="s">
        <v>245</v>
      </c>
      <c r="B559" s="27" t="s">
        <v>290</v>
      </c>
      <c r="C559" s="27" t="s">
        <v>291</v>
      </c>
      <c r="D559" s="27"/>
      <c r="E559" s="26" t="s">
        <v>569</v>
      </c>
      <c r="F559" s="28"/>
      <c r="G559" s="28"/>
      <c r="H559" s="28"/>
      <c r="I559" s="28"/>
      <c r="J559" s="29">
        <v>0</v>
      </c>
      <c r="K559" s="30">
        <f>K560</f>
        <v>2076.3000000000002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5">
        <v>0.8149682142169139</v>
      </c>
      <c r="T559" s="35">
        <v>0</v>
      </c>
      <c r="U559" s="56">
        <v>1692.8</v>
      </c>
      <c r="V559" s="56">
        <v>1692.8</v>
      </c>
    </row>
    <row r="560" spans="1:22" ht="52.8" outlineLevel="4">
      <c r="A560" s="27" t="s">
        <v>245</v>
      </c>
      <c r="B560" s="27" t="s">
        <v>290</v>
      </c>
      <c r="C560" s="27" t="s">
        <v>292</v>
      </c>
      <c r="D560" s="27"/>
      <c r="E560" s="26" t="s">
        <v>570</v>
      </c>
      <c r="F560" s="28"/>
      <c r="G560" s="28"/>
      <c r="H560" s="28"/>
      <c r="I560" s="28"/>
      <c r="J560" s="29">
        <v>0</v>
      </c>
      <c r="K560" s="30">
        <f>K561</f>
        <v>2076.3000000000002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5">
        <v>0.8149682142169139</v>
      </c>
      <c r="T560" s="35">
        <v>0</v>
      </c>
      <c r="U560" s="56">
        <v>1692.8</v>
      </c>
      <c r="V560" s="56">
        <v>1692.8</v>
      </c>
    </row>
    <row r="561" spans="1:22" ht="52.8" outlineLevel="5">
      <c r="A561" s="27" t="s">
        <v>245</v>
      </c>
      <c r="B561" s="27" t="s">
        <v>290</v>
      </c>
      <c r="C561" s="27" t="s">
        <v>293</v>
      </c>
      <c r="D561" s="27"/>
      <c r="E561" s="26" t="s">
        <v>571</v>
      </c>
      <c r="F561" s="28"/>
      <c r="G561" s="28"/>
      <c r="H561" s="28"/>
      <c r="I561" s="28"/>
      <c r="J561" s="29">
        <v>0</v>
      </c>
      <c r="K561" s="30">
        <f>K562</f>
        <v>2076.3000000000002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5">
        <v>0.8149682142169139</v>
      </c>
      <c r="T561" s="35">
        <v>0</v>
      </c>
      <c r="U561" s="56">
        <v>1692.8</v>
      </c>
      <c r="V561" s="56">
        <v>1692.8</v>
      </c>
    </row>
    <row r="562" spans="1:22" ht="39.6" outlineLevel="6">
      <c r="A562" s="27" t="s">
        <v>245</v>
      </c>
      <c r="B562" s="27" t="s">
        <v>290</v>
      </c>
      <c r="C562" s="27" t="s">
        <v>294</v>
      </c>
      <c r="D562" s="27"/>
      <c r="E562" s="26" t="s">
        <v>572</v>
      </c>
      <c r="F562" s="28"/>
      <c r="G562" s="28"/>
      <c r="H562" s="28"/>
      <c r="I562" s="28"/>
      <c r="J562" s="29">
        <v>0</v>
      </c>
      <c r="K562" s="30">
        <f>K563+K564+K565</f>
        <v>2076.3000000000002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5">
        <v>0.8149682142169139</v>
      </c>
      <c r="T562" s="35">
        <v>0</v>
      </c>
      <c r="U562" s="56">
        <v>1692.8</v>
      </c>
      <c r="V562" s="56">
        <v>1692.8</v>
      </c>
    </row>
    <row r="563" spans="1:22" ht="66" outlineLevel="7">
      <c r="A563" s="27" t="s">
        <v>245</v>
      </c>
      <c r="B563" s="27" t="s">
        <v>290</v>
      </c>
      <c r="C563" s="27" t="s">
        <v>294</v>
      </c>
      <c r="D563" s="27" t="s">
        <v>9</v>
      </c>
      <c r="E563" s="26" t="s">
        <v>315</v>
      </c>
      <c r="F563" s="28"/>
      <c r="G563" s="28"/>
      <c r="H563" s="28"/>
      <c r="I563" s="28"/>
      <c r="J563" s="29">
        <v>0</v>
      </c>
      <c r="K563" s="30">
        <v>1247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5">
        <v>0.7505412557132547</v>
      </c>
      <c r="T563" s="35">
        <v>0</v>
      </c>
      <c r="U563" s="56">
        <v>1150.5</v>
      </c>
      <c r="V563" s="56">
        <v>1150.5</v>
      </c>
    </row>
    <row r="564" spans="1:22" ht="26.4" outlineLevel="7">
      <c r="A564" s="27" t="s">
        <v>245</v>
      </c>
      <c r="B564" s="27" t="s">
        <v>290</v>
      </c>
      <c r="C564" s="27" t="s">
        <v>294</v>
      </c>
      <c r="D564" s="27" t="s">
        <v>10</v>
      </c>
      <c r="E564" s="26" t="s">
        <v>316</v>
      </c>
      <c r="F564" s="28"/>
      <c r="G564" s="28"/>
      <c r="H564" s="28"/>
      <c r="I564" s="28"/>
      <c r="J564" s="29">
        <v>0</v>
      </c>
      <c r="K564" s="30">
        <v>827.8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5">
        <v>0.91181444793428368</v>
      </c>
      <c r="T564" s="35">
        <v>0</v>
      </c>
      <c r="U564" s="56">
        <v>542.29999999999995</v>
      </c>
      <c r="V564" s="56">
        <v>542.29999999999995</v>
      </c>
    </row>
    <row r="565" spans="1:22" outlineLevel="7">
      <c r="A565" s="27" t="s">
        <v>245</v>
      </c>
      <c r="B565" s="27" t="s">
        <v>290</v>
      </c>
      <c r="C565" s="27" t="s">
        <v>294</v>
      </c>
      <c r="D565" s="27" t="s">
        <v>11</v>
      </c>
      <c r="E565" s="26" t="s">
        <v>317</v>
      </c>
      <c r="F565" s="28"/>
      <c r="G565" s="28"/>
      <c r="H565" s="28"/>
      <c r="I565" s="28"/>
      <c r="J565" s="29">
        <v>0</v>
      </c>
      <c r="K565" s="30">
        <v>1.5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5">
        <v>0.93333333333333335</v>
      </c>
      <c r="T565" s="35">
        <v>0</v>
      </c>
      <c r="U565" s="56">
        <v>0</v>
      </c>
      <c r="V565" s="56">
        <v>0</v>
      </c>
    </row>
    <row r="566" spans="1:22" outlineLevel="1">
      <c r="A566" s="27" t="s">
        <v>245</v>
      </c>
      <c r="B566" s="27" t="s">
        <v>239</v>
      </c>
      <c r="C566" s="27"/>
      <c r="D566" s="27"/>
      <c r="E566" s="26" t="s">
        <v>523</v>
      </c>
      <c r="F566" s="28"/>
      <c r="G566" s="28"/>
      <c r="H566" s="28"/>
      <c r="I566" s="28"/>
      <c r="J566" s="29">
        <v>0</v>
      </c>
      <c r="K566" s="30">
        <v>7417.5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5">
        <v>0.89654056677541993</v>
      </c>
      <c r="T566" s="35">
        <v>0</v>
      </c>
      <c r="U566" s="56">
        <v>4165.3999999999996</v>
      </c>
      <c r="V566" s="56">
        <v>4165.3999999999996</v>
      </c>
    </row>
    <row r="567" spans="1:22" outlineLevel="2">
      <c r="A567" s="27" t="s">
        <v>245</v>
      </c>
      <c r="B567" s="27" t="s">
        <v>240</v>
      </c>
      <c r="C567" s="27"/>
      <c r="D567" s="27"/>
      <c r="E567" s="26" t="s">
        <v>573</v>
      </c>
      <c r="F567" s="28"/>
      <c r="G567" s="28"/>
      <c r="H567" s="28"/>
      <c r="I567" s="28"/>
      <c r="J567" s="29">
        <v>0</v>
      </c>
      <c r="K567" s="30">
        <v>7417.5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5">
        <v>0.89654056677541993</v>
      </c>
      <c r="T567" s="35">
        <v>0</v>
      </c>
      <c r="U567" s="56">
        <v>4165.3999999999996</v>
      </c>
      <c r="V567" s="56">
        <v>4165.3999999999996</v>
      </c>
    </row>
    <row r="568" spans="1:22" ht="39.6" outlineLevel="3">
      <c r="A568" s="27" t="s">
        <v>245</v>
      </c>
      <c r="B568" s="27" t="s">
        <v>240</v>
      </c>
      <c r="C568" s="27" t="s">
        <v>291</v>
      </c>
      <c r="D568" s="27"/>
      <c r="E568" s="26" t="s">
        <v>569</v>
      </c>
      <c r="F568" s="28"/>
      <c r="G568" s="28"/>
      <c r="H568" s="28"/>
      <c r="I568" s="28"/>
      <c r="J568" s="29">
        <v>0</v>
      </c>
      <c r="K568" s="30">
        <f>K569+K586</f>
        <v>7417.5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5">
        <v>0.89654056677541993</v>
      </c>
      <c r="T568" s="35">
        <v>0</v>
      </c>
      <c r="U568" s="56">
        <v>4165.3999999999996</v>
      </c>
      <c r="V568" s="56">
        <v>4165.3999999999996</v>
      </c>
    </row>
    <row r="569" spans="1:22" ht="26.4" outlineLevel="4">
      <c r="A569" s="27" t="s">
        <v>245</v>
      </c>
      <c r="B569" s="27" t="s">
        <v>240</v>
      </c>
      <c r="C569" s="27" t="s">
        <v>295</v>
      </c>
      <c r="D569" s="27"/>
      <c r="E569" s="26" t="s">
        <v>574</v>
      </c>
      <c r="F569" s="28"/>
      <c r="G569" s="28"/>
      <c r="H569" s="28"/>
      <c r="I569" s="28"/>
      <c r="J569" s="29">
        <v>0</v>
      </c>
      <c r="K569" s="30">
        <f>K570+K574+K579</f>
        <v>4373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5">
        <v>0.91906972489652172</v>
      </c>
      <c r="T569" s="35">
        <v>0</v>
      </c>
      <c r="U569" s="56">
        <v>1200</v>
      </c>
      <c r="V569" s="56">
        <v>1200</v>
      </c>
    </row>
    <row r="570" spans="1:22" ht="79.2" outlineLevel="5">
      <c r="A570" s="27" t="s">
        <v>245</v>
      </c>
      <c r="B570" s="27" t="s">
        <v>240</v>
      </c>
      <c r="C570" s="27" t="s">
        <v>296</v>
      </c>
      <c r="D570" s="27"/>
      <c r="E570" s="26" t="s">
        <v>575</v>
      </c>
      <c r="F570" s="28"/>
      <c r="G570" s="28"/>
      <c r="H570" s="28"/>
      <c r="I570" s="28"/>
      <c r="J570" s="29">
        <v>0</v>
      </c>
      <c r="K570" s="30">
        <v>391.7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5">
        <v>0.82558733401430029</v>
      </c>
      <c r="T570" s="35">
        <v>0</v>
      </c>
      <c r="U570" s="56">
        <v>253.2</v>
      </c>
      <c r="V570" s="56">
        <v>253.2</v>
      </c>
    </row>
    <row r="571" spans="1:22" ht="105.6" outlineLevel="6">
      <c r="A571" s="27" t="s">
        <v>245</v>
      </c>
      <c r="B571" s="27" t="s">
        <v>240</v>
      </c>
      <c r="C571" s="27" t="s">
        <v>297</v>
      </c>
      <c r="D571" s="27"/>
      <c r="E571" s="26" t="s">
        <v>576</v>
      </c>
      <c r="F571" s="28"/>
      <c r="G571" s="28"/>
      <c r="H571" s="28"/>
      <c r="I571" s="28"/>
      <c r="J571" s="29">
        <v>0</v>
      </c>
      <c r="K571" s="30">
        <v>391.7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5">
        <v>0.82558733401430029</v>
      </c>
      <c r="T571" s="35">
        <v>0</v>
      </c>
      <c r="U571" s="56">
        <v>253.2</v>
      </c>
      <c r="V571" s="56">
        <v>253.2</v>
      </c>
    </row>
    <row r="572" spans="1:22" ht="66" outlineLevel="6">
      <c r="A572" s="27" t="s">
        <v>245</v>
      </c>
      <c r="B572" s="27" t="s">
        <v>240</v>
      </c>
      <c r="C572" s="27" t="s">
        <v>297</v>
      </c>
      <c r="D572" s="27">
        <v>100</v>
      </c>
      <c r="E572" s="26" t="s">
        <v>315</v>
      </c>
      <c r="F572" s="28"/>
      <c r="G572" s="28"/>
      <c r="H572" s="28"/>
      <c r="I572" s="28"/>
      <c r="J572" s="29"/>
      <c r="K572" s="30">
        <v>0</v>
      </c>
      <c r="L572" s="4"/>
      <c r="M572" s="4"/>
      <c r="N572" s="4"/>
      <c r="O572" s="4"/>
      <c r="P572" s="4"/>
      <c r="Q572" s="4"/>
      <c r="R572" s="4"/>
      <c r="S572" s="5"/>
      <c r="T572" s="35"/>
      <c r="U572" s="56">
        <v>5.2</v>
      </c>
      <c r="V572" s="56">
        <v>5.2</v>
      </c>
    </row>
    <row r="573" spans="1:22" ht="26.4" outlineLevel="7">
      <c r="A573" s="27" t="s">
        <v>245</v>
      </c>
      <c r="B573" s="27" t="s">
        <v>240</v>
      </c>
      <c r="C573" s="27" t="s">
        <v>297</v>
      </c>
      <c r="D573" s="27" t="s">
        <v>10</v>
      </c>
      <c r="E573" s="26" t="s">
        <v>316</v>
      </c>
      <c r="F573" s="28"/>
      <c r="G573" s="28"/>
      <c r="H573" s="28"/>
      <c r="I573" s="28"/>
      <c r="J573" s="29">
        <v>0</v>
      </c>
      <c r="K573" s="30">
        <v>391.7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5">
        <v>0.82558733401430029</v>
      </c>
      <c r="T573" s="35">
        <v>0</v>
      </c>
      <c r="U573" s="56">
        <v>248</v>
      </c>
      <c r="V573" s="56">
        <v>248</v>
      </c>
    </row>
    <row r="574" spans="1:22" ht="39.6" outlineLevel="5">
      <c r="A574" s="27" t="s">
        <v>245</v>
      </c>
      <c r="B574" s="27" t="s">
        <v>240</v>
      </c>
      <c r="C574" s="27" t="s">
        <v>298</v>
      </c>
      <c r="D574" s="27"/>
      <c r="E574" s="26" t="s">
        <v>577</v>
      </c>
      <c r="F574" s="28"/>
      <c r="G574" s="28"/>
      <c r="H574" s="28"/>
      <c r="I574" s="28"/>
      <c r="J574" s="29">
        <v>0</v>
      </c>
      <c r="K574" s="30">
        <v>950.2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5">
        <v>0.76889075984003363</v>
      </c>
      <c r="T574" s="35">
        <v>0</v>
      </c>
      <c r="U574" s="56">
        <v>856.5</v>
      </c>
      <c r="V574" s="56">
        <v>856.5</v>
      </c>
    </row>
    <row r="575" spans="1:22" ht="39.6" outlineLevel="6">
      <c r="A575" s="27" t="s">
        <v>245</v>
      </c>
      <c r="B575" s="27" t="s">
        <v>240</v>
      </c>
      <c r="C575" s="27" t="s">
        <v>299</v>
      </c>
      <c r="D575" s="27"/>
      <c r="E575" s="26" t="s">
        <v>578</v>
      </c>
      <c r="F575" s="28"/>
      <c r="G575" s="28"/>
      <c r="H575" s="28"/>
      <c r="I575" s="28"/>
      <c r="J575" s="29">
        <v>0</v>
      </c>
      <c r="K575" s="30">
        <v>950.2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5">
        <v>0.76889075984003363</v>
      </c>
      <c r="T575" s="35">
        <v>0</v>
      </c>
      <c r="U575" s="56">
        <v>856.5</v>
      </c>
      <c r="V575" s="56">
        <v>856.5</v>
      </c>
    </row>
    <row r="576" spans="1:22" ht="66" outlineLevel="7">
      <c r="A576" s="27" t="s">
        <v>245</v>
      </c>
      <c r="B576" s="27" t="s">
        <v>240</v>
      </c>
      <c r="C576" s="27" t="s">
        <v>299</v>
      </c>
      <c r="D576" s="27" t="s">
        <v>9</v>
      </c>
      <c r="E576" s="26" t="s">
        <v>315</v>
      </c>
      <c r="F576" s="28"/>
      <c r="G576" s="28"/>
      <c r="H576" s="28"/>
      <c r="I576" s="28"/>
      <c r="J576" s="29">
        <v>0</v>
      </c>
      <c r="K576" s="30">
        <v>436.4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5">
        <v>0.74335472043996331</v>
      </c>
      <c r="T576" s="35">
        <v>0</v>
      </c>
      <c r="U576" s="56">
        <v>323.89999999999998</v>
      </c>
      <c r="V576" s="56">
        <v>323.89999999999998</v>
      </c>
    </row>
    <row r="577" spans="1:22" ht="26.4" outlineLevel="7">
      <c r="A577" s="27" t="s">
        <v>245</v>
      </c>
      <c r="B577" s="27" t="s">
        <v>240</v>
      </c>
      <c r="C577" s="27" t="s">
        <v>299</v>
      </c>
      <c r="D577" s="27" t="s">
        <v>10</v>
      </c>
      <c r="E577" s="26" t="s">
        <v>316</v>
      </c>
      <c r="F577" s="28"/>
      <c r="G577" s="28"/>
      <c r="H577" s="28"/>
      <c r="I577" s="28"/>
      <c r="J577" s="29">
        <v>0</v>
      </c>
      <c r="K577" s="30">
        <v>513.79999999999995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5">
        <v>0.79057999221486963</v>
      </c>
      <c r="T577" s="35">
        <v>0</v>
      </c>
      <c r="U577" s="56">
        <v>517</v>
      </c>
      <c r="V577" s="56">
        <v>517</v>
      </c>
    </row>
    <row r="578" spans="1:22" outlineLevel="7">
      <c r="A578" s="27" t="s">
        <v>245</v>
      </c>
      <c r="B578" s="27" t="s">
        <v>240</v>
      </c>
      <c r="C578" s="27" t="s">
        <v>299</v>
      </c>
      <c r="D578" s="27">
        <v>800</v>
      </c>
      <c r="E578" s="26" t="s">
        <v>317</v>
      </c>
      <c r="F578" s="28"/>
      <c r="G578" s="28"/>
      <c r="H578" s="28"/>
      <c r="I578" s="28"/>
      <c r="J578" s="29"/>
      <c r="K578" s="30">
        <v>0</v>
      </c>
      <c r="L578" s="4"/>
      <c r="M578" s="4"/>
      <c r="N578" s="4"/>
      <c r="O578" s="4"/>
      <c r="P578" s="4"/>
      <c r="Q578" s="4"/>
      <c r="R578" s="4"/>
      <c r="S578" s="5"/>
      <c r="T578" s="35"/>
      <c r="U578" s="56">
        <v>15.6</v>
      </c>
      <c r="V578" s="56">
        <v>15.6</v>
      </c>
    </row>
    <row r="579" spans="1:22" ht="26.4" outlineLevel="5">
      <c r="A579" s="27" t="s">
        <v>245</v>
      </c>
      <c r="B579" s="27" t="s">
        <v>240</v>
      </c>
      <c r="C579" s="27" t="s">
        <v>300</v>
      </c>
      <c r="D579" s="27"/>
      <c r="E579" s="26" t="s">
        <v>579</v>
      </c>
      <c r="F579" s="28"/>
      <c r="G579" s="28"/>
      <c r="H579" s="28"/>
      <c r="I579" s="28"/>
      <c r="J579" s="29">
        <v>0</v>
      </c>
      <c r="K579" s="30">
        <v>3031.1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5">
        <v>0.97822572663389529</v>
      </c>
      <c r="T579" s="35">
        <v>0</v>
      </c>
      <c r="U579" s="56">
        <v>90.3</v>
      </c>
      <c r="V579" s="56">
        <v>90.3</v>
      </c>
    </row>
    <row r="580" spans="1:22" ht="26.4" outlineLevel="6">
      <c r="A580" s="27" t="s">
        <v>245</v>
      </c>
      <c r="B580" s="27" t="s">
        <v>240</v>
      </c>
      <c r="C580" s="27" t="s">
        <v>301</v>
      </c>
      <c r="D580" s="27"/>
      <c r="E580" s="26" t="s">
        <v>580</v>
      </c>
      <c r="F580" s="28"/>
      <c r="G580" s="28"/>
      <c r="H580" s="28"/>
      <c r="I580" s="28"/>
      <c r="J580" s="29">
        <v>0</v>
      </c>
      <c r="K580" s="30">
        <v>2360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5">
        <v>0.99</v>
      </c>
      <c r="T580" s="35">
        <v>0</v>
      </c>
      <c r="U580" s="56">
        <v>0</v>
      </c>
      <c r="V580" s="56">
        <v>0</v>
      </c>
    </row>
    <row r="581" spans="1:22" ht="26.4" outlineLevel="7">
      <c r="A581" s="27" t="s">
        <v>245</v>
      </c>
      <c r="B581" s="27" t="s">
        <v>240</v>
      </c>
      <c r="C581" s="27" t="s">
        <v>301</v>
      </c>
      <c r="D581" s="27" t="s">
        <v>10</v>
      </c>
      <c r="E581" s="26" t="s">
        <v>316</v>
      </c>
      <c r="F581" s="28"/>
      <c r="G581" s="28"/>
      <c r="H581" s="28"/>
      <c r="I581" s="28"/>
      <c r="J581" s="29">
        <v>0</v>
      </c>
      <c r="K581" s="30">
        <v>2360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5">
        <v>0.99</v>
      </c>
      <c r="T581" s="35">
        <v>0</v>
      </c>
      <c r="U581" s="56">
        <v>0</v>
      </c>
      <c r="V581" s="56">
        <v>0</v>
      </c>
    </row>
    <row r="582" spans="1:22" ht="26.4" outlineLevel="6">
      <c r="A582" s="27" t="s">
        <v>245</v>
      </c>
      <c r="B582" s="27" t="s">
        <v>240</v>
      </c>
      <c r="C582" s="27" t="s">
        <v>302</v>
      </c>
      <c r="D582" s="27"/>
      <c r="E582" s="26" t="s">
        <v>581</v>
      </c>
      <c r="F582" s="28"/>
      <c r="G582" s="28"/>
      <c r="H582" s="28"/>
      <c r="I582" s="28"/>
      <c r="J582" s="29">
        <v>0</v>
      </c>
      <c r="K582" s="30">
        <v>81.099999999999994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5">
        <v>0.54993834771886563</v>
      </c>
      <c r="T582" s="35">
        <v>0</v>
      </c>
      <c r="U582" s="56">
        <v>90.3</v>
      </c>
      <c r="V582" s="56">
        <v>90.3</v>
      </c>
    </row>
    <row r="583" spans="1:22" ht="26.4" outlineLevel="7">
      <c r="A583" s="27" t="s">
        <v>245</v>
      </c>
      <c r="B583" s="27" t="s">
        <v>240</v>
      </c>
      <c r="C583" s="27" t="s">
        <v>302</v>
      </c>
      <c r="D583" s="27" t="s">
        <v>10</v>
      </c>
      <c r="E583" s="26" t="s">
        <v>316</v>
      </c>
      <c r="F583" s="28"/>
      <c r="G583" s="28"/>
      <c r="H583" s="28"/>
      <c r="I583" s="28"/>
      <c r="J583" s="29">
        <v>0</v>
      </c>
      <c r="K583" s="30">
        <v>81.099999999999994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5">
        <v>0.54993834771886563</v>
      </c>
      <c r="T583" s="35">
        <v>0</v>
      </c>
      <c r="U583" s="56">
        <v>90.3</v>
      </c>
      <c r="V583" s="56">
        <v>90.3</v>
      </c>
    </row>
    <row r="584" spans="1:22" ht="26.4" outlineLevel="6">
      <c r="A584" s="27" t="s">
        <v>245</v>
      </c>
      <c r="B584" s="27" t="s">
        <v>240</v>
      </c>
      <c r="C584" s="27" t="s">
        <v>303</v>
      </c>
      <c r="D584" s="27"/>
      <c r="E584" s="26" t="s">
        <v>582</v>
      </c>
      <c r="F584" s="28"/>
      <c r="G584" s="28"/>
      <c r="H584" s="28"/>
      <c r="I584" s="28"/>
      <c r="J584" s="29">
        <v>0</v>
      </c>
      <c r="K584" s="30">
        <v>590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5">
        <v>0.99</v>
      </c>
      <c r="T584" s="35">
        <v>0</v>
      </c>
      <c r="U584" s="56">
        <v>0</v>
      </c>
      <c r="V584" s="56">
        <v>0</v>
      </c>
    </row>
    <row r="585" spans="1:22" ht="26.4" outlineLevel="7">
      <c r="A585" s="27" t="s">
        <v>245</v>
      </c>
      <c r="B585" s="27" t="s">
        <v>240</v>
      </c>
      <c r="C585" s="27" t="s">
        <v>303</v>
      </c>
      <c r="D585" s="27" t="s">
        <v>10</v>
      </c>
      <c r="E585" s="26" t="s">
        <v>316</v>
      </c>
      <c r="F585" s="28"/>
      <c r="G585" s="28"/>
      <c r="H585" s="28"/>
      <c r="I585" s="28"/>
      <c r="J585" s="29">
        <v>0</v>
      </c>
      <c r="K585" s="30">
        <v>590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5">
        <v>0.99</v>
      </c>
      <c r="T585" s="35">
        <v>0</v>
      </c>
      <c r="U585" s="56">
        <v>0</v>
      </c>
      <c r="V585" s="56">
        <v>0</v>
      </c>
    </row>
    <row r="586" spans="1:22" ht="26.4" outlineLevel="4">
      <c r="A586" s="27" t="s">
        <v>245</v>
      </c>
      <c r="B586" s="27" t="s">
        <v>240</v>
      </c>
      <c r="C586" s="27" t="s">
        <v>304</v>
      </c>
      <c r="D586" s="27"/>
      <c r="E586" s="26" t="s">
        <v>583</v>
      </c>
      <c r="F586" s="28"/>
      <c r="G586" s="28"/>
      <c r="H586" s="28"/>
      <c r="I586" s="28"/>
      <c r="J586" s="29">
        <v>0</v>
      </c>
      <c r="K586" s="30">
        <v>3044.5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5">
        <v>0.86418131056002623</v>
      </c>
      <c r="T586" s="35">
        <v>0</v>
      </c>
      <c r="U586" s="56">
        <v>2965.4</v>
      </c>
      <c r="V586" s="56">
        <v>2965.4</v>
      </c>
    </row>
    <row r="587" spans="1:22" ht="26.4" outlineLevel="5">
      <c r="A587" s="27" t="s">
        <v>245</v>
      </c>
      <c r="B587" s="27" t="s">
        <v>240</v>
      </c>
      <c r="C587" s="27" t="s">
        <v>305</v>
      </c>
      <c r="D587" s="27"/>
      <c r="E587" s="26" t="s">
        <v>584</v>
      </c>
      <c r="F587" s="28"/>
      <c r="G587" s="28"/>
      <c r="H587" s="28"/>
      <c r="I587" s="28"/>
      <c r="J587" s="29">
        <v>0</v>
      </c>
      <c r="K587" s="30">
        <v>3044.5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5">
        <v>0.86418131056002623</v>
      </c>
      <c r="T587" s="35">
        <v>0</v>
      </c>
      <c r="U587" s="56">
        <v>2965.4</v>
      </c>
      <c r="V587" s="56">
        <v>2965.4</v>
      </c>
    </row>
    <row r="588" spans="1:22" ht="52.8" outlineLevel="6">
      <c r="A588" s="27" t="s">
        <v>245</v>
      </c>
      <c r="B588" s="27" t="s">
        <v>240</v>
      </c>
      <c r="C588" s="27" t="s">
        <v>306</v>
      </c>
      <c r="D588" s="27"/>
      <c r="E588" s="26" t="s">
        <v>469</v>
      </c>
      <c r="F588" s="28"/>
      <c r="G588" s="28"/>
      <c r="H588" s="28"/>
      <c r="I588" s="28"/>
      <c r="J588" s="29">
        <v>0</v>
      </c>
      <c r="K588" s="30">
        <v>79.099999999999994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5">
        <v>0.91276864728192164</v>
      </c>
      <c r="T588" s="35">
        <v>0</v>
      </c>
      <c r="U588" s="56">
        <v>0</v>
      </c>
      <c r="V588" s="56">
        <v>0</v>
      </c>
    </row>
    <row r="589" spans="1:22" ht="66" outlineLevel="7">
      <c r="A589" s="27" t="s">
        <v>245</v>
      </c>
      <c r="B589" s="27" t="s">
        <v>240</v>
      </c>
      <c r="C589" s="27" t="s">
        <v>306</v>
      </c>
      <c r="D589" s="27" t="s">
        <v>9</v>
      </c>
      <c r="E589" s="26" t="s">
        <v>315</v>
      </c>
      <c r="F589" s="28"/>
      <c r="G589" s="28"/>
      <c r="H589" s="28"/>
      <c r="I589" s="28"/>
      <c r="J589" s="29">
        <v>0</v>
      </c>
      <c r="K589" s="30">
        <v>79.099999999999994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5">
        <v>0.91276864728192164</v>
      </c>
      <c r="T589" s="35">
        <v>0</v>
      </c>
      <c r="U589" s="56">
        <v>0</v>
      </c>
      <c r="V589" s="56">
        <v>0</v>
      </c>
    </row>
    <row r="590" spans="1:22" ht="26.4" outlineLevel="6">
      <c r="A590" s="27" t="s">
        <v>245</v>
      </c>
      <c r="B590" s="27" t="s">
        <v>240</v>
      </c>
      <c r="C590" s="27" t="s">
        <v>307</v>
      </c>
      <c r="D590" s="27"/>
      <c r="E590" s="26" t="s">
        <v>585</v>
      </c>
      <c r="F590" s="28"/>
      <c r="G590" s="28"/>
      <c r="H590" s="28"/>
      <c r="I590" s="28"/>
      <c r="J590" s="29">
        <v>0</v>
      </c>
      <c r="K590" s="30">
        <v>2957.5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5">
        <v>0.86275570583262895</v>
      </c>
      <c r="T590" s="35">
        <v>0</v>
      </c>
      <c r="U590" s="56">
        <v>2965.4</v>
      </c>
      <c r="V590" s="56">
        <v>2965.4</v>
      </c>
    </row>
    <row r="591" spans="1:22" ht="66" outlineLevel="7">
      <c r="A591" s="27" t="s">
        <v>245</v>
      </c>
      <c r="B591" s="27" t="s">
        <v>240</v>
      </c>
      <c r="C591" s="27" t="s">
        <v>307</v>
      </c>
      <c r="D591" s="27" t="s">
        <v>9</v>
      </c>
      <c r="E591" s="26" t="s">
        <v>315</v>
      </c>
      <c r="F591" s="28"/>
      <c r="G591" s="28"/>
      <c r="H591" s="28"/>
      <c r="I591" s="28"/>
      <c r="J591" s="29">
        <v>0</v>
      </c>
      <c r="K591" s="30">
        <v>691.3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5">
        <v>0.7835961232460581</v>
      </c>
      <c r="T591" s="35">
        <v>0</v>
      </c>
      <c r="U591" s="56">
        <v>636.6</v>
      </c>
      <c r="V591" s="56">
        <v>636.6</v>
      </c>
    </row>
    <row r="592" spans="1:22" ht="26.4" outlineLevel="7">
      <c r="A592" s="27" t="s">
        <v>245</v>
      </c>
      <c r="B592" s="27" t="s">
        <v>240</v>
      </c>
      <c r="C592" s="27" t="s">
        <v>307</v>
      </c>
      <c r="D592" s="27" t="s">
        <v>10</v>
      </c>
      <c r="E592" s="26" t="s">
        <v>316</v>
      </c>
      <c r="F592" s="28"/>
      <c r="G592" s="28"/>
      <c r="H592" s="28"/>
      <c r="I592" s="28"/>
      <c r="J592" s="29">
        <v>0</v>
      </c>
      <c r="K592" s="30">
        <v>475.6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5">
        <v>0.49537426408746849</v>
      </c>
      <c r="T592" s="35">
        <v>0</v>
      </c>
      <c r="U592" s="56">
        <v>549.6</v>
      </c>
      <c r="V592" s="56">
        <v>549.6</v>
      </c>
    </row>
    <row r="593" spans="1:22" outlineLevel="7">
      <c r="A593" s="27" t="s">
        <v>245</v>
      </c>
      <c r="B593" s="27" t="s">
        <v>240</v>
      </c>
      <c r="C593" s="27" t="s">
        <v>307</v>
      </c>
      <c r="D593" s="27" t="s">
        <v>11</v>
      </c>
      <c r="E593" s="26" t="s">
        <v>317</v>
      </c>
      <c r="F593" s="28"/>
      <c r="G593" s="28"/>
      <c r="H593" s="28"/>
      <c r="I593" s="28"/>
      <c r="J593" s="29">
        <v>0</v>
      </c>
      <c r="K593" s="30">
        <v>1790.6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5">
        <v>0.99089690606500613</v>
      </c>
      <c r="T593" s="35">
        <v>0</v>
      </c>
      <c r="U593" s="56">
        <v>1779.2</v>
      </c>
      <c r="V593" s="56">
        <v>1779.2</v>
      </c>
    </row>
    <row r="594" spans="1:22" ht="52.8" outlineLevel="6">
      <c r="A594" s="27" t="s">
        <v>245</v>
      </c>
      <c r="B594" s="27" t="s">
        <v>240</v>
      </c>
      <c r="C594" s="27" t="s">
        <v>308</v>
      </c>
      <c r="D594" s="27"/>
      <c r="E594" s="26" t="s">
        <v>483</v>
      </c>
      <c r="F594" s="28"/>
      <c r="G594" s="28"/>
      <c r="H594" s="28"/>
      <c r="I594" s="28"/>
      <c r="J594" s="29">
        <v>0</v>
      </c>
      <c r="K594" s="30">
        <v>7.9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5">
        <v>0.91139240506329111</v>
      </c>
      <c r="T594" s="35">
        <v>0</v>
      </c>
      <c r="U594" s="56">
        <v>0</v>
      </c>
      <c r="V594" s="56">
        <v>0</v>
      </c>
    </row>
    <row r="595" spans="1:22" ht="66" outlineLevel="7">
      <c r="A595" s="27" t="s">
        <v>245</v>
      </c>
      <c r="B595" s="27" t="s">
        <v>240</v>
      </c>
      <c r="C595" s="27" t="s">
        <v>308</v>
      </c>
      <c r="D595" s="27" t="s">
        <v>9</v>
      </c>
      <c r="E595" s="26" t="s">
        <v>315</v>
      </c>
      <c r="F595" s="28"/>
      <c r="G595" s="28"/>
      <c r="H595" s="28"/>
      <c r="I595" s="28"/>
      <c r="J595" s="29">
        <v>0</v>
      </c>
      <c r="K595" s="30">
        <v>7.9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5">
        <v>0.91139240506329111</v>
      </c>
      <c r="T595" s="35">
        <v>0</v>
      </c>
      <c r="U595" s="56">
        <v>0</v>
      </c>
      <c r="V595" s="56">
        <v>0</v>
      </c>
    </row>
    <row r="596" spans="1:22">
      <c r="A596" s="1"/>
      <c r="B596" s="1"/>
      <c r="C596" s="1"/>
      <c r="D596" s="1"/>
      <c r="E596" s="76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6"/>
      <c r="T596" s="6"/>
      <c r="U596" s="47"/>
      <c r="V596" s="75" t="s">
        <v>586</v>
      </c>
    </row>
  </sheetData>
  <mergeCells count="27">
    <mergeCell ref="E11:V11"/>
    <mergeCell ref="E1:V1"/>
    <mergeCell ref="E2:V2"/>
    <mergeCell ref="E3:V3"/>
    <mergeCell ref="E4:V4"/>
    <mergeCell ref="E5:V5"/>
    <mergeCell ref="E6:V6"/>
    <mergeCell ref="E7:V7"/>
    <mergeCell ref="E8:V8"/>
    <mergeCell ref="E9:V9"/>
    <mergeCell ref="E10:V10"/>
    <mergeCell ref="E596:R596"/>
    <mergeCell ref="E16:E17"/>
    <mergeCell ref="K16:V16"/>
    <mergeCell ref="A12:V12"/>
    <mergeCell ref="E13:K13"/>
    <mergeCell ref="E14:R14"/>
    <mergeCell ref="E15:T15"/>
    <mergeCell ref="J16:J17"/>
    <mergeCell ref="A16:A17"/>
    <mergeCell ref="B16:B17"/>
    <mergeCell ref="C16:C17"/>
    <mergeCell ref="D16:D17"/>
    <mergeCell ref="F16:F17"/>
    <mergeCell ref="G16:G17"/>
    <mergeCell ref="H16:H17"/>
    <mergeCell ref="I16:I17"/>
  </mergeCells>
  <pageMargins left="0.59027779999999996" right="0.59027779999999996" top="0.59027779999999996" bottom="0.59027779999999996" header="0.39374999999999999" footer="0.39374999999999999"/>
  <pageSetup paperSize="9" scale="8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07.11.2018&lt;/string&gt;&#10;  &lt;/DateInfo&gt;&#10;  &lt;Code&gt;26A461D752C644A0B545FEC6BD6F12&lt;/Code&gt;&#10;  &lt;ObjectCode&gt;SQUERY_ANAL_ISP_BUDG&lt;/ObjectCode&gt;&#10;  &lt;DocName&gt;Аналитический отчет&lt;/DocName&gt;&#10;  &lt;VariantName&gt;Аналитический отчет&lt;/VariantName&gt;&#10;  &lt;VariantLink&gt;56923559&lt;/VariantLink&gt;&#10;  &lt;SvodReportLink xsi:nil=&quot;true&quot; /&gt;&#10;  &lt;ReportLink&gt;198541&lt;/ReportLink&gt;&#10;  &lt;Note&gt;01.01.2018 - 07.11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735AF90-A551-4409-B244-2B5D3D1CD1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Сотрудник-ПК\Сотрудник</dc:creator>
  <cp:lastModifiedBy>Кузнецова Елена</cp:lastModifiedBy>
  <cp:lastPrinted>2018-10-24T11:21:30Z</cp:lastPrinted>
  <dcterms:created xsi:type="dcterms:W3CDTF">2018-10-23T13:15:17Z</dcterms:created>
  <dcterms:modified xsi:type="dcterms:W3CDTF">2018-11-07T14:34:56Z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</vt:lpwstr>
  </property>
  <property fmtid="{D5CDD505-2E9C-101B-9397-08002B2CF9AE}" pid="3" name="Версия клиента">
    <vt:lpwstr>18.4.7.10170</vt:lpwstr>
  </property>
  <property fmtid="{D5CDD505-2E9C-101B-9397-08002B2CF9AE}" pid="4" name="Версия базы">
    <vt:lpwstr>18.4.4202.10257109</vt:lpwstr>
  </property>
  <property fmtid="{D5CDD505-2E9C-101B-9397-08002B2CF9AE}" pid="5" name="Тип сервера">
    <vt:lpwstr>MSSQL</vt:lpwstr>
  </property>
  <property fmtid="{D5CDD505-2E9C-101B-9397-08002B2CF9AE}" pid="6" name="Сервер">
    <vt:lpwstr>kshnwins01\ksdb</vt:lpwstr>
  </property>
  <property fmtid="{D5CDD505-2E9C-101B-9397-08002B2CF9AE}" pid="7" name="База">
    <vt:lpwstr>bks_2018_mo</vt:lpwstr>
  </property>
  <property fmtid="{D5CDD505-2E9C-101B-9397-08002B2CF9AE}" pid="8" name="Пользователь">
    <vt:lpwstr>лубова</vt:lpwstr>
  </property>
  <property fmtid="{D5CDD505-2E9C-101B-9397-08002B2CF9AE}" pid="9" name="Шаблон">
    <vt:lpwstr>sqr_info_isp_budg_2016.xlt</vt:lpwstr>
  </property>
  <property fmtid="{D5CDD505-2E9C-101B-9397-08002B2CF9AE}" pid="10" name="Имя варианта">
    <vt:lpwstr>Аналитический отчет</vt:lpwstr>
  </property>
  <property fmtid="{D5CDD505-2E9C-101B-9397-08002B2CF9AE}" pid="11" name="Код отчета">
    <vt:lpwstr>26A461D752C644A0B545FEC6BD6F12</vt:lpwstr>
  </property>
  <property fmtid="{D5CDD505-2E9C-101B-9397-08002B2CF9AE}" pid="12" name="Локальная база">
    <vt:lpwstr>не используется</vt:lpwstr>
  </property>
</Properties>
</file>