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Лист1!$A$1:$H$547</definedName>
  </definedNames>
  <calcPr calcId="124519"/>
</workbook>
</file>

<file path=xl/calcChain.xml><?xml version="1.0" encoding="utf-8"?>
<calcChain xmlns="http://schemas.openxmlformats.org/spreadsheetml/2006/main">
  <c r="G15" i="1"/>
  <c r="G14" s="1"/>
  <c r="G537" l="1"/>
  <c r="H537" s="1"/>
  <c r="G525"/>
  <c r="H525" s="1"/>
  <c r="G541"/>
  <c r="H541" s="1"/>
  <c r="G510"/>
  <c r="H510" s="1"/>
  <c r="G495"/>
  <c r="G479" s="1"/>
  <c r="G483"/>
  <c r="H483" s="1"/>
  <c r="G456"/>
  <c r="H456" s="1"/>
  <c r="G444"/>
  <c r="G415"/>
  <c r="H415" s="1"/>
  <c r="G392"/>
  <c r="H392" s="1"/>
  <c r="G393"/>
  <c r="G376"/>
  <c r="G373" s="1"/>
  <c r="H373" s="1"/>
  <c r="G363"/>
  <c r="H363" s="1"/>
  <c r="G351"/>
  <c r="H351" s="1"/>
  <c r="G329"/>
  <c r="G312"/>
  <c r="G293"/>
  <c r="G274"/>
  <c r="H274" s="1"/>
  <c r="G266"/>
  <c r="G235" s="1"/>
  <c r="H235" s="1"/>
  <c r="G210"/>
  <c r="G182"/>
  <c r="G190"/>
  <c r="G145"/>
  <c r="G135"/>
  <c r="H135" s="1"/>
  <c r="G115"/>
  <c r="G108"/>
  <c r="H108" s="1"/>
  <c r="G101"/>
  <c r="H101" s="1"/>
  <c r="G85"/>
  <c r="H85" s="1"/>
  <c r="G95"/>
  <c r="H95" s="1"/>
  <c r="G64"/>
  <c r="G69"/>
  <c r="G46"/>
  <c r="H46" s="1"/>
  <c r="F520"/>
  <c r="H520" s="1"/>
  <c r="H15"/>
  <c r="H16"/>
  <c r="H17"/>
  <c r="H18"/>
  <c r="H19"/>
  <c r="H20"/>
  <c r="H21"/>
  <c r="H22"/>
  <c r="H23"/>
  <c r="H24"/>
  <c r="H25"/>
  <c r="H26"/>
  <c r="H27"/>
  <c r="H28"/>
  <c r="H29"/>
  <c r="H30"/>
  <c r="H33"/>
  <c r="H34"/>
  <c r="H35"/>
  <c r="H36"/>
  <c r="H37"/>
  <c r="H38"/>
  <c r="H39"/>
  <c r="H41"/>
  <c r="H42"/>
  <c r="H43"/>
  <c r="H44"/>
  <c r="H45"/>
  <c r="H47"/>
  <c r="H48"/>
  <c r="H49"/>
  <c r="H50"/>
  <c r="H51"/>
  <c r="H52"/>
  <c r="H53"/>
  <c r="H54"/>
  <c r="H55"/>
  <c r="H56"/>
  <c r="H57"/>
  <c r="H58"/>
  <c r="H59"/>
  <c r="H60"/>
  <c r="H61"/>
  <c r="H62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6"/>
  <c r="H87"/>
  <c r="H88"/>
  <c r="H89"/>
  <c r="H90"/>
  <c r="H91"/>
  <c r="H92"/>
  <c r="H93"/>
  <c r="H94"/>
  <c r="H96"/>
  <c r="H97"/>
  <c r="H98"/>
  <c r="H99"/>
  <c r="H100"/>
  <c r="H102"/>
  <c r="H103"/>
  <c r="H104"/>
  <c r="H105"/>
  <c r="H106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9"/>
  <c r="H130"/>
  <c r="H131"/>
  <c r="H132"/>
  <c r="H133"/>
  <c r="H134"/>
  <c r="H136"/>
  <c r="H137"/>
  <c r="H138"/>
  <c r="H139"/>
  <c r="H140"/>
  <c r="H143"/>
  <c r="H144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4"/>
  <c r="H176"/>
  <c r="H177"/>
  <c r="H178"/>
  <c r="H179"/>
  <c r="H180"/>
  <c r="H181"/>
  <c r="H185"/>
  <c r="H186"/>
  <c r="H187"/>
  <c r="H188"/>
  <c r="H189"/>
  <c r="H191"/>
  <c r="H192"/>
  <c r="H193"/>
  <c r="H194"/>
  <c r="H195"/>
  <c r="H196"/>
  <c r="H197"/>
  <c r="H198"/>
  <c r="H199"/>
  <c r="H200"/>
  <c r="H201"/>
  <c r="H202"/>
  <c r="H203"/>
  <c r="H204"/>
  <c r="H205"/>
  <c r="H206"/>
  <c r="H211"/>
  <c r="H212"/>
  <c r="H213"/>
  <c r="H214"/>
  <c r="H215"/>
  <c r="H216"/>
  <c r="H217"/>
  <c r="H218"/>
  <c r="H220"/>
  <c r="H221"/>
  <c r="H222"/>
  <c r="H223"/>
  <c r="H224"/>
  <c r="H225"/>
  <c r="H226"/>
  <c r="H227"/>
  <c r="H228"/>
  <c r="H229"/>
  <c r="H230"/>
  <c r="H231"/>
  <c r="H232"/>
  <c r="H233"/>
  <c r="H234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5"/>
  <c r="H276"/>
  <c r="H277"/>
  <c r="H278"/>
  <c r="H279"/>
  <c r="H280"/>
  <c r="H281"/>
  <c r="H282"/>
  <c r="H283"/>
  <c r="H285"/>
  <c r="H286"/>
  <c r="H287"/>
  <c r="H288"/>
  <c r="H289"/>
  <c r="H290"/>
  <c r="H291"/>
  <c r="H294"/>
  <c r="H295"/>
  <c r="H296"/>
  <c r="H297"/>
  <c r="H298"/>
  <c r="H299"/>
  <c r="H300"/>
  <c r="H301"/>
  <c r="H302"/>
  <c r="H303"/>
  <c r="H304"/>
  <c r="H305"/>
  <c r="H306"/>
  <c r="H307"/>
  <c r="H308"/>
  <c r="H313"/>
  <c r="H314"/>
  <c r="H315"/>
  <c r="H316"/>
  <c r="H317"/>
  <c r="H318"/>
  <c r="H319"/>
  <c r="H320"/>
  <c r="H321"/>
  <c r="H322"/>
  <c r="H323"/>
  <c r="H324"/>
  <c r="H325"/>
  <c r="H326"/>
  <c r="H327"/>
  <c r="H328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2"/>
  <c r="H353"/>
  <c r="H355"/>
  <c r="H356"/>
  <c r="H357"/>
  <c r="H358"/>
  <c r="H359"/>
  <c r="H360"/>
  <c r="H361"/>
  <c r="H362"/>
  <c r="H364"/>
  <c r="H365"/>
  <c r="H366"/>
  <c r="H367"/>
  <c r="H368"/>
  <c r="H369"/>
  <c r="H370"/>
  <c r="H371"/>
  <c r="H372"/>
  <c r="H374"/>
  <c r="H375"/>
  <c r="H377"/>
  <c r="H378"/>
  <c r="H379"/>
  <c r="H380"/>
  <c r="H381"/>
  <c r="H382"/>
  <c r="H383"/>
  <c r="H384"/>
  <c r="H385"/>
  <c r="H386"/>
  <c r="H387"/>
  <c r="H388"/>
  <c r="H389"/>
  <c r="H390"/>
  <c r="H391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6"/>
  <c r="H417"/>
  <c r="H418"/>
  <c r="H419"/>
  <c r="H420"/>
  <c r="H421"/>
  <c r="H422"/>
  <c r="H423"/>
  <c r="H424"/>
  <c r="H425"/>
  <c r="H426"/>
  <c r="H427"/>
  <c r="H428"/>
  <c r="H430"/>
  <c r="H431"/>
  <c r="H432"/>
  <c r="H433"/>
  <c r="H434"/>
  <c r="H435"/>
  <c r="H436"/>
  <c r="H437"/>
  <c r="H438"/>
  <c r="H439"/>
  <c r="H440"/>
  <c r="H441"/>
  <c r="H442"/>
  <c r="H443"/>
  <c r="H444"/>
  <c r="H446"/>
  <c r="H447"/>
  <c r="H448"/>
  <c r="H449"/>
  <c r="H450"/>
  <c r="H451"/>
  <c r="H452"/>
  <c r="H453"/>
  <c r="H454"/>
  <c r="H455"/>
  <c r="H457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7"/>
  <c r="H478"/>
  <c r="H481"/>
  <c r="H482"/>
  <c r="H484"/>
  <c r="H485"/>
  <c r="H486"/>
  <c r="H487"/>
  <c r="H488"/>
  <c r="H489"/>
  <c r="H490"/>
  <c r="H491"/>
  <c r="H492"/>
  <c r="H493"/>
  <c r="H494"/>
  <c r="H496"/>
  <c r="H497"/>
  <c r="H498"/>
  <c r="H499"/>
  <c r="H500"/>
  <c r="H501"/>
  <c r="H502"/>
  <c r="H503"/>
  <c r="H504"/>
  <c r="H505"/>
  <c r="H506"/>
  <c r="H507"/>
  <c r="H508"/>
  <c r="H509"/>
  <c r="H511"/>
  <c r="H512"/>
  <c r="H513"/>
  <c r="H514"/>
  <c r="H515"/>
  <c r="H516"/>
  <c r="H517"/>
  <c r="H519"/>
  <c r="H522"/>
  <c r="H523"/>
  <c r="H524"/>
  <c r="H526"/>
  <c r="H527"/>
  <c r="H528"/>
  <c r="H529"/>
  <c r="H530"/>
  <c r="H531"/>
  <c r="H532"/>
  <c r="H533"/>
  <c r="H534"/>
  <c r="H535"/>
  <c r="H536"/>
  <c r="H538"/>
  <c r="H539"/>
  <c r="H540"/>
  <c r="H542"/>
  <c r="H543"/>
  <c r="H544"/>
  <c r="H545"/>
  <c r="H546"/>
  <c r="F393"/>
  <c r="H393" s="1"/>
  <c r="F329"/>
  <c r="F312"/>
  <c r="F311" s="1"/>
  <c r="F310" s="1"/>
  <c r="F309" s="1"/>
  <c r="F292" s="1"/>
  <c r="F284" s="1"/>
  <c r="F293"/>
  <c r="F219"/>
  <c r="H219" s="1"/>
  <c r="F210"/>
  <c r="F145"/>
  <c r="H145" s="1"/>
  <c r="F135"/>
  <c r="F511"/>
  <c r="F495"/>
  <c r="F445"/>
  <c r="H445" s="1"/>
  <c r="F354"/>
  <c r="H354" s="1"/>
  <c r="F230"/>
  <c r="F208"/>
  <c r="H208" s="1"/>
  <c r="F183"/>
  <c r="F182" s="1"/>
  <c r="F173" s="1"/>
  <c r="F175"/>
  <c r="H175" s="1"/>
  <c r="F146"/>
  <c r="H146" s="1"/>
  <c r="F476"/>
  <c r="F429" s="1"/>
  <c r="F480"/>
  <c r="H480" s="1"/>
  <c r="F376"/>
  <c r="F398"/>
  <c r="F185"/>
  <c r="F190"/>
  <c r="G40" l="1"/>
  <c r="H40" s="1"/>
  <c r="H210"/>
  <c r="G84"/>
  <c r="G128"/>
  <c r="G209"/>
  <c r="G207" s="1"/>
  <c r="H207" s="1"/>
  <c r="G107"/>
  <c r="H190"/>
  <c r="G521"/>
  <c r="H107"/>
  <c r="H495"/>
  <c r="H376"/>
  <c r="H329"/>
  <c r="G311"/>
  <c r="G310" s="1"/>
  <c r="G309" s="1"/>
  <c r="H309" s="1"/>
  <c r="H293"/>
  <c r="H14"/>
  <c r="H476"/>
  <c r="H312"/>
  <c r="H183"/>
  <c r="H182"/>
  <c r="F479"/>
  <c r="H479" s="1"/>
  <c r="F184"/>
  <c r="H184" s="1"/>
  <c r="F128"/>
  <c r="F209"/>
  <c r="H209" s="1"/>
  <c r="H84" l="1"/>
  <c r="G63"/>
  <c r="H311"/>
  <c r="G518"/>
  <c r="H521"/>
  <c r="G173"/>
  <c r="H173" s="1"/>
  <c r="H310"/>
  <c r="G292"/>
  <c r="F31"/>
  <c r="H128"/>
  <c r="G429" l="1"/>
  <c r="H429" s="1"/>
  <c r="H518"/>
  <c r="H63"/>
  <c r="G32"/>
  <c r="G284"/>
  <c r="H292"/>
  <c r="F13"/>
  <c r="G31" l="1"/>
  <c r="H31" s="1"/>
  <c r="H32"/>
  <c r="G13"/>
  <c r="H13" s="1"/>
  <c r="H284"/>
</calcChain>
</file>

<file path=xl/sharedStrings.xml><?xml version="1.0" encoding="utf-8"?>
<sst xmlns="http://schemas.openxmlformats.org/spreadsheetml/2006/main" count="2246" uniqueCount="574">
  <si>
    <t>ППП</t>
  </si>
  <si>
    <t>РП</t>
  </si>
  <si>
    <t>КЦСР</t>
  </si>
  <si>
    <t>КВР</t>
  </si>
  <si>
    <t>Наименование</t>
  </si>
  <si>
    <t>Всего расходов:</t>
  </si>
  <si>
    <t>601</t>
  </si>
  <si>
    <t>602</t>
  </si>
  <si>
    <t>610</t>
  </si>
  <si>
    <t>684</t>
  </si>
  <si>
    <t>688</t>
  </si>
  <si>
    <t>0100</t>
  </si>
  <si>
    <t>0106</t>
  </si>
  <si>
    <t>1300</t>
  </si>
  <si>
    <t>1301</t>
  </si>
  <si>
    <t>0102</t>
  </si>
  <si>
    <t>0104</t>
  </si>
  <si>
    <t>0111</t>
  </si>
  <si>
    <t>0113</t>
  </si>
  <si>
    <t>0300</t>
  </si>
  <si>
    <t>0304</t>
  </si>
  <si>
    <t>0309</t>
  </si>
  <si>
    <t>0310</t>
  </si>
  <si>
    <t>0400</t>
  </si>
  <si>
    <t>0408</t>
  </si>
  <si>
    <t>0409</t>
  </si>
  <si>
    <t>0412</t>
  </si>
  <si>
    <t>0500</t>
  </si>
  <si>
    <t>0501</t>
  </si>
  <si>
    <t>0502</t>
  </si>
  <si>
    <t>0503</t>
  </si>
  <si>
    <t>0700</t>
  </si>
  <si>
    <t>0709</t>
  </si>
  <si>
    <t>1000</t>
  </si>
  <si>
    <t>1001</t>
  </si>
  <si>
    <t>1003</t>
  </si>
  <si>
    <t>1004</t>
  </si>
  <si>
    <t>1200</t>
  </si>
  <si>
    <t>1204</t>
  </si>
  <si>
    <t>0401</t>
  </si>
  <si>
    <t>0701</t>
  </si>
  <si>
    <t>0702</t>
  </si>
  <si>
    <t>0705</t>
  </si>
  <si>
    <t>0707</t>
  </si>
  <si>
    <t>0800</t>
  </si>
  <si>
    <t>0801</t>
  </si>
  <si>
    <t>0804</t>
  </si>
  <si>
    <t>1100</t>
  </si>
  <si>
    <t>1102</t>
  </si>
  <si>
    <t>0900000000</t>
  </si>
  <si>
    <t>0990000000</t>
  </si>
  <si>
    <t>0990100000</t>
  </si>
  <si>
    <t>099012333С</t>
  </si>
  <si>
    <t>0910000000</t>
  </si>
  <si>
    <t>0800000000</t>
  </si>
  <si>
    <t>0890000000</t>
  </si>
  <si>
    <t>0890100000</t>
  </si>
  <si>
    <t>089012222С</t>
  </si>
  <si>
    <t>089012333С</t>
  </si>
  <si>
    <t>9900000000</t>
  </si>
  <si>
    <t>9920000000</t>
  </si>
  <si>
    <t>992002001А</t>
  </si>
  <si>
    <t>0500000000</t>
  </si>
  <si>
    <t>0510000000</t>
  </si>
  <si>
    <t>0510200000</t>
  </si>
  <si>
    <t>051024001Б</t>
  </si>
  <si>
    <t>0540000000</t>
  </si>
  <si>
    <t>0540200000</t>
  </si>
  <si>
    <t>054022001Б</t>
  </si>
  <si>
    <t>054022003Б</t>
  </si>
  <si>
    <t>054022004Б</t>
  </si>
  <si>
    <t>0810000000</t>
  </si>
  <si>
    <t>0810100000</t>
  </si>
  <si>
    <t>081012001Ж</t>
  </si>
  <si>
    <t>0820000000</t>
  </si>
  <si>
    <t>0820100000</t>
  </si>
  <si>
    <t>082012001Б</t>
  </si>
  <si>
    <t>1000000000</t>
  </si>
  <si>
    <t>1020000000</t>
  </si>
  <si>
    <t>1020200000</t>
  </si>
  <si>
    <t>102022001Б</t>
  </si>
  <si>
    <t>9940000000</t>
  </si>
  <si>
    <t>994002444Д</t>
  </si>
  <si>
    <t>1100000000</t>
  </si>
  <si>
    <t>1120000000</t>
  </si>
  <si>
    <t>1120100000</t>
  </si>
  <si>
    <t>112012003Д</t>
  </si>
  <si>
    <t>1130000000</t>
  </si>
  <si>
    <t>1130100000</t>
  </si>
  <si>
    <t>0520000000</t>
  </si>
  <si>
    <t>0520200000</t>
  </si>
  <si>
    <t>0520100000</t>
  </si>
  <si>
    <t>052012003Б</t>
  </si>
  <si>
    <t>052014004Г</t>
  </si>
  <si>
    <t>052014006Б</t>
  </si>
  <si>
    <t>051024017Б</t>
  </si>
  <si>
    <t>054022002Б</t>
  </si>
  <si>
    <t>054024002Б</t>
  </si>
  <si>
    <t>051024011Л</t>
  </si>
  <si>
    <t>0510100000</t>
  </si>
  <si>
    <t>051014002Б</t>
  </si>
  <si>
    <t>051024008Ж</t>
  </si>
  <si>
    <t>051024015Б</t>
  </si>
  <si>
    <t>994002555Б</t>
  </si>
  <si>
    <t>051024003Б</t>
  </si>
  <si>
    <t>051024010Г</t>
  </si>
  <si>
    <t>051024010Ж</t>
  </si>
  <si>
    <t>051024013Г</t>
  </si>
  <si>
    <t>082012002Э</t>
  </si>
  <si>
    <t>0400000000</t>
  </si>
  <si>
    <t>0420000000</t>
  </si>
  <si>
    <t>0420200000</t>
  </si>
  <si>
    <t>042022001Б</t>
  </si>
  <si>
    <t>082012002Б</t>
  </si>
  <si>
    <t>082012003Э</t>
  </si>
  <si>
    <t>0700000000</t>
  </si>
  <si>
    <t>0720000000</t>
  </si>
  <si>
    <t>0720100000</t>
  </si>
  <si>
    <t>0830000000</t>
  </si>
  <si>
    <t>0710000000</t>
  </si>
  <si>
    <t>0710200000</t>
  </si>
  <si>
    <t>071022003В</t>
  </si>
  <si>
    <t>0100000000</t>
  </si>
  <si>
    <t>0110000000</t>
  </si>
  <si>
    <t>0110100000</t>
  </si>
  <si>
    <t>011012003Г</t>
  </si>
  <si>
    <t>011012004Г</t>
  </si>
  <si>
    <t>0120000000</t>
  </si>
  <si>
    <t>0120100000</t>
  </si>
  <si>
    <t>012012002Г</t>
  </si>
  <si>
    <t>01201S023Г</t>
  </si>
  <si>
    <t>0120200000</t>
  </si>
  <si>
    <t>012022006Г</t>
  </si>
  <si>
    <t>01202S025Г</t>
  </si>
  <si>
    <t>0130000000</t>
  </si>
  <si>
    <t>0130100000</t>
  </si>
  <si>
    <t>013012002Г</t>
  </si>
  <si>
    <t>0600000000</t>
  </si>
  <si>
    <t>0620000000</t>
  </si>
  <si>
    <t>0620100000</t>
  </si>
  <si>
    <t>062012001Б</t>
  </si>
  <si>
    <t>0630000000</t>
  </si>
  <si>
    <t>0630100000</t>
  </si>
  <si>
    <t>063012001Б</t>
  </si>
  <si>
    <t>0110200000</t>
  </si>
  <si>
    <t>011022002В</t>
  </si>
  <si>
    <t>012012001В</t>
  </si>
  <si>
    <t>0140000000</t>
  </si>
  <si>
    <t>0140100000</t>
  </si>
  <si>
    <t>014012002Г</t>
  </si>
  <si>
    <t>0190000000</t>
  </si>
  <si>
    <t>0190100000</t>
  </si>
  <si>
    <t>019012777Д</t>
  </si>
  <si>
    <t>9990000000</t>
  </si>
  <si>
    <t>999002666Ц</t>
  </si>
  <si>
    <t>0710100000</t>
  </si>
  <si>
    <t>071012001В</t>
  </si>
  <si>
    <t>0200000000</t>
  </si>
  <si>
    <t>0220000000</t>
  </si>
  <si>
    <t>0220100000</t>
  </si>
  <si>
    <t>022012001Г</t>
  </si>
  <si>
    <t>1010000000</t>
  </si>
  <si>
    <t>1010100000</t>
  </si>
  <si>
    <t>101012001Б</t>
  </si>
  <si>
    <t>1010200000</t>
  </si>
  <si>
    <t>101022002Б</t>
  </si>
  <si>
    <t>101022003Б</t>
  </si>
  <si>
    <t>1010300000</t>
  </si>
  <si>
    <t>101032004Б</t>
  </si>
  <si>
    <t>1010400000</t>
  </si>
  <si>
    <t>101042005Б</t>
  </si>
  <si>
    <t>1010500000</t>
  </si>
  <si>
    <t>101052006Б</t>
  </si>
  <si>
    <t>0210000000</t>
  </si>
  <si>
    <t>0210100000</t>
  </si>
  <si>
    <t>021012001Д</t>
  </si>
  <si>
    <t>0210200000</t>
  </si>
  <si>
    <t>021022002Г</t>
  </si>
  <si>
    <t>0300000000</t>
  </si>
  <si>
    <t>0390000000</t>
  </si>
  <si>
    <t>0390100000</t>
  </si>
  <si>
    <t>039012333Д</t>
  </si>
  <si>
    <t>0310000000</t>
  </si>
  <si>
    <t>0310100000</t>
  </si>
  <si>
    <t>031012001Б</t>
  </si>
  <si>
    <t>0310200000</t>
  </si>
  <si>
    <t>031022002Б</t>
  </si>
  <si>
    <t>0310300000</t>
  </si>
  <si>
    <t>031032003Б</t>
  </si>
  <si>
    <t>0320000000</t>
  </si>
  <si>
    <t>0320100000</t>
  </si>
  <si>
    <t>032012001Д</t>
  </si>
  <si>
    <t>100</t>
  </si>
  <si>
    <t>200</t>
  </si>
  <si>
    <t>800</t>
  </si>
  <si>
    <t>700</t>
  </si>
  <si>
    <t>600</t>
  </si>
  <si>
    <t>300</t>
  </si>
  <si>
    <t>400</t>
  </si>
  <si>
    <t xml:space="preserve"> Общегосударственные вопросы</t>
  </si>
  <si>
    <t xml:space="preserve"> Обслуживание государственного и муниципального долга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</si>
  <si>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</si>
  <si>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</si>
  <si>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</si>
  <si>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Образование</t>
  </si>
  <si>
    <t xml:space="preserve"> Социальная политика</t>
  </si>
  <si>
    <t xml:space="preserve"> Средства массовой информации</t>
  </si>
  <si>
    <t xml:space="preserve"> Культура, кинематография</t>
  </si>
  <si>
    <t xml:space="preserve"> Физическая культура и спорт</t>
  </si>
  <si>
    <t xml:space="preserve"> Обслуживание государственного (муниципального) долга</t>
  </si>
  <si>
    <t xml:space="preserve"> Обеспечивающая подпрограмма "Обеспечение деятельности Администрации Кашинского района"</t>
  </si>
  <si>
    <t xml:space="preserve"> Резервные фонды</t>
  </si>
  <si>
    <t xml:space="preserve"> Подпрограмма "Обеспечение развития системы жилищно-коммунального и газового хозяйства"</t>
  </si>
  <si>
    <t xml:space="preserve"> Подпрограмма "Эффективное управление муниципальным имуществом"</t>
  </si>
  <si>
    <t xml:space="preserve"> Подпрограмма "Создание условий для успешного развития муниципальной службы и институтов гражданского общества на территории Кашинского района"</t>
  </si>
  <si>
    <t xml:space="preserve"> Подпрограмма "Оказание содействия в проведении общественно-полезных и социально-значимых мероприятий"</t>
  </si>
  <si>
    <t xml:space="preserve"> Подпрограмма "Содействие закреплению молодых специалистов в отраслях образование, здравоохранение и культура"</t>
  </si>
  <si>
    <t xml:space="preserve"> Отдельные мероприятия, не включенные в муниципальные программы</t>
  </si>
  <si>
    <t xml:space="preserve"> Подпрограмма "Обеспечение надежной защиты населения на территории муниципального образования "Кашинский район" от последствий чрезвычайных ситуаций природного и техногенного характера"</t>
  </si>
  <si>
    <t xml:space="preserve"> Подпрограмма "Развитие сферы транспорта, связи и дорожного хозяйства"</t>
  </si>
  <si>
    <t xml:space="preserve"> Социальное обеспечение и иные выплаты населению</t>
  </si>
  <si>
    <t xml:space="preserve"> Подпрограмма "Улучшение жилищных условий граждан, проживающих в сельской местности"</t>
  </si>
  <si>
    <t xml:space="preserve"> Подпрограмма "Обеспечение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</si>
  <si>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 Капитальные вложения в объекты государственной (муниципальной) собственности</t>
  </si>
  <si>
    <t xml:space="preserve"> Подпрограмма "Поддержка средств массовой информации (периодическая печать)"</t>
  </si>
  <si>
    <t xml:space="preserve"> Подпрограмма "Содействие временной занятости безработных и ищущих работу граждан"</t>
  </si>
  <si>
    <t xml:space="preserve"> Подпрограмма "Повышение доступности и качества дошкольного образования"</t>
  </si>
  <si>
    <t xml:space="preserve"> Подпрограмма "Повышение доступности и качества общего образования"</t>
  </si>
  <si>
    <t xml:space="preserve"> Подпрограмма "Обеспечение качественного дополнительного образования детей"</t>
  </si>
  <si>
    <t xml:space="preserve"> Подпрограмма "Профилактика безнадзорности и правонарушений несовершеннолетних"</t>
  </si>
  <si>
    <t xml:space="preserve"> Подпрограмма "Комплексные меры противодействия злоупотреблению наркотическими средствами, психотропными веществами и их незаконному обороту в Кашинском районе"</t>
  </si>
  <si>
    <t xml:space="preserve"> Подпрограмма "Обеспечение летнего отдыха и оздоровления детей"</t>
  </si>
  <si>
    <t xml:space="preserve"> Обеспечивающая подпрограмма "Обеспечение деятельности Отдела образования Администрации Кашинского района"</t>
  </si>
  <si>
    <t xml:space="preserve"> Подпрограмма "Обеспечение качества условий предоставления образовательных услуг учреждением дополнительного образования детей в сфере культуры"</t>
  </si>
  <si>
    <t xml:space="preserve"> Подпрограмма "Молодежь муниципального образования "Кашинский район""</t>
  </si>
  <si>
    <t xml:space="preserve"> Подпрограмма "Сохранение и приумножение культурного потенциала Кашинского района"</t>
  </si>
  <si>
    <t xml:space="preserve"> Обеспечивающая подпрограмма "Обеспечение деятельности Комитета по культуре, туризму, спорту и делам молодёжи Администрации Кашинского района"</t>
  </si>
  <si>
    <t xml:space="preserve"> Подпрограмма "Создание условий для занятий населения физической культурой и спортом"</t>
  </si>
  <si>
    <t xml:space="preserve"> Подпрограмма "Обеспечение функционирования спортивных объектов (МУ "Стадион")"</t>
  </si>
  <si>
    <t xml:space="preserve"> Финансовое управление администрации Кашинского района</t>
  </si>
  <si>
    <t>0910200000</t>
  </si>
  <si>
    <t>091022001Б</t>
  </si>
  <si>
    <t>0703</t>
  </si>
  <si>
    <t>0830100000</t>
  </si>
  <si>
    <t>08301S032Ж</t>
  </si>
  <si>
    <t xml:space="preserve"> Обеспечение предоставления жилых помещений детям-сиротам, детям, оставшимся без попечения родителей, лицам из их числа по договорам найма специализированных жилых помещений</t>
  </si>
  <si>
    <t>051024006Ж</t>
  </si>
  <si>
    <t xml:space="preserve"> Подпрограмма "Обеспечение пожарной безопасности на территории городского поселения - город Кашин Кашинского района Тверской области"</t>
  </si>
  <si>
    <t>0810110510</t>
  </si>
  <si>
    <t>0105</t>
  </si>
  <si>
    <t>0810151200</t>
  </si>
  <si>
    <t>054024004Б</t>
  </si>
  <si>
    <t>0640000000</t>
  </si>
  <si>
    <t>0640100000</t>
  </si>
  <si>
    <t>064012002Б</t>
  </si>
  <si>
    <t>0810110540</t>
  </si>
  <si>
    <t>081012002С</t>
  </si>
  <si>
    <t>082012003Б</t>
  </si>
  <si>
    <t>0810159300</t>
  </si>
  <si>
    <t>0520110520</t>
  </si>
  <si>
    <t>051024008Б</t>
  </si>
  <si>
    <t>0510210550</t>
  </si>
  <si>
    <t>0510300000</t>
  </si>
  <si>
    <t>05103S033Б</t>
  </si>
  <si>
    <t>0510500000</t>
  </si>
  <si>
    <t>051054001Б</t>
  </si>
  <si>
    <t>0505</t>
  </si>
  <si>
    <t>051024018Г</t>
  </si>
  <si>
    <t>1030000000</t>
  </si>
  <si>
    <t>1030100000</t>
  </si>
  <si>
    <t>07201R0820</t>
  </si>
  <si>
    <t>0110110740</t>
  </si>
  <si>
    <t>0120110750</t>
  </si>
  <si>
    <t>0110110560</t>
  </si>
  <si>
    <t>0120110560</t>
  </si>
  <si>
    <t>0110110500</t>
  </si>
  <si>
    <t xml:space="preserve"> Администрация Кашинского района</t>
  </si>
  <si>
    <t xml:space="preserve"> Отдел образования Администрации Кашинского района</t>
  </si>
  <si>
    <t xml:space="preserve"> Контрольно-счетная палата Кашинского района</t>
  </si>
  <si>
    <t xml:space="preserve"> Комитет по культуре, туризму, спорту и делам молодёжи Администрации Кашинского района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</si>
  <si>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</si>
  <si>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Муниципальная программа "Управление муниципальными финансами муниципального образования "Кашинский район"на 2017-2022 годы"</t>
  </si>
  <si>
    <t xml:space="preserve"> Обслуживание государственного внутреннего и муниципального долга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</si>
  <si>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</si>
  <si>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Муниципальная программа "Информационная политика и работа с общественностью муниципального образования "Кашинский район" на 2017-2022 годы"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</si>
  <si>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</si>
  <si>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</si>
  <si>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Расходы, не включенные в муниципальные программы</t>
  </si>
  <si>
    <t xml:space="preserve"> Другие общегосударственные вопросы</t>
  </si>
  <si>
    <t xml:space="preserve"> Муниципальная программа "Комплексное развитие системы жилищно-коммунальной инфраструктуры муниципального образования "Кашинский район" на 2017-2022 годы"</t>
  </si>
  <si>
    <t xml:space="preserve"> Муниципальная программа "Профилактика правонарушений на территории муниципального образования "Кашинский район" на 2017-2022 годы"</t>
  </si>
  <si>
    <t xml:space="preserve"> Органы юстиции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</si>
  <si>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</si>
  <si>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 xml:space="preserve"> Муниципальная программа "Развитие системы гражданской обороны, защиты населения от чрезвычайных ситуаций и снижения рисков их возникновения на территории муниципального образования Кашинский район" на 2017-2022 годы"</t>
  </si>
  <si>
    <t xml:space="preserve"> Обеспечение пожарной безопасности</t>
  </si>
  <si>
    <t xml:space="preserve"> Транспорт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</si>
  <si>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</si>
  <si>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</si>
  <si>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</si>
  <si>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Коммунальное хозяйство</t>
  </si>
  <si>
    <t xml:space="preserve"> Благоустройство</t>
  </si>
  <si>
    <t xml:space="preserve"> Другие вопросы в области жилищно-коммунального хозяйства</t>
  </si>
  <si>
    <t xml:space="preserve"> Пенсионное обеспечение</t>
  </si>
  <si>
    <t xml:space="preserve"> Социальное обеспечение населения</t>
  </si>
  <si>
    <t xml:space="preserve"> Муниципальная программа "Устойчивое развитие сельских территорий муниципального образования "Кашинский район " на 2017-2022 годы"</t>
  </si>
  <si>
    <t xml:space="preserve"> Муниципальная программа "Молодежная политика муниципального образования "Кашинский район" на 2017-2022 годы"</t>
  </si>
  <si>
    <t xml:space="preserve"> Охрана семьи и детства</t>
  </si>
  <si>
    <t xml:space="preserve"> Муниципальная программа "Социальная поддержка граждан на территории муниципального образования "Кашинский район" на 2017-2022 годы"</t>
  </si>
  <si>
    <t xml:space="preserve"> Другие вопросы в области средств массовой информации</t>
  </si>
  <si>
    <t xml:space="preserve"> Общеэкономические вопросы</t>
  </si>
  <si>
    <t xml:space="preserve"> Дошкольное образование</t>
  </si>
  <si>
    <t xml:space="preserve"> Муниципальная программа "Развитие отрасли "Образование" муниципального образования "Кашинский район" на 2017-2022 годы"</t>
  </si>
  <si>
    <t xml:space="preserve"> Общее образование</t>
  </si>
  <si>
    <t xml:space="preserve"> Дополнительное образование детей</t>
  </si>
  <si>
    <t xml:space="preserve"> Профессиональная подготовка, переподготовка и повышение квалификации</t>
  </si>
  <si>
    <t xml:space="preserve"> Молодежная политика</t>
  </si>
  <si>
    <t xml:space="preserve"> Другие вопросы в области образования</t>
  </si>
  <si>
    <t xml:space="preserve"> Муниципальная программа "Развитие отрасли "Культура" муниципального образования "Кашинский район" на 2017-2022 годы"</t>
  </si>
  <si>
    <t xml:space="preserve"> Культура</t>
  </si>
  <si>
    <t xml:space="preserve"> Другие вопросы в области культуры, кинематографии</t>
  </si>
  <si>
    <t xml:space="preserve"> Муниципальная программа "Развитие физической культуры и спорта муниципального образования "Кашинский район" на 2017-2022 годы"</t>
  </si>
  <si>
    <t xml:space="preserve"> Массовый спорт</t>
  </si>
  <si>
    <t xml:space="preserve"> Обеспечивающая подпрограмма "Обеспечение деятельности Финансового управления администрации Кашинского района"</t>
  </si>
  <si>
    <t xml:space="preserve"> Задача "Обеспечение деятельности администраторов программы"</t>
  </si>
  <si>
    <t xml:space="preserve"> Расходы по аппарату Финансового управления администрации Кашинского района на выполнение полномочий</t>
  </si>
  <si>
    <t xml:space="preserve"> Иные бюджетные ассигнования</t>
  </si>
  <si>
    <t xml:space="preserve"> Подпрограмма "Обеспечение сбалансированности и устойчивости местного бюджета муниципального образования "Кашинский район""</t>
  </si>
  <si>
    <t xml:space="preserve"> Задача "Обеспечение эффективного управления муниципальным долгом Кашинского района"</t>
  </si>
  <si>
    <t xml:space="preserve"> Обслуживание муниципального долга Кашинского района</t>
  </si>
  <si>
    <t xml:space="preserve"> Высшее должностное лицо Кашинского района</t>
  </si>
  <si>
    <t xml:space="preserve"> Задача "Создание условий для деятельности в системе гражданского общества общественных объединений, максимальное использование их потенциала для эффективного решения социально значимых проблем района"</t>
  </si>
  <si>
    <t xml:space="preserve"> Осуществление государственных полномочий по созданию , исполнению полномочий и организации деятельности комиссий по делам несовершеннолетних и защите их прав</t>
  </si>
  <si>
    <t xml:space="preserve"> Расходы по центральному аппарату органов местного самоуправления Кашинского района, за исключением расходов на выполнение переданных полномочий РФ, Тверской области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</si>
  <si>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</si>
  <si>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Резервный фонд Администрации Кашинского района</t>
  </si>
  <si>
    <t xml:space="preserve"> Задача "Повышение качества производимых организациями коммунального комплекса товаров и оказываемых услуг"</t>
  </si>
  <si>
    <t xml:space="preserve"> Реализация генерального плана городского поселения -город Кашин</t>
  </si>
  <si>
    <t xml:space="preserve"> Задача "Организация эффективного управления имуществом на территории муниципального образования "Кашинский район""</t>
  </si>
  <si>
    <t xml:space="preserve"> Составление техпланов объектов недвижимости</t>
  </si>
  <si>
    <t xml:space="preserve"> Содержание имущества казны</t>
  </si>
  <si>
    <t xml:space="preserve"> Оценка муниципального имущества</t>
  </si>
  <si>
    <t xml:space="preserve"> Подпрограмма "Оказание поддержки гражданам и объединениям, участвующим в охране общественного порядка"</t>
  </si>
  <si>
    <t xml:space="preserve"> Задача "Создание условия для деятельности народной дружины на территории Кашинского района"</t>
  </si>
  <si>
    <t xml:space="preserve"> Расходы на обеспечение добровольной дружины помещением и другими материально-техническими средствами</t>
  </si>
  <si>
    <t xml:space="preserve"> Осуществление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</si>
  <si>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Предоставление субсидий некоммерческим организациям</t>
  </si>
  <si>
    <t xml:space="preserve"> Исполнение переданных государственных полномочий на государственную регистрацию актов гражданского состояния</t>
  </si>
  <si>
    <t xml:space="preserve"> Задача "Создание условий для проведения общественно полезных и социально значимых мероприятий"</t>
  </si>
  <si>
    <t xml:space="preserve"> Представительские расходы и иные расходы, связанные с представительской деятельностью органов местного самоуправления</t>
  </si>
  <si>
    <t xml:space="preserve"> Проведение общественно-полезных и социально- значимых мероприятий на территории Кашинского района</t>
  </si>
  <si>
    <t xml:space="preserve"> Содержание муниципального казенного учреждения "Централизованная бухгалтерия поселений Кашинского района"</t>
  </si>
  <si>
    <t xml:space="preserve"> Осуществление переданных государственных полномочий на государственную регистрацию актов гражданского состояния</t>
  </si>
  <si>
    <t xml:space="preserve"> Задача "Повышение информирования населения о чрезвычайных ситуациях природного и техногенного характера, обеспечение проведения эвакуационных, аварийно-спасательных мероприятий"</t>
  </si>
  <si>
    <t xml:space="preserve"> Содержание и развитие единой дежурно-диспетчерской службы на территории Кашинского района</t>
  </si>
  <si>
    <t xml:space="preserve"> Задача "Создание условий для оперативного обеспечения пожарной техники водой при тушении пожаров"</t>
  </si>
  <si>
    <t xml:space="preserve"> Обустройство подъездов к заборам воды пожарной техникой</t>
  </si>
  <si>
    <t xml:space="preserve"> Задача "Повышение транспортной доступности населения"</t>
  </si>
  <si>
    <t xml:space="preserve"> Организация транспортного обслуживания населения на муниципальных маршрутах регулярных перевозок по регулируемым тарифам</t>
  </si>
  <si>
    <t xml:space="preserve"> Задача "Развитие дорожного хозяйства муниципального образования"</t>
  </si>
  <si>
    <t xml:space="preserve">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</si>
  <si>
    <t xml:space="preserve"> Капитальный ремонт, ремонт и содержание автомобильных дорог общего пользования местного значения и сооружений на них на территории МО "Кашинский район"</t>
  </si>
  <si>
    <t xml:space="preserve"> Субсидии на содержание автомобильных дорог и сооружений на них на территории городского поселения - город Кашин</t>
  </si>
  <si>
    <t xml:space="preserve"> Ремонт автомобильных дорог общего пользования местного значения на территории муниципального образования "Городское поселение - город Кашин"</t>
  </si>
  <si>
    <t xml:space="preserve"> Проект планировки территории</t>
  </si>
  <si>
    <t xml:space="preserve"> Межевание земельных участков</t>
  </si>
  <si>
    <t xml:space="preserve"> Субсидии на капитальный ремонт жилых помещений муниципального жилого фонда г. Кашин</t>
  </si>
  <si>
    <t xml:space="preserve"> Перечисления на счет регионального оператора ежемесячных взносов в Фонд капитального ремонта общего имущества многоквартирных домов г.Кашин</t>
  </si>
  <si>
    <t xml:space="preserve"> Задача "Строительство и модернизация систем коммунальной инфраструктуры, в соответствии с потребностями жилищного и промышленного строительства"</t>
  </si>
  <si>
    <t xml:space="preserve"> Газификация микрорайона "Восточный"</t>
  </si>
  <si>
    <t xml:space="preserve"> Ремонт канализационных сетей городского поселения-город Кашин</t>
  </si>
  <si>
    <t xml:space="preserve"> Субсидия на ремонт канализационных сетей городского поселения-город Кашин</t>
  </si>
  <si>
    <t xml:space="preserve"> Ремонт водопроводных сетей городского поселения - город Кашин</t>
  </si>
  <si>
    <t xml:space="preserve"> Подготовка к зиме</t>
  </si>
  <si>
    <t xml:space="preserve">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</t>
  </si>
  <si>
    <t xml:space="preserve"> Оплата за электроэнергию, затраченную на уличное освещение городского поселения - город Кашин</t>
  </si>
  <si>
    <t xml:space="preserve"> Субсидии на благоустройство городского поселения - город Кашин</t>
  </si>
  <si>
    <t xml:space="preserve"> Субсидии на обслуживание уличного освещения городского поселения - город Кашин</t>
  </si>
  <si>
    <t xml:space="preserve"> Задача "Реализация Программы поддержки местных инициатив в Тверской области"</t>
  </si>
  <si>
    <t xml:space="preserve"> Приобретение детских площадок</t>
  </si>
  <si>
    <t xml:space="preserve"> Субсидии на другие вопросы в области жилищно-коммунального хозяйства</t>
  </si>
  <si>
    <t xml:space="preserve"> Осуществление ежемесячных доплат к трудовой пенсии по старости (инвалидности) муниципальным служащим</t>
  </si>
  <si>
    <t xml:space="preserve"> Задача "Обеспечение жильем граждан, молодых семей и специалистов, проживающих на селе"</t>
  </si>
  <si>
    <t xml:space="preserve"> Предоставление социальной выплаты гражданам, молодым семьям и специалистам на приобретение (строительство) жилья на селе</t>
  </si>
  <si>
    <t xml:space="preserve"> Осуществление социальных выплат к 9 мая участникам Великой Отечественной войны</t>
  </si>
  <si>
    <t xml:space="preserve"> Осуществление социальных выплат лицам, удостоенным звания "Почетный гражданин Кашинского района"</t>
  </si>
  <si>
    <t xml:space="preserve"> Задача "Содействие в решении жилищных проблем молодых специалистов в отраслях образование, здравоохранение и культура"</t>
  </si>
  <si>
    <t xml:space="preserve"> Возмещение молодым специалистам затрат по найму жилых помещений на период своей трудовой деятельности в Кашинском районе</t>
  </si>
  <si>
    <t xml:space="preserve"> Подпрограмма "Содействие в обеспечении жильем молодых семей"</t>
  </si>
  <si>
    <t xml:space="preserve"> Задача "Содействие в решении жилищных проблем молодых семей"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</si>
  <si>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 за счет средств местного бюджета</t>
  </si>
  <si>
    <t xml:space="preserve"> Задача "Приобретение и оформление в муниципальную собственность жилых помещений по стоимости в пределах средств из областного бюджета Тверской области, предоставляемых в виде субвенций бюджету муниципального образования "Кашинский район" для детей-сирот, детей, оставшихся без попечения, и лиц из их числа"</t>
  </si>
  <si>
    <t xml:space="preserve"> Задача "Улучшение информирования населения о деятельности органов местного самоуправления Кашинского района, общественных организаций и объединений, общественно-политических, социально-культурных событиях, формирование обратной связи с населением"</t>
  </si>
  <si>
    <t xml:space="preserve"> Профилактика безнадзорности и правонарушений среди подростков, повышение их трудовой мотивации</t>
  </si>
  <si>
    <t xml:space="preserve"> Задача "Обеспечение доступности и высокого качества услуг дошкольного образования"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</si>
  <si>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</si>
  <si>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местного бюджета</t>
  </si>
  <si>
    <t xml:space="preserve"> Организация питания в дошкольных образовательных учреждениях</t>
  </si>
  <si>
    <t xml:space="preserve"> Задача "Обеспечение условий для достижения школьниками Кашинского района качественных образовательных результатов"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</si>
  <si>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</t>
  </si>
  <si>
    <t xml:space="preserve">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</t>
  </si>
  <si>
    <t xml:space="preserve"> Обеспечение школьников начальных классов горячим питанием за счет средств местного бюджета</t>
  </si>
  <si>
    <t xml:space="preserve"> Задача "Повышение доступности общего образования"</t>
  </si>
  <si>
    <t xml:space="preserve"> Предоставление услуг дошкольного образования на базе общеобразовательных учреждений</t>
  </si>
  <si>
    <t xml:space="preserve"> Обеспечение подвоза обучающихся к месту учебы и обратно за счет средств местного бюджета</t>
  </si>
  <si>
    <t xml:space="preserve"> Задача "Предупреждение безнадзорности, беспризорности, правонарушений и антиобщественных действий несовершеннолетних, выявление и устранение причин и условий, способствующих этому"</t>
  </si>
  <si>
    <t xml:space="preserve"> Обеспечение занятности подростков в каникулярное время</t>
  </si>
  <si>
    <t xml:space="preserve"> Задача "Профилактика потребления наркотиков среди обучающихся школ Кашинского района"</t>
  </si>
  <si>
    <t xml:space="preserve"> Проведение тестирования школьников на употребление наркотических средств</t>
  </si>
  <si>
    <t xml:space="preserve"> Задача "Расширение потенциала системы дополнительного образования"</t>
  </si>
  <si>
    <t xml:space="preserve"> Выполнение муниципальных заданий на оказание муниципальных услуг муниципальными организациями дополнительного образования детей</t>
  </si>
  <si>
    <t xml:space="preserve"> Задача "Обеспечение высокого качества услуг дошкольного образования"</t>
  </si>
  <si>
    <t xml:space="preserve"> Кадровое обеспечение системы дошкольного образования</t>
  </si>
  <si>
    <t xml:space="preserve"> Развитие кадрового потенциала</t>
  </si>
  <si>
    <t xml:space="preserve"> Задача "Создание условий для развития системы отдыха и оздоровления детей"</t>
  </si>
  <si>
    <t xml:space="preserve"> Выполнение муниципального задания на оказание муниципальных услуг по организации летнего отдыха и оздоровления детей</t>
  </si>
  <si>
    <t xml:space="preserve"> Задача "Обеспечение деятельности Отдела образования Администрации Кашинского района"</t>
  </si>
  <si>
    <t xml:space="preserve"> Финансовое обеспечение деятельности Отдела образования Администрации Кашинского района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</si>
  <si>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</si>
  <si>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 xml:space="preserve"> Обеспечение выплаты ежемесячной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</si>
  <si>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 xml:space="preserve"> Расходы на обеспечение деятельности контрольного органа местного самоуправления</t>
  </si>
  <si>
    <t xml:space="preserve"> Задача "Повышение уровня трудоустройства и трудовой мотивации безработных и ищущих работу граждан за счет создания временных рабочих мест"</t>
  </si>
  <si>
    <t xml:space="preserve"> Организация общественных работ для безработных и ищущих работу граждан</t>
  </si>
  <si>
    <t xml:space="preserve"> Задача "Основное мероприятие "Содействие развитию дошкольного образования""</t>
  </si>
  <si>
    <t xml:space="preserve"> Предоставление субсидий на финансовое обеспечение деятельности МБОУ ДОД "Кашинская ДШИ"</t>
  </si>
  <si>
    <t xml:space="preserve"> Задача "Развитие молодежного самоуправления"</t>
  </si>
  <si>
    <t xml:space="preserve"> Организация деятельности молодежного центра при Администрации Кашинского района, в том числе организация и проведение мероприятий</t>
  </si>
  <si>
    <t xml:space="preserve"> Задача "Поддержка общественно значимых проектов (программ) детских и молодежных общественных объединений"</t>
  </si>
  <si>
    <t xml:space="preserve"> Организация и проведение мероприятий гражданско-патриотической направленности мероприятий, направленных на формирование здорового образа жизни</t>
  </si>
  <si>
    <t xml:space="preserve"> Вручение Гранта Главы Кашинского района молодым и талантливым</t>
  </si>
  <si>
    <t xml:space="preserve"> Задача "Профилактика асоциальных явлений в молодежной среде"</t>
  </si>
  <si>
    <t xml:space="preserve"> Организация и проведение мероприятий по профилактике асоциальных явлений</t>
  </si>
  <si>
    <t xml:space="preserve"> Задача "Развитие материально-технической базы органов по работе с детьми и молодежью и органов молодежного самоуправления"</t>
  </si>
  <si>
    <t xml:space="preserve"> Приобретение одежды, оборудования, расходных материалов и прочее для нужд деятельности органов молодежного самоуправления</t>
  </si>
  <si>
    <t xml:space="preserve"> Задача "Межмуниципальное сотрудничество молодежи Кашинского района"</t>
  </si>
  <si>
    <t xml:space="preserve"> Участие в областных, межрегиональных, федеральных мероприятиях</t>
  </si>
  <si>
    <t xml:space="preserve"> Задача "Сохранение и развитие библиотечного дела"</t>
  </si>
  <si>
    <t xml:space="preserve"> Финансовое обеспечение деятельности районного муниципального учреждения культуры "Кашинская МЦБ"</t>
  </si>
  <si>
    <t xml:space="preserve"> Задача "Сохранение и развитие клубного дела в Кашинском районе"</t>
  </si>
  <si>
    <t xml:space="preserve"> Предоставление субсидий на финансовое обеспечение деятельности МБУ "Районный дом культуры"</t>
  </si>
  <si>
    <t xml:space="preserve"> Задача "Обеспечение деятельности главного администратора программы- Комитета по культуре, спорту , туризму и делам молодежи Администрации Кашинского района"</t>
  </si>
  <si>
    <t xml:space="preserve"> Обеспечение деятельности Комитета по культуре, туризму, спорту и делам молодежи Администрации Кашинского района</t>
  </si>
  <si>
    <t xml:space="preserve"> Задача "Развитие массового спорта и физкультурно-оздоровительного движения среди всех возрастных групп и категорий населения Кашинского района, включая лиц с ограниченными физическими возможностями и инвалидов в муниципальном образовании"</t>
  </si>
  <si>
    <t xml:space="preserve"> Организация проведения спортивно-массовых мероприятий и соревнований, направленных на физическое воспитание детей, подростков и молодежи; привлечение к спортивному, здоровому образу жизни взрослого населения, инвалидов и ветеранов в рамках Единого календарного плана муниципальных и областных спортивно-массовых мероприятий</t>
  </si>
  <si>
    <t xml:space="preserve"> Задача "Организация участия спортсменов и сборных команд муниципального образования в областных, всероссийских и международных соревнованиях"</t>
  </si>
  <si>
    <t xml:space="preserve"> Профессиональная подготовка и участие спортсменов и сборных команд в областных, всероссийских и международных соревнованиях</t>
  </si>
  <si>
    <t xml:space="preserve"> Задача "Укрепление материально-технической базы учреждений и объектов спортивной направленности"</t>
  </si>
  <si>
    <t xml:space="preserve"> Приобретение спортивного инвентаря, спортивной формы</t>
  </si>
  <si>
    <t xml:space="preserve"> Задача "Развитие физкультурно-спортивной инфраструктуры МУ "Стадион""</t>
  </si>
  <si>
    <t xml:space="preserve"> Обеспечение функционирования и развитие инфраструктуры МУ "Стадион"</t>
  </si>
  <si>
    <t>05202S030Б</t>
  </si>
  <si>
    <t>051012004Б</t>
  </si>
  <si>
    <t>051022021Ж</t>
  </si>
  <si>
    <t>0405</t>
  </si>
  <si>
    <t xml:space="preserve"> Предоставление субсидии печатным СМИ</t>
  </si>
  <si>
    <t>113014003Б</t>
  </si>
  <si>
    <t>05201S105Б</t>
  </si>
  <si>
    <t>0720110820</t>
  </si>
  <si>
    <t>011012006В</t>
  </si>
  <si>
    <t>0120110230</t>
  </si>
  <si>
    <t>0120110660</t>
  </si>
  <si>
    <t>01201S066В</t>
  </si>
  <si>
    <t>0120210250</t>
  </si>
  <si>
    <t>012022008В</t>
  </si>
  <si>
    <t>01202S044В</t>
  </si>
  <si>
    <t>013012003В</t>
  </si>
  <si>
    <t>0140110240</t>
  </si>
  <si>
    <t>0140200000</t>
  </si>
  <si>
    <t>0140210450</t>
  </si>
  <si>
    <t>02201L5195</t>
  </si>
  <si>
    <t>0210110680</t>
  </si>
  <si>
    <t>02101L5191</t>
  </si>
  <si>
    <t>02101L5193</t>
  </si>
  <si>
    <t>02101L5194</t>
  </si>
  <si>
    <t>02101S068Д</t>
  </si>
  <si>
    <t>0210210680</t>
  </si>
  <si>
    <t>02102L5193</t>
  </si>
  <si>
    <t>02102L5194</t>
  </si>
  <si>
    <t>02102S068Г</t>
  </si>
  <si>
    <t xml:space="preserve"> Сельское хозяйство и рыболовство</t>
  </si>
  <si>
    <t xml:space="preserve"> Ремонт автомобильных дорог в границах городского поселения- город Кашин Кашинского района Тверской области</t>
  </si>
  <si>
    <t xml:space="preserve"> Техническое обслуживание газовых сетей</t>
  </si>
  <si>
    <t xml:space="preserve"> Задача "Основное мероприятие "Создание условий для развития жилищного строительства на вовлекаемых в гражданский оборот земельных участках в соответствии с Федеральным законом "О содействии развитию жилищного строительства""</t>
  </si>
  <si>
    <t xml:space="preserve"> Реализация мероприятий, способствующих занятости граждан, испытывающих трудности в поиске работы безработных и ищущих работу граждан за счет создания временных рабочих мест</t>
  </si>
  <si>
    <t xml:space="preserve"> Погашение кредиторской задолженности прошлых лет</t>
  </si>
  <si>
    <t xml:space="preserve">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</t>
  </si>
  <si>
    <t xml:space="preserve"> Расходы за счет субсидии из областного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</si>
  <si>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 xml:space="preserve"> Расходы за счет субсидии из местного бюджета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"Нас пригласили во Дворец" в части обеспечения подвоза учащихся</t>
  </si>
  <si>
    <t xml:space="preserve">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,проживающих в сельской местности, к месту обучения и обратно за счет средств областного бюджета</t>
  </si>
  <si>
    <t xml:space="preserve"> Укрепление материально-технической базы муниципальных общеобразовательных организаций.</t>
  </si>
  <si>
    <t xml:space="preserve">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</t>
  </si>
  <si>
    <t xml:space="preserve"> Задача "Организация отдыха детей в каникулярное время"</t>
  </si>
  <si>
    <t xml:space="preserve"> Расходы за счет субсидии на укрепление материально-технической базы муниципальных организаций отдыха и оздоровления детей</t>
  </si>
  <si>
    <t xml:space="preserve"> Поддержка отрасли культуры в части оснащения музыкальными инструментами детских школ искусств</t>
  </si>
  <si>
    <t xml:space="preserve"> Повышение заработной платы работникам муниципальных учреждений культуры Кашинского района Тверской области" за счёт средств областного бюджета Тверской области</t>
  </si>
  <si>
    <t xml:space="preserve"> Поддержка отрасли культуры в части комплектования книжных фондов РМУК "Кашинская МЦБ" за счёт средств местного бюджета</t>
  </si>
  <si>
    <t xml:space="preserve"> Поддержка отрасли культуры в части государственной поддержки муниципальным учреждениям культуры, находящимся на территории сельских поселений Тверской области за счёт средств местного бюджета</t>
  </si>
  <si>
    <t xml:space="preserve"> Поддержка отрасли культуры в части оказания государственной поддержки лучшим работникам муниципальных учреждений культуры, находящимся на территории сельских поселений Тверской области за счёт средств местного бюджета</t>
  </si>
  <si>
    <t xml:space="preserve"> Повышение заработной платы работникам муниципальных учреждений культуры Кашинского района Тверской области за счет средств местного бюджета</t>
  </si>
  <si>
    <t xml:space="preserve"> Расходы на обеспечение развития и укрепления материально-технической базы муниципальных домов культуры в населённых пунктах с числом жителей до 50 тысяч человек за счёт средств местного бюджета</t>
  </si>
  <si>
    <t xml:space="preserve"> Приобретение и установка мини-футбольного поля с искусственной травой и ограждениями</t>
  </si>
  <si>
    <t>051022017Б</t>
  </si>
  <si>
    <t>".</t>
  </si>
  <si>
    <t>051024022Ж</t>
  </si>
  <si>
    <t>01401S024Г</t>
  </si>
  <si>
    <t>01402S045В</t>
  </si>
  <si>
    <t xml:space="preserve"> Субсидия на укрепление материально-технической базы муниципальных организаций отдыха и оздоровления детей</t>
  </si>
  <si>
    <t xml:space="preserve"> Предоставление субсидий бюджетным,автономным учреждениям и иным некомерческим организациям</t>
  </si>
  <si>
    <t>02102L467Г</t>
  </si>
  <si>
    <t>0520210300</t>
  </si>
  <si>
    <t>0520110500</t>
  </si>
  <si>
    <t>0510310330</t>
  </si>
  <si>
    <t>0510310930</t>
  </si>
  <si>
    <t>10301L497Ж</t>
  </si>
  <si>
    <t>10301R4970</t>
  </si>
  <si>
    <t>0830200000</t>
  </si>
  <si>
    <t>0830210320</t>
  </si>
  <si>
    <t>0110110200</t>
  </si>
  <si>
    <t>01101S020Г</t>
  </si>
  <si>
    <t>0120110200</t>
  </si>
  <si>
    <t>01201S020Г</t>
  </si>
  <si>
    <t>0120210440</t>
  </si>
  <si>
    <t>0130110200</t>
  </si>
  <si>
    <t>01301S020Г</t>
  </si>
  <si>
    <t>0140110200</t>
  </si>
  <si>
    <t>01401S020Г</t>
  </si>
  <si>
    <t>0190110200</t>
  </si>
  <si>
    <t>01901S020Д</t>
  </si>
  <si>
    <t>1200000000</t>
  </si>
  <si>
    <t>1210000000</t>
  </si>
  <si>
    <t>1210100000</t>
  </si>
  <si>
    <t>12101S088Б</t>
  </si>
  <si>
    <t>0220110200</t>
  </si>
  <si>
    <t>02201S020Г</t>
  </si>
  <si>
    <t>02102R4670</t>
  </si>
  <si>
    <t>0310310400</t>
  </si>
  <si>
    <t>03103S040Б</t>
  </si>
  <si>
    <t>0320110200</t>
  </si>
  <si>
    <t>03201S020Д</t>
  </si>
  <si>
    <t xml:space="preserve"> Муниципальная программа "Развитие туризма в муниципальном образовании Кашинский городской округ на 2018-2023 годы"</t>
  </si>
  <si>
    <t xml:space="preserve"> Расходы на выплаты персоналу в целях обеспечения выполнения функций государственными (муниципальными) органами,казенными учреждениями,органами управления государственными внебюджетными фондами</t>
  </si>
  <si>
    <t xml:space="preserve"> Закупка товаров,работ и услуг для обеспечения государственных ( муниципальных) нужд</t>
  </si>
  <si>
    <t xml:space="preserve"> Расходы за счет субсидии на организацию транспортного обслуживания населения на муниципальных маршрутах регулярных перевозок по регулируемым тарифам</t>
  </si>
  <si>
    <t xml:space="preserve"> Расходы на ремонт автомобильных дорог в границах городского поселения-город Кавшин Кашинского района за счет средств областного бюджета</t>
  </si>
  <si>
    <t xml:space="preserve"> Ремонт входной группы здания МУП "Гостиница"</t>
  </si>
  <si>
    <t xml:space="preserve">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сельских поселениях Кашинского района</t>
  </si>
  <si>
    <t xml:space="preserve">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</t>
  </si>
  <si>
    <t xml:space="preserve"> Расходы на реализацию программ по поддержке местных инициатив за счет субсидий из областного бюджета на реализацию программ по поддержке местных инициатив</t>
  </si>
  <si>
    <t xml:space="preserve"> Расходы на реализацию программ по поддержке местных инициатив за счет средств, полученных из областного бюджета Тверской области, на реализацию мероприятий по обращениям, поступающим к депутатам Законодательного Собрания Тверской области</t>
  </si>
  <si>
    <t xml:space="preserve"> Расходы на реализацию программы по поддержке местных инициатив " Благоустройство набережной Пушкинская в г. Кашин Тверской области" за счет средств местного бюджета</t>
  </si>
  <si>
    <t xml:space="preserve"> Субсидии для оплаты социальной выплаты (дополнительной социальной выплаты) на приобретение (строительство) жилья молодым семьям за счет средств областного бюджета</t>
  </si>
  <si>
    <t xml:space="preserve"> Увеличения тиража Газеты</t>
  </si>
  <si>
    <t xml:space="preserve"> Расходы за счет субсидий на поддержку районных и городских газет</t>
  </si>
  <si>
    <t xml:space="preserve"> Расходы за счет субсидии из областного бюджета на повышение оплаты труда работникам муниципальных учреждений в связи с увеличением минимального размера оплаты труда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</si>
  <si>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труlа за счет местного бюджета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</si>
  <si>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труда за счет местного бюджета</t>
  </si>
  <si>
    <t xml:space="preserve"> Субсидия на укрепление материально-технической базы муниципальных общеобразовательных организаций</t>
  </si>
  <si>
    <t xml:space="preserve"> Обеспечение организации отдыха детей в каникулярное время</t>
  </si>
  <si>
    <t xml:space="preserve"> Подпрограмма "Обеспечение развития туризма"</t>
  </si>
  <si>
    <t xml:space="preserve"> Задача "Привлечение на территорию муниципального образования Кашинский городской округ дополнительных потоков российских и иностранных туристов"</t>
  </si>
  <si>
    <t xml:space="preserve"> Создание условий для обеспечения услугами по организации досуга в сфере туризма за счет средств местного бюджета</t>
  </si>
  <si>
    <t xml:space="preserve"> Расходы на повышение оплаты труда работникам муниципальных учреждений в связи с увеличением минимального размера оплаты трула за счет местного бюджета</t>
  </si>
  <si>
    <t xml:space="preserve"> Расходы на обеспечение развития и укрепления материально-технической базы муниципальных домов культуры в населённых пунктах с числом жителей до 50 тысяч человек за счет средств областного бюджета Тверской области"</t>
  </si>
  <si>
    <t xml:space="preserve"> Приобретение и установка мини-футбольгого поля с искуственной травой о ограждениями</t>
  </si>
  <si>
    <t>Утверждено решением Собрания депутатов Кашинского района Тверской области о  бюджете с учетом изменений, тыс.руб.</t>
  </si>
  <si>
    <t>Кассовое исполнение, тыс.руб.</t>
  </si>
  <si>
    <t>% исполнения к утвержденному бюджету</t>
  </si>
  <si>
    <t>к постановлению Администрации</t>
  </si>
  <si>
    <t>Ежеквартальный отчет об исполнении расходов бюджета Кашинского района по ведомственной структуре  расходов за январь-июнь 2018 года</t>
  </si>
  <si>
    <t>052022001Б</t>
  </si>
  <si>
    <t>Закупка товаров,работ и услуг для обеспечения государственных ( муниципальных) нужд</t>
  </si>
  <si>
    <t xml:space="preserve"> Закупка товаров,работ и услуг для обеспечения государственных  (муниципальных) нужд</t>
  </si>
  <si>
    <t xml:space="preserve"> Закупка товаров,работ и услуг для обеспечения государственных (муниципальных) нужд</t>
  </si>
  <si>
    <t xml:space="preserve"> Приложение № 4</t>
  </si>
  <si>
    <t>Кашинского района от 27.08.2018 № 396</t>
  </si>
</sst>
</file>

<file path=xl/styles.xml><?xml version="1.0" encoding="utf-8"?>
<styleSheet xmlns="http://schemas.openxmlformats.org/spreadsheetml/2006/main">
  <numFmts count="1">
    <numFmt numFmtId="164" formatCode="#,##0.0"/>
  </numFmts>
  <fonts count="2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93">
    <xf numFmtId="0" fontId="0" fillId="0" borderId="0"/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3">
      <alignment horizontal="center" vertical="center" wrapText="1"/>
    </xf>
    <xf numFmtId="0" fontId="3" fillId="0" borderId="2">
      <alignment horizontal="right"/>
    </xf>
    <xf numFmtId="0" fontId="4" fillId="0" borderId="0">
      <alignment horizontal="left" wrapText="1"/>
    </xf>
    <xf numFmtId="0" fontId="3" fillId="0" borderId="3">
      <alignment vertical="top" wrapText="1"/>
    </xf>
    <xf numFmtId="49" fontId="4" fillId="0" borderId="3">
      <alignment horizontal="center" vertical="top" shrinkToFit="1"/>
    </xf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" fillId="4" borderId="0"/>
    <xf numFmtId="0" fontId="4" fillId="4" borderId="4"/>
    <xf numFmtId="0" fontId="4" fillId="4" borderId="2"/>
    <xf numFmtId="0" fontId="4" fillId="4" borderId="0">
      <alignment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4" fillId="4" borderId="5"/>
    <xf numFmtId="0" fontId="4" fillId="4" borderId="5">
      <alignment horizontal="center"/>
    </xf>
    <xf numFmtId="4" fontId="3" fillId="0" borderId="3">
      <alignment horizontal="right" vertical="top" shrinkToFit="1"/>
    </xf>
    <xf numFmtId="49" fontId="4" fillId="0" borderId="3">
      <alignment horizontal="left" vertical="top" wrapText="1" indent="2"/>
    </xf>
    <xf numFmtId="4" fontId="4" fillId="0" borderId="3">
      <alignment horizontal="right" vertical="top" shrinkToFit="1"/>
    </xf>
    <xf numFmtId="0" fontId="4" fillId="4" borderId="5">
      <alignment shrinkToFit="1"/>
    </xf>
    <xf numFmtId="0" fontId="4" fillId="4" borderId="2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49" fontId="8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2">
      <alignment horizontal="right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8" fillId="0" borderId="0">
      <alignment horizontal="left" wrapText="1"/>
    </xf>
    <xf numFmtId="0" fontId="8" fillId="0" borderId="0">
      <alignment wrapText="1"/>
    </xf>
    <xf numFmtId="0" fontId="8" fillId="0" borderId="0"/>
    <xf numFmtId="0" fontId="8" fillId="0" borderId="0"/>
    <xf numFmtId="0" fontId="8" fillId="0" borderId="0"/>
    <xf numFmtId="0" fontId="8" fillId="4" borderId="0"/>
    <xf numFmtId="0" fontId="8" fillId="4" borderId="4"/>
    <xf numFmtId="0" fontId="8" fillId="4" borderId="2"/>
    <xf numFmtId="0" fontId="8" fillId="4" borderId="0">
      <alignment shrinkToFit="1"/>
    </xf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8" fillId="4" borderId="5"/>
    <xf numFmtId="0" fontId="8" fillId="4" borderId="5">
      <alignment horizontal="center"/>
    </xf>
    <xf numFmtId="4" fontId="10" fillId="0" borderId="3">
      <alignment horizontal="right" vertical="top" shrinkToFit="1"/>
    </xf>
    <xf numFmtId="49" fontId="8" fillId="0" borderId="3">
      <alignment horizontal="left" vertical="top" wrapText="1" indent="2"/>
    </xf>
    <xf numFmtId="4" fontId="8" fillId="0" borderId="3">
      <alignment horizontal="right" vertical="top" shrinkToFit="1"/>
    </xf>
    <xf numFmtId="0" fontId="8" fillId="4" borderId="5">
      <alignment shrinkToFit="1"/>
    </xf>
    <xf numFmtId="0" fontId="8" fillId="4" borderId="2">
      <alignment horizontal="center"/>
    </xf>
    <xf numFmtId="0" fontId="9" fillId="0" borderId="0">
      <alignment horizontal="center"/>
    </xf>
    <xf numFmtId="0" fontId="8" fillId="0" borderId="0">
      <alignment horizontal="right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49" fontId="8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2">
      <alignment horizontal="right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8" fillId="0" borderId="0">
      <alignment horizontal="left" wrapText="1"/>
    </xf>
    <xf numFmtId="0" fontId="8" fillId="0" borderId="0">
      <alignment wrapText="1"/>
    </xf>
    <xf numFmtId="0" fontId="8" fillId="0" borderId="0"/>
    <xf numFmtId="0" fontId="8" fillId="0" borderId="0"/>
    <xf numFmtId="0" fontId="8" fillId="0" borderId="0"/>
    <xf numFmtId="0" fontId="8" fillId="4" borderId="0"/>
    <xf numFmtId="0" fontId="8" fillId="4" borderId="4"/>
    <xf numFmtId="0" fontId="8" fillId="4" borderId="2"/>
    <xf numFmtId="0" fontId="8" fillId="4" borderId="0">
      <alignment shrinkToFit="1"/>
    </xf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8" fillId="4" borderId="5"/>
    <xf numFmtId="0" fontId="8" fillId="4" borderId="5">
      <alignment horizontal="center"/>
    </xf>
    <xf numFmtId="4" fontId="10" fillId="0" borderId="3">
      <alignment horizontal="right" vertical="top" shrinkToFit="1"/>
    </xf>
    <xf numFmtId="49" fontId="8" fillId="0" borderId="3">
      <alignment horizontal="left" vertical="top" wrapText="1" indent="2"/>
    </xf>
    <xf numFmtId="4" fontId="8" fillId="0" borderId="3">
      <alignment horizontal="right" vertical="top" shrinkToFit="1"/>
    </xf>
    <xf numFmtId="0" fontId="8" fillId="4" borderId="5">
      <alignment shrinkToFit="1"/>
    </xf>
    <xf numFmtId="0" fontId="8" fillId="4" borderId="2">
      <alignment horizontal="center"/>
    </xf>
    <xf numFmtId="0" fontId="9" fillId="0" borderId="0">
      <alignment horizontal="center"/>
    </xf>
    <xf numFmtId="0" fontId="8" fillId="0" borderId="0">
      <alignment horizontal="right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49" fontId="8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2">
      <alignment horizontal="right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8" fillId="0" borderId="0">
      <alignment horizontal="left" wrapText="1"/>
    </xf>
    <xf numFmtId="0" fontId="8" fillId="0" borderId="0">
      <alignment wrapText="1"/>
    </xf>
    <xf numFmtId="0" fontId="8" fillId="0" borderId="0"/>
    <xf numFmtId="0" fontId="8" fillId="0" borderId="0"/>
    <xf numFmtId="0" fontId="8" fillId="0" borderId="0"/>
    <xf numFmtId="0" fontId="8" fillId="4" borderId="0"/>
    <xf numFmtId="0" fontId="8" fillId="4" borderId="4"/>
    <xf numFmtId="0" fontId="8" fillId="4" borderId="2"/>
    <xf numFmtId="0" fontId="8" fillId="4" borderId="0">
      <alignment shrinkToFit="1"/>
    </xf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8" fillId="4" borderId="5"/>
    <xf numFmtId="0" fontId="8" fillId="4" borderId="5">
      <alignment horizontal="center"/>
    </xf>
    <xf numFmtId="4" fontId="10" fillId="0" borderId="3">
      <alignment horizontal="right" vertical="top" shrinkToFit="1"/>
    </xf>
    <xf numFmtId="49" fontId="8" fillId="0" borderId="3">
      <alignment horizontal="left" vertical="top" wrapText="1" indent="2"/>
    </xf>
    <xf numFmtId="4" fontId="8" fillId="0" borderId="3">
      <alignment horizontal="right" vertical="top" shrinkToFit="1"/>
    </xf>
    <xf numFmtId="0" fontId="8" fillId="4" borderId="5">
      <alignment shrinkToFit="1"/>
    </xf>
    <xf numFmtId="0" fontId="8" fillId="4" borderId="2">
      <alignment horizontal="center"/>
    </xf>
    <xf numFmtId="0" fontId="9" fillId="0" borderId="0">
      <alignment horizontal="center"/>
    </xf>
    <xf numFmtId="0" fontId="8" fillId="0" borderId="0">
      <alignment horizontal="right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49" fontId="8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2">
      <alignment horizontal="right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8" fillId="0" borderId="0">
      <alignment horizontal="left" wrapText="1"/>
    </xf>
    <xf numFmtId="0" fontId="8" fillId="0" borderId="0">
      <alignment wrapText="1"/>
    </xf>
    <xf numFmtId="0" fontId="8" fillId="0" borderId="0"/>
    <xf numFmtId="0" fontId="8" fillId="0" borderId="0"/>
    <xf numFmtId="0" fontId="8" fillId="0" borderId="0"/>
    <xf numFmtId="0" fontId="8" fillId="4" borderId="0"/>
    <xf numFmtId="0" fontId="8" fillId="4" borderId="4"/>
    <xf numFmtId="0" fontId="8" fillId="4" borderId="2"/>
    <xf numFmtId="0" fontId="8" fillId="4" borderId="0">
      <alignment shrinkToFit="1"/>
    </xf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8" fillId="4" borderId="5"/>
    <xf numFmtId="0" fontId="8" fillId="4" borderId="5">
      <alignment horizontal="center"/>
    </xf>
    <xf numFmtId="4" fontId="10" fillId="0" borderId="3">
      <alignment horizontal="right" vertical="top" shrinkToFit="1"/>
    </xf>
    <xf numFmtId="49" fontId="8" fillId="0" borderId="3">
      <alignment horizontal="left" vertical="top" wrapText="1" indent="2"/>
    </xf>
    <xf numFmtId="4" fontId="8" fillId="0" borderId="3">
      <alignment horizontal="right" vertical="top" shrinkToFit="1"/>
    </xf>
    <xf numFmtId="0" fontId="8" fillId="4" borderId="5">
      <alignment shrinkToFit="1"/>
    </xf>
    <xf numFmtId="0" fontId="8" fillId="4" borderId="2">
      <alignment horizontal="center"/>
    </xf>
    <xf numFmtId="0" fontId="9" fillId="0" borderId="0">
      <alignment horizontal="center"/>
    </xf>
    <xf numFmtId="0" fontId="8" fillId="0" borderId="0">
      <alignment horizontal="right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49" fontId="8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2">
      <alignment horizontal="right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8" fillId="0" borderId="0">
      <alignment horizontal="left" wrapText="1"/>
    </xf>
    <xf numFmtId="0" fontId="8" fillId="0" borderId="0">
      <alignment wrapText="1"/>
    </xf>
    <xf numFmtId="0" fontId="8" fillId="0" borderId="0"/>
    <xf numFmtId="0" fontId="8" fillId="0" borderId="0"/>
    <xf numFmtId="0" fontId="8" fillId="0" borderId="0"/>
    <xf numFmtId="0" fontId="8" fillId="4" borderId="0"/>
    <xf numFmtId="0" fontId="8" fillId="4" borderId="4"/>
    <xf numFmtId="0" fontId="8" fillId="4" borderId="2"/>
    <xf numFmtId="0" fontId="8" fillId="4" borderId="0">
      <alignment shrinkToFit="1"/>
    </xf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8" fillId="4" borderId="5"/>
    <xf numFmtId="0" fontId="8" fillId="4" borderId="5">
      <alignment horizontal="center"/>
    </xf>
    <xf numFmtId="4" fontId="10" fillId="0" borderId="3">
      <alignment horizontal="right" vertical="top" shrinkToFit="1"/>
    </xf>
    <xf numFmtId="49" fontId="8" fillId="0" borderId="3">
      <alignment horizontal="left" vertical="top" wrapText="1" indent="2"/>
    </xf>
    <xf numFmtId="4" fontId="8" fillId="0" borderId="3">
      <alignment horizontal="right" vertical="top" shrinkToFit="1"/>
    </xf>
    <xf numFmtId="0" fontId="8" fillId="4" borderId="5">
      <alignment shrinkToFit="1"/>
    </xf>
    <xf numFmtId="0" fontId="8" fillId="4" borderId="2">
      <alignment horizontal="center"/>
    </xf>
    <xf numFmtId="0" fontId="9" fillId="0" borderId="0">
      <alignment horizontal="center"/>
    </xf>
    <xf numFmtId="0" fontId="8" fillId="0" borderId="0">
      <alignment horizontal="right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49" fontId="8" fillId="0" borderId="3">
      <alignment horizontal="center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2">
      <alignment horizontal="right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4"/>
    <xf numFmtId="0" fontId="8" fillId="4" borderId="2"/>
    <xf numFmtId="0" fontId="8" fillId="4" borderId="0">
      <alignment shrinkToFit="1"/>
    </xf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8" fillId="4" borderId="5"/>
    <xf numFmtId="0" fontId="8" fillId="4" borderId="5">
      <alignment horizontal="center"/>
    </xf>
    <xf numFmtId="4" fontId="10" fillId="0" borderId="3">
      <alignment horizontal="right" vertical="top" shrinkToFit="1"/>
    </xf>
    <xf numFmtId="49" fontId="8" fillId="0" borderId="3">
      <alignment horizontal="left" vertical="top" wrapText="1" indent="2"/>
    </xf>
    <xf numFmtId="4" fontId="8" fillId="0" borderId="3">
      <alignment horizontal="right" vertical="top" shrinkToFit="1"/>
    </xf>
    <xf numFmtId="0" fontId="8" fillId="4" borderId="5">
      <alignment shrinkToFit="1"/>
    </xf>
    <xf numFmtId="0" fontId="8" fillId="4" borderId="2">
      <alignment horizontal="center"/>
    </xf>
    <xf numFmtId="164" fontId="10" fillId="2" borderId="3">
      <alignment horizontal="right" vertical="top" shrinkToFit="1"/>
    </xf>
    <xf numFmtId="164" fontId="10" fillId="2" borderId="2">
      <alignment horizontal="right" vertical="top" shrinkToFit="1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1" fontId="8" fillId="0" borderId="3">
      <alignment horizontal="center" vertical="top" shrinkToFit="1"/>
    </xf>
    <xf numFmtId="0" fontId="8" fillId="0" borderId="0">
      <alignment wrapText="1"/>
    </xf>
    <xf numFmtId="164" fontId="10" fillId="3" borderId="3">
      <alignment horizontal="right" vertical="top" shrinkToFit="1"/>
    </xf>
    <xf numFmtId="0" fontId="10" fillId="0" borderId="2">
      <alignment horizontal="right"/>
    </xf>
    <xf numFmtId="0" fontId="8" fillId="0" borderId="0"/>
    <xf numFmtId="164" fontId="10" fillId="3" borderId="2">
      <alignment horizontal="right" vertical="top" shrinkToFit="1"/>
    </xf>
    <xf numFmtId="0" fontId="8" fillId="0" borderId="0">
      <alignment horizontal="left" wrapText="1"/>
    </xf>
    <xf numFmtId="0" fontId="9" fillId="0" borderId="0">
      <alignment horizontal="center"/>
    </xf>
    <xf numFmtId="0" fontId="8" fillId="0" borderId="0">
      <alignment horizontal="right"/>
    </xf>
    <xf numFmtId="0" fontId="12" fillId="0" borderId="0"/>
    <xf numFmtId="0" fontId="12" fillId="0" borderId="0"/>
    <xf numFmtId="0" fontId="13" fillId="4" borderId="0"/>
    <xf numFmtId="0" fontId="12" fillId="0" borderId="0"/>
    <xf numFmtId="0" fontId="13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1" fontId="8" fillId="0" borderId="3">
      <alignment horizontal="center" vertical="top" shrinkToFit="1"/>
    </xf>
    <xf numFmtId="0" fontId="10" fillId="0" borderId="2">
      <alignment horizontal="right"/>
    </xf>
    <xf numFmtId="0" fontId="8" fillId="0" borderId="0">
      <alignment horizontal="left" wrapText="1"/>
    </xf>
    <xf numFmtId="0" fontId="12" fillId="0" borderId="0"/>
    <xf numFmtId="0" fontId="12" fillId="0" borderId="0"/>
    <xf numFmtId="0" fontId="13" fillId="4" borderId="0"/>
    <xf numFmtId="0" fontId="12" fillId="0" borderId="0"/>
    <xf numFmtId="0" fontId="13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1" fontId="8" fillId="0" borderId="3">
      <alignment horizontal="center" vertical="top" shrinkToFit="1"/>
    </xf>
    <xf numFmtId="0" fontId="8" fillId="0" borderId="0"/>
    <xf numFmtId="0" fontId="8" fillId="0" borderId="0">
      <alignment wrapText="1"/>
    </xf>
    <xf numFmtId="0" fontId="10" fillId="0" borderId="2">
      <alignment horizontal="right"/>
    </xf>
    <xf numFmtId="0" fontId="8" fillId="0" borderId="0">
      <alignment horizontal="right"/>
    </xf>
    <xf numFmtId="0" fontId="9" fillId="0" borderId="0">
      <alignment horizontal="center"/>
    </xf>
    <xf numFmtId="0" fontId="8" fillId="0" borderId="0">
      <alignment horizontal="left" wrapTex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0" fontId="14" fillId="0" borderId="0"/>
    <xf numFmtId="0" fontId="14" fillId="0" borderId="0"/>
    <xf numFmtId="0" fontId="15" fillId="4" borderId="0"/>
    <xf numFmtId="0" fontId="14" fillId="0" borderId="0"/>
    <xf numFmtId="0" fontId="15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" fontId="8" fillId="0" borderId="3">
      <alignment horizontal="center" vertical="top" shrinkToFit="1"/>
    </xf>
    <xf numFmtId="0" fontId="8" fillId="0" borderId="0"/>
    <xf numFmtId="0" fontId="8" fillId="0" borderId="0">
      <alignment wrapText="1"/>
    </xf>
    <xf numFmtId="0" fontId="10" fillId="0" borderId="2">
      <alignment horizontal="right"/>
    </xf>
    <xf numFmtId="0" fontId="8" fillId="0" borderId="0">
      <alignment horizontal="right"/>
    </xf>
    <xf numFmtId="0" fontId="9" fillId="0" borderId="0">
      <alignment horizontal="center"/>
    </xf>
    <xf numFmtId="0" fontId="8" fillId="0" borderId="0">
      <alignment horizontal="left" wrapTex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0" fontId="14" fillId="0" borderId="0"/>
    <xf numFmtId="0" fontId="14" fillId="0" borderId="0"/>
    <xf numFmtId="0" fontId="15" fillId="4" borderId="0"/>
    <xf numFmtId="0" fontId="14" fillId="0" borderId="0"/>
    <xf numFmtId="0" fontId="15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" fontId="8" fillId="0" borderId="3">
      <alignment horizontal="center" vertical="top" shrinkToFit="1"/>
    </xf>
    <xf numFmtId="0" fontId="8" fillId="0" borderId="0"/>
    <xf numFmtId="0" fontId="8" fillId="0" borderId="0">
      <alignment wrapText="1"/>
    </xf>
    <xf numFmtId="0" fontId="10" fillId="0" borderId="2">
      <alignment horizontal="right"/>
    </xf>
    <xf numFmtId="0" fontId="8" fillId="0" borderId="0">
      <alignment horizontal="right"/>
    </xf>
    <xf numFmtId="0" fontId="9" fillId="0" borderId="0">
      <alignment horizontal="center"/>
    </xf>
    <xf numFmtId="0" fontId="8" fillId="0" borderId="0">
      <alignment horizontal="left" wrapTex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0" fontId="14" fillId="0" borderId="0"/>
    <xf numFmtId="0" fontId="14" fillId="0" borderId="0"/>
    <xf numFmtId="0" fontId="15" fillId="4" borderId="0"/>
    <xf numFmtId="0" fontId="14" fillId="0" borderId="0"/>
    <xf numFmtId="0" fontId="15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" fontId="8" fillId="0" borderId="3">
      <alignment horizontal="center" vertical="top" shrinkToFit="1"/>
    </xf>
    <xf numFmtId="0" fontId="8" fillId="0" borderId="0"/>
    <xf numFmtId="0" fontId="8" fillId="0" borderId="0">
      <alignment wrapText="1"/>
    </xf>
    <xf numFmtId="0" fontId="10" fillId="0" borderId="2">
      <alignment horizontal="right"/>
    </xf>
    <xf numFmtId="0" fontId="8" fillId="0" borderId="0">
      <alignment horizontal="right"/>
    </xf>
    <xf numFmtId="0" fontId="9" fillId="0" borderId="0">
      <alignment horizontal="center"/>
    </xf>
    <xf numFmtId="0" fontId="8" fillId="0" borderId="0">
      <alignment horizontal="left" wrapTex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0" fontId="14" fillId="0" borderId="0"/>
    <xf numFmtId="0" fontId="14" fillId="0" borderId="0"/>
    <xf numFmtId="0" fontId="15" fillId="4" borderId="0"/>
    <xf numFmtId="0" fontId="14" fillId="0" borderId="0"/>
    <xf numFmtId="0" fontId="15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" fontId="8" fillId="0" borderId="3">
      <alignment horizontal="center" vertical="top" shrinkToFit="1"/>
    </xf>
    <xf numFmtId="0" fontId="8" fillId="0" borderId="0"/>
    <xf numFmtId="0" fontId="8" fillId="0" borderId="0">
      <alignment wrapText="1"/>
    </xf>
    <xf numFmtId="0" fontId="10" fillId="0" borderId="2">
      <alignment horizontal="right"/>
    </xf>
    <xf numFmtId="0" fontId="8" fillId="0" borderId="0">
      <alignment horizontal="right"/>
    </xf>
    <xf numFmtId="0" fontId="9" fillId="0" borderId="0">
      <alignment horizontal="center"/>
    </xf>
    <xf numFmtId="0" fontId="8" fillId="0" borderId="0">
      <alignment horizontal="left" wrapTex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0" fontId="14" fillId="0" borderId="0"/>
    <xf numFmtId="0" fontId="14" fillId="0" borderId="0"/>
    <xf numFmtId="0" fontId="15" fillId="4" borderId="0"/>
    <xf numFmtId="0" fontId="14" fillId="0" borderId="0"/>
    <xf numFmtId="0" fontId="15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" fontId="8" fillId="0" borderId="3">
      <alignment horizontal="center" vertical="top" shrinkToFit="1"/>
    </xf>
    <xf numFmtId="0" fontId="8" fillId="0" borderId="0"/>
    <xf numFmtId="0" fontId="8" fillId="0" borderId="0">
      <alignment wrapText="1"/>
    </xf>
    <xf numFmtId="0" fontId="10" fillId="0" borderId="2">
      <alignment horizontal="right"/>
    </xf>
    <xf numFmtId="0" fontId="8" fillId="0" borderId="0">
      <alignment horizontal="right"/>
    </xf>
    <xf numFmtId="0" fontId="9" fillId="0" borderId="0">
      <alignment horizontal="center"/>
    </xf>
    <xf numFmtId="0" fontId="8" fillId="0" borderId="0">
      <alignment horizontal="left" wrapTex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0" fontId="14" fillId="0" borderId="0"/>
    <xf numFmtId="0" fontId="14" fillId="0" borderId="0"/>
    <xf numFmtId="0" fontId="15" fillId="4" borderId="0"/>
    <xf numFmtId="0" fontId="14" fillId="0" borderId="0"/>
    <xf numFmtId="0" fontId="15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" fontId="8" fillId="0" borderId="3">
      <alignment horizontal="center" vertical="top" shrinkToFit="1"/>
    </xf>
    <xf numFmtId="0" fontId="10" fillId="0" borderId="2">
      <alignment horizontal="right"/>
    </xf>
    <xf numFmtId="0" fontId="8" fillId="0" borderId="0">
      <alignment horizontal="left" wrapText="1"/>
    </xf>
    <xf numFmtId="0" fontId="14" fillId="0" borderId="0"/>
    <xf numFmtId="0" fontId="14" fillId="0" borderId="0"/>
    <xf numFmtId="0" fontId="15" fillId="4" borderId="0"/>
    <xf numFmtId="0" fontId="14" fillId="0" borderId="0"/>
    <xf numFmtId="0" fontId="15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1" fontId="8" fillId="0" borderId="3">
      <alignment horizontal="center" vertical="top" shrinkToFit="1"/>
    </xf>
    <xf numFmtId="0" fontId="8" fillId="0" borderId="0"/>
    <xf numFmtId="0" fontId="8" fillId="0" borderId="0">
      <alignment wrapText="1"/>
    </xf>
    <xf numFmtId="0" fontId="10" fillId="0" borderId="2">
      <alignment horizontal="right"/>
    </xf>
    <xf numFmtId="0" fontId="8" fillId="0" borderId="0">
      <alignment horizontal="right"/>
    </xf>
    <xf numFmtId="0" fontId="9" fillId="0" borderId="0">
      <alignment horizontal="center"/>
    </xf>
    <xf numFmtId="0" fontId="8" fillId="0" borderId="0">
      <alignment horizontal="left" wrapTex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0" fontId="12" fillId="0" borderId="0"/>
    <xf numFmtId="0" fontId="12" fillId="0" borderId="0"/>
    <xf numFmtId="0" fontId="13" fillId="4" borderId="0"/>
    <xf numFmtId="0" fontId="12" fillId="0" borderId="0"/>
    <xf numFmtId="0" fontId="13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" fontId="8" fillId="0" borderId="3">
      <alignment horizontal="center" vertical="top" shrinkToFit="1"/>
    </xf>
    <xf numFmtId="0" fontId="8" fillId="0" borderId="0"/>
    <xf numFmtId="0" fontId="8" fillId="0" borderId="0">
      <alignment wrapText="1"/>
    </xf>
    <xf numFmtId="0" fontId="10" fillId="0" borderId="2">
      <alignment horizontal="right"/>
    </xf>
    <xf numFmtId="0" fontId="8" fillId="0" borderId="0">
      <alignment horizontal="right"/>
    </xf>
    <xf numFmtId="0" fontId="9" fillId="0" borderId="0">
      <alignment horizontal="center"/>
    </xf>
    <xf numFmtId="0" fontId="8" fillId="0" borderId="0">
      <alignment horizontal="left" wrapTex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0" fontId="12" fillId="0" borderId="0"/>
    <xf numFmtId="0" fontId="12" fillId="0" borderId="0"/>
    <xf numFmtId="0" fontId="13" fillId="4" borderId="0"/>
    <xf numFmtId="0" fontId="12" fillId="0" borderId="0"/>
    <xf numFmtId="0" fontId="13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" fontId="8" fillId="0" borderId="3">
      <alignment horizontal="center" vertical="top" shrinkToFit="1"/>
    </xf>
    <xf numFmtId="0" fontId="8" fillId="0" borderId="0"/>
    <xf numFmtId="0" fontId="8" fillId="0" borderId="0">
      <alignment wrapText="1"/>
    </xf>
    <xf numFmtId="0" fontId="10" fillId="0" borderId="2">
      <alignment horizontal="right"/>
    </xf>
    <xf numFmtId="0" fontId="8" fillId="0" borderId="0">
      <alignment horizontal="right"/>
    </xf>
    <xf numFmtId="0" fontId="9" fillId="0" borderId="0">
      <alignment horizontal="center"/>
    </xf>
    <xf numFmtId="0" fontId="8" fillId="0" borderId="0">
      <alignment horizontal="left" wrapText="1"/>
    </xf>
    <xf numFmtId="0" fontId="8" fillId="0" borderId="3">
      <alignment horizontal="center" vertical="center" wrapText="1"/>
    </xf>
    <xf numFmtId="0" fontId="10" fillId="0" borderId="3">
      <alignment vertical="top" wrapText="1"/>
    </xf>
    <xf numFmtId="0" fontId="12" fillId="0" borderId="0"/>
    <xf numFmtId="0" fontId="12" fillId="0" borderId="0"/>
    <xf numFmtId="0" fontId="13" fillId="4" borderId="0"/>
    <xf numFmtId="0" fontId="12" fillId="0" borderId="0"/>
    <xf numFmtId="0" fontId="13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" fontId="8" fillId="0" borderId="3">
      <alignment horizontal="center" vertical="top" shrinkToFit="1"/>
    </xf>
    <xf numFmtId="0" fontId="10" fillId="0" borderId="2">
      <alignment horizontal="right"/>
    </xf>
    <xf numFmtId="0" fontId="8" fillId="0" borderId="0">
      <alignment horizontal="left" wrapText="1"/>
    </xf>
    <xf numFmtId="0" fontId="12" fillId="0" borderId="0"/>
    <xf numFmtId="0" fontId="12" fillId="0" borderId="0"/>
    <xf numFmtId="0" fontId="13" fillId="4" borderId="0"/>
    <xf numFmtId="0" fontId="12" fillId="0" borderId="0"/>
    <xf numFmtId="0" fontId="13" fillId="0" borderId="0"/>
    <xf numFmtId="4" fontId="10" fillId="2" borderId="2">
      <alignment horizontal="right" vertical="top" shrinkToFit="1"/>
    </xf>
    <xf numFmtId="4" fontId="10" fillId="3" borderId="2">
      <alignment horizontal="right" vertical="top" shrinkToFit="1"/>
    </xf>
    <xf numFmtId="1" fontId="8" fillId="0" borderId="3">
      <alignment horizontal="left" vertical="top" wrapText="1" indent="2"/>
    </xf>
    <xf numFmtId="4" fontId="10" fillId="2" borderId="3">
      <alignment horizontal="right" vertical="top" shrinkToFit="1"/>
    </xf>
    <xf numFmtId="4" fontId="10" fillId="0" borderId="3">
      <alignment horizontal="right" vertical="top" shrinkToFit="1"/>
    </xf>
    <xf numFmtId="4" fontId="8" fillId="0" borderId="3">
      <alignment horizontal="right" vertical="top" shrinkToFit="1"/>
    </xf>
    <xf numFmtId="4" fontId="10" fillId="3" borderId="3">
      <alignment horizontal="right" vertical="top" shrinkToFit="1"/>
    </xf>
    <xf numFmtId="164" fontId="10" fillId="3" borderId="3">
      <alignment horizontal="right" vertical="top" shrinkToFit="1"/>
    </xf>
    <xf numFmtId="0" fontId="10" fillId="0" borderId="3">
      <alignment vertical="top" wrapText="1"/>
    </xf>
  </cellStyleXfs>
  <cellXfs count="37">
    <xf numFmtId="0" fontId="0" fillId="0" borderId="0" xfId="0"/>
    <xf numFmtId="0" fontId="1" fillId="5" borderId="0" xfId="0" applyFont="1" applyFill="1" applyAlignment="1">
      <alignment horizontal="center"/>
    </xf>
    <xf numFmtId="0" fontId="2" fillId="5" borderId="0" xfId="0" applyFont="1" applyFill="1"/>
    <xf numFmtId="0" fontId="2" fillId="5" borderId="8" xfId="0" applyFont="1" applyFill="1" applyBorder="1" applyAlignment="1">
      <alignment horizontal="center" vertical="top" wrapText="1"/>
    </xf>
    <xf numFmtId="164" fontId="7" fillId="5" borderId="3" xfId="214" applyFont="1" applyFill="1" applyAlignment="1" applyProtection="1">
      <alignment horizontal="center" vertical="top" shrinkToFit="1"/>
    </xf>
    <xf numFmtId="1" fontId="7" fillId="5" borderId="3" xfId="413" applyNumberFormat="1" applyFont="1" applyFill="1" applyProtection="1">
      <alignment horizontal="center" vertical="top" shrinkToFit="1"/>
    </xf>
    <xf numFmtId="0" fontId="7" fillId="5" borderId="3" xfId="421" applyNumberFormat="1" applyFont="1" applyFill="1" applyProtection="1">
      <alignment vertical="top" wrapText="1"/>
    </xf>
    <xf numFmtId="164" fontId="7" fillId="5" borderId="1" xfId="215" applyFont="1" applyFill="1" applyBorder="1" applyAlignment="1" applyProtection="1">
      <alignment horizontal="center" vertical="top" shrinkToFit="1"/>
    </xf>
    <xf numFmtId="0" fontId="2" fillId="5" borderId="0" xfId="0" applyFont="1" applyFill="1" applyAlignment="1">
      <alignment horizontal="right"/>
    </xf>
    <xf numFmtId="0" fontId="19" fillId="5" borderId="0" xfId="0" applyFont="1" applyFill="1" applyAlignment="1">
      <alignment vertical="center" wrapText="1"/>
    </xf>
    <xf numFmtId="0" fontId="2" fillId="5" borderId="1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  <xf numFmtId="0" fontId="2" fillId="5" borderId="7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1" fontId="7" fillId="5" borderId="3" xfId="20" applyNumberFormat="1" applyFont="1" applyFill="1" applyBorder="1" applyAlignment="1" applyProtection="1">
      <alignment horizontal="center" vertical="top" shrinkToFit="1"/>
    </xf>
    <xf numFmtId="0" fontId="7" fillId="5" borderId="3" xfId="492" applyNumberFormat="1" applyFont="1" applyFill="1" applyProtection="1">
      <alignment vertical="top" wrapText="1"/>
    </xf>
    <xf numFmtId="0" fontId="21" fillId="5" borderId="1" xfId="0" applyFont="1" applyFill="1" applyBorder="1"/>
    <xf numFmtId="0" fontId="21" fillId="5" borderId="1" xfId="0" applyFont="1" applyFill="1" applyBorder="1" applyAlignment="1">
      <alignment horizontal="left" vertical="top" wrapText="1"/>
    </xf>
    <xf numFmtId="164" fontId="20" fillId="5" borderId="1" xfId="215" applyFont="1" applyFill="1" applyBorder="1" applyAlignment="1" applyProtection="1">
      <alignment horizontal="center" vertical="top" shrinkToFit="1"/>
    </xf>
    <xf numFmtId="1" fontId="20" fillId="5" borderId="3" xfId="413" applyNumberFormat="1" applyFont="1" applyFill="1" applyProtection="1">
      <alignment horizontal="center" vertical="top" shrinkToFit="1"/>
    </xf>
    <xf numFmtId="0" fontId="20" fillId="5" borderId="3" xfId="421" applyNumberFormat="1" applyFont="1" applyFill="1" applyProtection="1">
      <alignment vertical="top" wrapText="1"/>
    </xf>
    <xf numFmtId="164" fontId="20" fillId="5" borderId="3" xfId="214" applyFont="1" applyFill="1" applyAlignment="1" applyProtection="1">
      <alignment horizontal="center" vertical="top" shrinkToFit="1"/>
    </xf>
    <xf numFmtId="164" fontId="20" fillId="5" borderId="3" xfId="491" applyFont="1" applyFill="1" applyAlignment="1" applyProtection="1">
      <alignment horizontal="center" vertical="top" shrinkToFit="1"/>
    </xf>
    <xf numFmtId="164" fontId="7" fillId="5" borderId="3" xfId="491" applyFont="1" applyFill="1" applyAlignment="1" applyProtection="1">
      <alignment horizontal="center" vertical="top" shrinkToFit="1"/>
    </xf>
    <xf numFmtId="0" fontId="16" fillId="5" borderId="9" xfId="0" applyFont="1" applyFill="1" applyBorder="1" applyAlignment="1">
      <alignment horizontal="center" vertical="center" wrapText="1"/>
    </xf>
    <xf numFmtId="0" fontId="16" fillId="5" borderId="12" xfId="0" applyFont="1" applyFill="1" applyBorder="1" applyAlignment="1">
      <alignment horizontal="center" vertical="center" wrapText="1"/>
    </xf>
    <xf numFmtId="0" fontId="16" fillId="5" borderId="10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horizontal="right"/>
    </xf>
    <xf numFmtId="0" fontId="11" fillId="5" borderId="0" xfId="0" applyFont="1" applyFill="1" applyAlignment="1">
      <alignment horizontal="left" indent="25"/>
    </xf>
    <xf numFmtId="0" fontId="19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 wrapText="1"/>
    </xf>
  </cellXfs>
  <cellStyles count="493">
    <cellStyle name="br" xfId="14"/>
    <cellStyle name="col" xfId="15"/>
    <cellStyle name="st24" xfId="215"/>
    <cellStyle name="st25" xfId="227"/>
    <cellStyle name="st26" xfId="214"/>
    <cellStyle name="st27" xfId="224"/>
    <cellStyle name="st29" xfId="1"/>
    <cellStyle name="st29 2" xfId="44"/>
    <cellStyle name="st29 3" xfId="74"/>
    <cellStyle name="st29 4" xfId="104"/>
    <cellStyle name="st29 5" xfId="134"/>
    <cellStyle name="st29 6" xfId="164"/>
    <cellStyle name="st29 7" xfId="194"/>
    <cellStyle name="st30" xfId="2"/>
    <cellStyle name="st30 2" xfId="45"/>
    <cellStyle name="st30 3" xfId="75"/>
    <cellStyle name="st30 4" xfId="105"/>
    <cellStyle name="st30 5" xfId="135"/>
    <cellStyle name="st30 6" xfId="165"/>
    <cellStyle name="st30 7" xfId="195"/>
    <cellStyle name="st31" xfId="3"/>
    <cellStyle name="st31 2" xfId="41"/>
    <cellStyle name="st31 3" xfId="71"/>
    <cellStyle name="st31 4" xfId="101"/>
    <cellStyle name="st31 5" xfId="131"/>
    <cellStyle name="st31 6" xfId="161"/>
    <cellStyle name="st31 7" xfId="191"/>
    <cellStyle name="st32" xfId="4"/>
    <cellStyle name="st32 2" xfId="42"/>
    <cellStyle name="st32 3" xfId="72"/>
    <cellStyle name="st32 4" xfId="102"/>
    <cellStyle name="st32 5" xfId="132"/>
    <cellStyle name="st32 6" xfId="162"/>
    <cellStyle name="st32 7" xfId="192"/>
    <cellStyle name="st50" xfId="491"/>
    <cellStyle name="style0" xfId="16"/>
    <cellStyle name="style0 10" xfId="275"/>
    <cellStyle name="style0 11" xfId="296"/>
    <cellStyle name="style0 12" xfId="317"/>
    <cellStyle name="style0 13" xfId="338"/>
    <cellStyle name="style0 14" xfId="359"/>
    <cellStyle name="style0 15" xfId="380"/>
    <cellStyle name="style0 16" xfId="395"/>
    <cellStyle name="style0 17" xfId="422"/>
    <cellStyle name="style0 18" xfId="443"/>
    <cellStyle name="style0 19" xfId="464"/>
    <cellStyle name="style0 2" xfId="49"/>
    <cellStyle name="style0 20" xfId="479"/>
    <cellStyle name="style0 3" xfId="79"/>
    <cellStyle name="style0 4" xfId="109"/>
    <cellStyle name="style0 5" xfId="139"/>
    <cellStyle name="style0 6" xfId="169"/>
    <cellStyle name="style0 7" xfId="197"/>
    <cellStyle name="style0 8" xfId="231"/>
    <cellStyle name="style0 9" xfId="248"/>
    <cellStyle name="td" xfId="17"/>
    <cellStyle name="td 10" xfId="276"/>
    <cellStyle name="td 11" xfId="297"/>
    <cellStyle name="td 12" xfId="318"/>
    <cellStyle name="td 13" xfId="339"/>
    <cellStyle name="td 14" xfId="360"/>
    <cellStyle name="td 15" xfId="381"/>
    <cellStyle name="td 16" xfId="396"/>
    <cellStyle name="td 17" xfId="423"/>
    <cellStyle name="td 18" xfId="444"/>
    <cellStyle name="td 19" xfId="465"/>
    <cellStyle name="td 2" xfId="50"/>
    <cellStyle name="td 20" xfId="480"/>
    <cellStyle name="td 3" xfId="80"/>
    <cellStyle name="td 4" xfId="110"/>
    <cellStyle name="td 5" xfId="140"/>
    <cellStyle name="td 6" xfId="170"/>
    <cellStyle name="td 7" xfId="198"/>
    <cellStyle name="td 8" xfId="232"/>
    <cellStyle name="td 9" xfId="249"/>
    <cellStyle name="tr" xfId="18"/>
    <cellStyle name="xl21" xfId="19"/>
    <cellStyle name="xl21 10" xfId="277"/>
    <cellStyle name="xl21 11" xfId="298"/>
    <cellStyle name="xl21 12" xfId="319"/>
    <cellStyle name="xl21 13" xfId="340"/>
    <cellStyle name="xl21 14" xfId="361"/>
    <cellStyle name="xl21 15" xfId="382"/>
    <cellStyle name="xl21 16" xfId="397"/>
    <cellStyle name="xl21 17" xfId="424"/>
    <cellStyle name="xl21 18" xfId="445"/>
    <cellStyle name="xl21 19" xfId="466"/>
    <cellStyle name="xl21 2" xfId="51"/>
    <cellStyle name="xl21 20" xfId="481"/>
    <cellStyle name="xl21 3" xfId="81"/>
    <cellStyle name="xl21 4" xfId="111"/>
    <cellStyle name="xl21 5" xfId="141"/>
    <cellStyle name="xl21 6" xfId="171"/>
    <cellStyle name="xl21 7" xfId="199"/>
    <cellStyle name="xl21 8" xfId="233"/>
    <cellStyle name="xl21 9" xfId="250"/>
    <cellStyle name="xl22" xfId="5"/>
    <cellStyle name="xl22 10" xfId="264"/>
    <cellStyle name="xl22 11" xfId="273"/>
    <cellStyle name="xl22 12" xfId="294"/>
    <cellStyle name="xl22 13" xfId="315"/>
    <cellStyle name="xl22 14" xfId="336"/>
    <cellStyle name="xl22 15" xfId="357"/>
    <cellStyle name="xl22 16" xfId="378"/>
    <cellStyle name="xl22 17" xfId="411"/>
    <cellStyle name="xl22 18" xfId="420"/>
    <cellStyle name="xl22 19" xfId="441"/>
    <cellStyle name="xl22 2" xfId="34"/>
    <cellStyle name="xl22 20" xfId="462"/>
    <cellStyle name="xl22 3" xfId="47"/>
    <cellStyle name="xl22 4" xfId="77"/>
    <cellStyle name="xl22 5" xfId="107"/>
    <cellStyle name="xl22 6" xfId="137"/>
    <cellStyle name="xl22 7" xfId="167"/>
    <cellStyle name="xl22 8" xfId="220"/>
    <cellStyle name="xl22 9" xfId="243"/>
    <cellStyle name="xl23" xfId="6"/>
    <cellStyle name="xl23 10" xfId="261"/>
    <cellStyle name="xl23 11" xfId="267"/>
    <cellStyle name="xl23 12" xfId="288"/>
    <cellStyle name="xl23 13" xfId="309"/>
    <cellStyle name="xl23 14" xfId="330"/>
    <cellStyle name="xl23 15" xfId="351"/>
    <cellStyle name="xl23 16" xfId="372"/>
    <cellStyle name="xl23 17" xfId="408"/>
    <cellStyle name="xl23 18" xfId="414"/>
    <cellStyle name="xl23 19" xfId="435"/>
    <cellStyle name="xl23 2" xfId="35"/>
    <cellStyle name="xl23 20" xfId="456"/>
    <cellStyle name="xl23 3" xfId="48"/>
    <cellStyle name="xl23 4" xfId="78"/>
    <cellStyle name="xl23 5" xfId="108"/>
    <cellStyle name="xl23 6" xfId="138"/>
    <cellStyle name="xl23 7" xfId="168"/>
    <cellStyle name="xl23 8" xfId="217"/>
    <cellStyle name="xl23 9" xfId="226"/>
    <cellStyle name="xl24" xfId="7"/>
    <cellStyle name="xl24 10" xfId="278"/>
    <cellStyle name="xl24 11" xfId="299"/>
    <cellStyle name="xl24 12" xfId="320"/>
    <cellStyle name="xl24 13" xfId="341"/>
    <cellStyle name="xl24 14" xfId="362"/>
    <cellStyle name="xl24 15" xfId="383"/>
    <cellStyle name="xl24 16" xfId="398"/>
    <cellStyle name="xl24 17" xfId="425"/>
    <cellStyle name="xl24 18" xfId="446"/>
    <cellStyle name="xl24 19" xfId="467"/>
    <cellStyle name="xl24 2" xfId="36"/>
    <cellStyle name="xl24 20" xfId="482"/>
    <cellStyle name="xl24 3" xfId="66"/>
    <cellStyle name="xl24 4" xfId="96"/>
    <cellStyle name="xl24 5" xfId="126"/>
    <cellStyle name="xl24 6" xfId="156"/>
    <cellStyle name="xl24 7" xfId="186"/>
    <cellStyle name="xl24 8" xfId="234"/>
    <cellStyle name="xl24 9" xfId="251"/>
    <cellStyle name="xl25" xfId="8"/>
    <cellStyle name="xl25 10" xfId="279"/>
    <cellStyle name="xl25 11" xfId="300"/>
    <cellStyle name="xl25 12" xfId="321"/>
    <cellStyle name="xl25 13" xfId="342"/>
    <cellStyle name="xl25 14" xfId="363"/>
    <cellStyle name="xl25 15" xfId="384"/>
    <cellStyle name="xl25 16" xfId="399"/>
    <cellStyle name="xl25 17" xfId="426"/>
    <cellStyle name="xl25 18" xfId="447"/>
    <cellStyle name="xl25 19" xfId="468"/>
    <cellStyle name="xl25 2" xfId="37"/>
    <cellStyle name="xl25 20" xfId="483"/>
    <cellStyle name="xl25 3" xfId="67"/>
    <cellStyle name="xl25 4" xfId="97"/>
    <cellStyle name="xl25 5" xfId="127"/>
    <cellStyle name="xl25 6" xfId="157"/>
    <cellStyle name="xl25 7" xfId="187"/>
    <cellStyle name="xl25 8" xfId="235"/>
    <cellStyle name="xl25 9" xfId="252"/>
    <cellStyle name="xl26" xfId="20"/>
    <cellStyle name="xl26 10" xfId="260"/>
    <cellStyle name="xl26 11" xfId="268"/>
    <cellStyle name="xl26 12" xfId="289"/>
    <cellStyle name="xl26 13" xfId="310"/>
    <cellStyle name="xl26 14" xfId="331"/>
    <cellStyle name="xl26 15" xfId="352"/>
    <cellStyle name="xl26 16" xfId="373"/>
    <cellStyle name="xl26 17" xfId="407"/>
    <cellStyle name="xl26 18" xfId="415"/>
    <cellStyle name="xl26 19" xfId="436"/>
    <cellStyle name="xl26 2" xfId="52"/>
    <cellStyle name="xl26 20" xfId="457"/>
    <cellStyle name="xl26 3" xfId="82"/>
    <cellStyle name="xl26 4" xfId="112"/>
    <cellStyle name="xl26 5" xfId="142"/>
    <cellStyle name="xl26 6" xfId="172"/>
    <cellStyle name="xl26 7" xfId="200"/>
    <cellStyle name="xl26 8" xfId="216"/>
    <cellStyle name="xl26 9" xfId="223"/>
    <cellStyle name="xl27" xfId="9"/>
    <cellStyle name="xl27 10" xfId="269"/>
    <cellStyle name="xl27 11" xfId="290"/>
    <cellStyle name="xl27 12" xfId="311"/>
    <cellStyle name="xl27 13" xfId="332"/>
    <cellStyle name="xl27 14" xfId="353"/>
    <cellStyle name="xl27 15" xfId="374"/>
    <cellStyle name="xl27 16" xfId="393"/>
    <cellStyle name="xl27 17" xfId="416"/>
    <cellStyle name="xl27 18" xfId="437"/>
    <cellStyle name="xl27 19" xfId="458"/>
    <cellStyle name="xl27 2" xfId="38"/>
    <cellStyle name="xl27 20" xfId="477"/>
    <cellStyle name="xl27 3" xfId="68"/>
    <cellStyle name="xl27 4" xfId="98"/>
    <cellStyle name="xl27 5" xfId="128"/>
    <cellStyle name="xl27 6" xfId="158"/>
    <cellStyle name="xl27 7" xfId="188"/>
    <cellStyle name="xl27 8" xfId="225"/>
    <cellStyle name="xl27 9" xfId="246"/>
    <cellStyle name="xl28" xfId="21"/>
    <cellStyle name="xl28 10" xfId="280"/>
    <cellStyle name="xl28 11" xfId="301"/>
    <cellStyle name="xl28 12" xfId="322"/>
    <cellStyle name="xl28 13" xfId="343"/>
    <cellStyle name="xl28 14" xfId="364"/>
    <cellStyle name="xl28 15" xfId="385"/>
    <cellStyle name="xl28 16" xfId="400"/>
    <cellStyle name="xl28 17" xfId="427"/>
    <cellStyle name="xl28 18" xfId="448"/>
    <cellStyle name="xl28 19" xfId="469"/>
    <cellStyle name="xl28 2" xfId="53"/>
    <cellStyle name="xl28 20" xfId="484"/>
    <cellStyle name="xl28 3" xfId="83"/>
    <cellStyle name="xl28 4" xfId="113"/>
    <cellStyle name="xl28 5" xfId="143"/>
    <cellStyle name="xl28 6" xfId="173"/>
    <cellStyle name="xl28 7" xfId="201"/>
    <cellStyle name="xl28 8" xfId="236"/>
    <cellStyle name="xl28 9" xfId="253"/>
    <cellStyle name="xl29" xfId="22"/>
    <cellStyle name="xl29 10" xfId="281"/>
    <cellStyle name="xl29 11" xfId="302"/>
    <cellStyle name="xl29 12" xfId="323"/>
    <cellStyle name="xl29 13" xfId="344"/>
    <cellStyle name="xl29 14" xfId="365"/>
    <cellStyle name="xl29 15" xfId="386"/>
    <cellStyle name="xl29 16" xfId="401"/>
    <cellStyle name="xl29 17" xfId="428"/>
    <cellStyle name="xl29 18" xfId="449"/>
    <cellStyle name="xl29 19" xfId="470"/>
    <cellStyle name="xl29 2" xfId="54"/>
    <cellStyle name="xl29 20" xfId="485"/>
    <cellStyle name="xl29 3" xfId="84"/>
    <cellStyle name="xl29 4" xfId="114"/>
    <cellStyle name="xl29 5" xfId="144"/>
    <cellStyle name="xl29 6" xfId="174"/>
    <cellStyle name="xl29 7" xfId="202"/>
    <cellStyle name="xl29 8" xfId="237"/>
    <cellStyle name="xl29 9" xfId="254"/>
    <cellStyle name="xl30" xfId="10"/>
    <cellStyle name="xl30 10" xfId="262"/>
    <cellStyle name="xl30 11" xfId="271"/>
    <cellStyle name="xl30 12" xfId="292"/>
    <cellStyle name="xl30 13" xfId="313"/>
    <cellStyle name="xl30 14" xfId="334"/>
    <cellStyle name="xl30 15" xfId="355"/>
    <cellStyle name="xl30 16" xfId="376"/>
    <cellStyle name="xl30 17" xfId="409"/>
    <cellStyle name="xl30 18" xfId="418"/>
    <cellStyle name="xl30 19" xfId="439"/>
    <cellStyle name="xl30 2" xfId="43"/>
    <cellStyle name="xl30 20" xfId="460"/>
    <cellStyle name="xl30 3" xfId="73"/>
    <cellStyle name="xl30 4" xfId="103"/>
    <cellStyle name="xl30 5" xfId="133"/>
    <cellStyle name="xl30 6" xfId="163"/>
    <cellStyle name="xl30 7" xfId="193"/>
    <cellStyle name="xl30 8" xfId="218"/>
    <cellStyle name="xl30 9" xfId="229"/>
    <cellStyle name="xl31" xfId="23"/>
    <cellStyle name="xl31 10" xfId="263"/>
    <cellStyle name="xl31 11" xfId="270"/>
    <cellStyle name="xl31 12" xfId="291"/>
    <cellStyle name="xl31 13" xfId="312"/>
    <cellStyle name="xl31 14" xfId="333"/>
    <cellStyle name="xl31 15" xfId="354"/>
    <cellStyle name="xl31 16" xfId="375"/>
    <cellStyle name="xl31 17" xfId="410"/>
    <cellStyle name="xl31 18" xfId="417"/>
    <cellStyle name="xl31 19" xfId="438"/>
    <cellStyle name="xl31 2" xfId="55"/>
    <cellStyle name="xl31 20" xfId="459"/>
    <cellStyle name="xl31 3" xfId="85"/>
    <cellStyle name="xl31 4" xfId="115"/>
    <cellStyle name="xl31 5" xfId="145"/>
    <cellStyle name="xl31 6" xfId="175"/>
    <cellStyle name="xl31 7" xfId="203"/>
    <cellStyle name="xl31 8" xfId="219"/>
    <cellStyle name="xl31 9" xfId="230"/>
    <cellStyle name="xl32" xfId="24"/>
    <cellStyle name="xl32 10" xfId="272"/>
    <cellStyle name="xl32 11" xfId="293"/>
    <cellStyle name="xl32 12" xfId="314"/>
    <cellStyle name="xl32 13" xfId="335"/>
    <cellStyle name="xl32 14" xfId="356"/>
    <cellStyle name="xl32 15" xfId="377"/>
    <cellStyle name="xl32 16" xfId="394"/>
    <cellStyle name="xl32 17" xfId="419"/>
    <cellStyle name="xl32 18" xfId="440"/>
    <cellStyle name="xl32 19" xfId="461"/>
    <cellStyle name="xl32 2" xfId="56"/>
    <cellStyle name="xl32 20" xfId="478"/>
    <cellStyle name="xl32 3" xfId="86"/>
    <cellStyle name="xl32 4" xfId="116"/>
    <cellStyle name="xl32 5" xfId="146"/>
    <cellStyle name="xl32 6" xfId="176"/>
    <cellStyle name="xl32 7" xfId="204"/>
    <cellStyle name="xl32 8" xfId="228"/>
    <cellStyle name="xl32 9" xfId="247"/>
    <cellStyle name="xl33" xfId="11"/>
    <cellStyle name="xl33 10" xfId="265"/>
    <cellStyle name="xl33 11" xfId="274"/>
    <cellStyle name="xl33 12" xfId="295"/>
    <cellStyle name="xl33 13" xfId="316"/>
    <cellStyle name="xl33 14" xfId="337"/>
    <cellStyle name="xl33 15" xfId="358"/>
    <cellStyle name="xl33 16" xfId="379"/>
    <cellStyle name="xl33 17" xfId="412"/>
    <cellStyle name="xl33 18" xfId="421"/>
    <cellStyle name="xl33 19" xfId="442"/>
    <cellStyle name="xl33 2" xfId="46"/>
    <cellStyle name="xl33 20" xfId="463"/>
    <cellStyle name="xl33 3" xfId="76"/>
    <cellStyle name="xl33 4" xfId="106"/>
    <cellStyle name="xl33 5" xfId="136"/>
    <cellStyle name="xl33 6" xfId="166"/>
    <cellStyle name="xl33 7" xfId="196"/>
    <cellStyle name="xl33 8" xfId="221"/>
    <cellStyle name="xl33 9" xfId="244"/>
    <cellStyle name="xl34" xfId="12"/>
    <cellStyle name="xl34 10" xfId="282"/>
    <cellStyle name="xl34 11" xfId="303"/>
    <cellStyle name="xl34 12" xfId="324"/>
    <cellStyle name="xl34 13" xfId="345"/>
    <cellStyle name="xl34 14" xfId="366"/>
    <cellStyle name="xl34 15" xfId="387"/>
    <cellStyle name="xl34 16" xfId="402"/>
    <cellStyle name="xl34 17" xfId="429"/>
    <cellStyle name="xl34 18" xfId="450"/>
    <cellStyle name="xl34 19" xfId="471"/>
    <cellStyle name="xl34 2" xfId="39"/>
    <cellStyle name="xl34 20" xfId="486"/>
    <cellStyle name="xl34 3" xfId="69"/>
    <cellStyle name="xl34 4" xfId="99"/>
    <cellStyle name="xl34 5" xfId="129"/>
    <cellStyle name="xl34 6" xfId="159"/>
    <cellStyle name="xl34 7" xfId="189"/>
    <cellStyle name="xl34 8" xfId="238"/>
    <cellStyle name="xl34 9" xfId="255"/>
    <cellStyle name="xl35" xfId="13"/>
    <cellStyle name="xl35 10" xfId="266"/>
    <cellStyle name="xl35 11" xfId="287"/>
    <cellStyle name="xl35 12" xfId="308"/>
    <cellStyle name="xl35 13" xfId="329"/>
    <cellStyle name="xl35 14" xfId="350"/>
    <cellStyle name="xl35 15" xfId="371"/>
    <cellStyle name="xl35 16" xfId="392"/>
    <cellStyle name="xl35 17" xfId="413"/>
    <cellStyle name="xl35 18" xfId="434"/>
    <cellStyle name="xl35 19" xfId="455"/>
    <cellStyle name="xl35 2" xfId="40"/>
    <cellStyle name="xl35 20" xfId="476"/>
    <cellStyle name="xl35 3" xfId="70"/>
    <cellStyle name="xl35 4" xfId="100"/>
    <cellStyle name="xl35 5" xfId="130"/>
    <cellStyle name="xl35 6" xfId="160"/>
    <cellStyle name="xl35 7" xfId="190"/>
    <cellStyle name="xl35 8" xfId="222"/>
    <cellStyle name="xl35 9" xfId="245"/>
    <cellStyle name="xl36" xfId="25"/>
    <cellStyle name="xl36 10" xfId="283"/>
    <cellStyle name="xl36 11" xfId="304"/>
    <cellStyle name="xl36 12" xfId="325"/>
    <cellStyle name="xl36 13" xfId="346"/>
    <cellStyle name="xl36 14" xfId="367"/>
    <cellStyle name="xl36 15" xfId="388"/>
    <cellStyle name="xl36 16" xfId="403"/>
    <cellStyle name="xl36 17" xfId="430"/>
    <cellStyle name="xl36 18" xfId="451"/>
    <cellStyle name="xl36 19" xfId="472"/>
    <cellStyle name="xl36 2" xfId="57"/>
    <cellStyle name="xl36 20" xfId="487"/>
    <cellStyle name="xl36 3" xfId="87"/>
    <cellStyle name="xl36 4" xfId="117"/>
    <cellStyle name="xl36 5" xfId="147"/>
    <cellStyle name="xl36 6" xfId="177"/>
    <cellStyle name="xl36 7" xfId="205"/>
    <cellStyle name="xl36 8" xfId="239"/>
    <cellStyle name="xl36 9" xfId="256"/>
    <cellStyle name="xl37" xfId="26"/>
    <cellStyle name="xl37 10" xfId="284"/>
    <cellStyle name="xl37 11" xfId="305"/>
    <cellStyle name="xl37 12" xfId="326"/>
    <cellStyle name="xl37 13" xfId="347"/>
    <cellStyle name="xl37 14" xfId="368"/>
    <cellStyle name="xl37 15" xfId="389"/>
    <cellStyle name="xl37 16" xfId="404"/>
    <cellStyle name="xl37 17" xfId="431"/>
    <cellStyle name="xl37 18" xfId="452"/>
    <cellStyle name="xl37 19" xfId="473"/>
    <cellStyle name="xl37 2" xfId="58"/>
    <cellStyle name="xl37 20" xfId="488"/>
    <cellStyle name="xl37 3" xfId="88"/>
    <cellStyle name="xl37 4" xfId="118"/>
    <cellStyle name="xl37 5" xfId="148"/>
    <cellStyle name="xl37 6" xfId="178"/>
    <cellStyle name="xl37 7" xfId="206"/>
    <cellStyle name="xl37 8" xfId="240"/>
    <cellStyle name="xl37 9" xfId="257"/>
    <cellStyle name="xl38" xfId="27"/>
    <cellStyle name="xl38 10" xfId="285"/>
    <cellStyle name="xl38 11" xfId="306"/>
    <cellStyle name="xl38 12" xfId="327"/>
    <cellStyle name="xl38 13" xfId="348"/>
    <cellStyle name="xl38 14" xfId="369"/>
    <cellStyle name="xl38 15" xfId="390"/>
    <cellStyle name="xl38 16" xfId="405"/>
    <cellStyle name="xl38 17" xfId="432"/>
    <cellStyle name="xl38 18" xfId="453"/>
    <cellStyle name="xl38 19" xfId="474"/>
    <cellStyle name="xl38 2" xfId="59"/>
    <cellStyle name="xl38 20" xfId="489"/>
    <cellStyle name="xl38 3" xfId="89"/>
    <cellStyle name="xl38 4" xfId="119"/>
    <cellStyle name="xl38 5" xfId="149"/>
    <cellStyle name="xl38 6" xfId="179"/>
    <cellStyle name="xl38 7" xfId="207"/>
    <cellStyle name="xl38 8" xfId="241"/>
    <cellStyle name="xl38 9" xfId="258"/>
    <cellStyle name="xl39" xfId="28"/>
    <cellStyle name="xl39 10" xfId="286"/>
    <cellStyle name="xl39 11" xfId="307"/>
    <cellStyle name="xl39 12" xfId="328"/>
    <cellStyle name="xl39 13" xfId="349"/>
    <cellStyle name="xl39 14" xfId="370"/>
    <cellStyle name="xl39 15" xfId="391"/>
    <cellStyle name="xl39 16" xfId="406"/>
    <cellStyle name="xl39 17" xfId="433"/>
    <cellStyle name="xl39 18" xfId="454"/>
    <cellStyle name="xl39 19" xfId="475"/>
    <cellStyle name="xl39 2" xfId="60"/>
    <cellStyle name="xl39 20" xfId="490"/>
    <cellStyle name="xl39 3" xfId="90"/>
    <cellStyle name="xl39 4" xfId="120"/>
    <cellStyle name="xl39 5" xfId="150"/>
    <cellStyle name="xl39 6" xfId="180"/>
    <cellStyle name="xl39 7" xfId="208"/>
    <cellStyle name="xl39 8" xfId="242"/>
    <cellStyle name="xl39 9" xfId="259"/>
    <cellStyle name="xl40" xfId="29"/>
    <cellStyle name="xl40 2" xfId="61"/>
    <cellStyle name="xl40 3" xfId="91"/>
    <cellStyle name="xl40 4" xfId="121"/>
    <cellStyle name="xl40 5" xfId="151"/>
    <cellStyle name="xl40 6" xfId="181"/>
    <cellStyle name="xl40 7" xfId="209"/>
    <cellStyle name="xl41" xfId="30"/>
    <cellStyle name="xl41 2" xfId="62"/>
    <cellStyle name="xl41 3" xfId="92"/>
    <cellStyle name="xl41 4" xfId="122"/>
    <cellStyle name="xl41 5" xfId="152"/>
    <cellStyle name="xl41 6" xfId="182"/>
    <cellStyle name="xl41 7" xfId="210"/>
    <cellStyle name="xl42" xfId="31"/>
    <cellStyle name="xl42 2" xfId="63"/>
    <cellStyle name="xl42 3" xfId="93"/>
    <cellStyle name="xl42 4" xfId="123"/>
    <cellStyle name="xl42 5" xfId="153"/>
    <cellStyle name="xl42 6" xfId="183"/>
    <cellStyle name="xl42 7" xfId="211"/>
    <cellStyle name="xl43" xfId="32"/>
    <cellStyle name="xl43 2" xfId="64"/>
    <cellStyle name="xl43 3" xfId="94"/>
    <cellStyle name="xl43 4" xfId="124"/>
    <cellStyle name="xl43 5" xfId="154"/>
    <cellStyle name="xl43 6" xfId="184"/>
    <cellStyle name="xl43 7" xfId="212"/>
    <cellStyle name="xl44" xfId="33"/>
    <cellStyle name="xl44 2" xfId="65"/>
    <cellStyle name="xl44 3" xfId="95"/>
    <cellStyle name="xl44 4" xfId="125"/>
    <cellStyle name="xl44 5" xfId="155"/>
    <cellStyle name="xl44 6" xfId="185"/>
    <cellStyle name="xl44 7" xfId="213"/>
    <cellStyle name="xl60" xfId="49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547"/>
  <sheetViews>
    <sheetView tabSelected="1" workbookViewId="0">
      <selection activeCell="J9" sqref="J9"/>
    </sheetView>
  </sheetViews>
  <sheetFormatPr defaultColWidth="9.140625" defaultRowHeight="15"/>
  <cols>
    <col min="1" max="2" width="9.140625" style="2"/>
    <col min="3" max="3" width="16.5703125" style="2" customWidth="1"/>
    <col min="4" max="4" width="9.140625" style="2"/>
    <col min="5" max="5" width="38.85546875" style="2" customWidth="1"/>
    <col min="6" max="7" width="9.140625" style="2"/>
    <col min="8" max="8" width="9.5703125" style="2" customWidth="1"/>
    <col min="9" max="16384" width="9.140625" style="2"/>
  </cols>
  <sheetData>
    <row r="1" spans="1:24">
      <c r="E1" s="31" t="s">
        <v>572</v>
      </c>
      <c r="F1" s="31"/>
      <c r="G1" s="31"/>
      <c r="H1" s="31"/>
    </row>
    <row r="2" spans="1:24">
      <c r="E2" s="32" t="s">
        <v>566</v>
      </c>
      <c r="F2" s="32"/>
      <c r="G2" s="32"/>
      <c r="H2" s="32"/>
    </row>
    <row r="3" spans="1:24">
      <c r="E3" s="32" t="s">
        <v>573</v>
      </c>
      <c r="F3" s="32"/>
      <c r="G3" s="32"/>
      <c r="H3" s="32"/>
    </row>
    <row r="4" spans="1:24">
      <c r="E4" s="31"/>
      <c r="F4" s="31"/>
      <c r="G4" s="31"/>
      <c r="H4" s="31"/>
    </row>
    <row r="5" spans="1:24">
      <c r="E5" s="8"/>
      <c r="F5" s="8"/>
      <c r="G5" s="8"/>
      <c r="H5" s="8"/>
    </row>
    <row r="6" spans="1:24">
      <c r="E6" s="34"/>
      <c r="F6" s="34"/>
      <c r="G6" s="34"/>
      <c r="H6" s="34"/>
    </row>
    <row r="7" spans="1:24" ht="74.25" customHeight="1">
      <c r="A7" s="33" t="s">
        <v>567</v>
      </c>
      <c r="B7" s="33"/>
      <c r="C7" s="33"/>
      <c r="D7" s="33"/>
      <c r="E7" s="33"/>
      <c r="F7" s="33"/>
      <c r="G7" s="33"/>
      <c r="H7" s="33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</row>
    <row r="8" spans="1:24" ht="18.75">
      <c r="A8" s="1"/>
    </row>
    <row r="9" spans="1:24">
      <c r="A9" s="35" t="s">
        <v>0</v>
      </c>
      <c r="B9" s="35" t="s">
        <v>1</v>
      </c>
      <c r="C9" s="35" t="s">
        <v>2</v>
      </c>
      <c r="D9" s="35" t="s">
        <v>3</v>
      </c>
      <c r="E9" s="35" t="s">
        <v>4</v>
      </c>
      <c r="F9" s="24" t="s">
        <v>563</v>
      </c>
      <c r="G9" s="27" t="s">
        <v>564</v>
      </c>
      <c r="H9" s="28" t="s">
        <v>565</v>
      </c>
    </row>
    <row r="10" spans="1:24" ht="15" customHeight="1">
      <c r="A10" s="35"/>
      <c r="B10" s="35"/>
      <c r="C10" s="35"/>
      <c r="D10" s="35"/>
      <c r="E10" s="36"/>
      <c r="F10" s="25"/>
      <c r="G10" s="27"/>
      <c r="H10" s="29"/>
    </row>
    <row r="11" spans="1:24" ht="126.75" customHeight="1">
      <c r="A11" s="35"/>
      <c r="B11" s="35"/>
      <c r="C11" s="35"/>
      <c r="D11" s="35"/>
      <c r="E11" s="36"/>
      <c r="F11" s="26"/>
      <c r="G11" s="27"/>
      <c r="H11" s="30"/>
    </row>
    <row r="12" spans="1:24">
      <c r="A12" s="10">
        <v>1</v>
      </c>
      <c r="B12" s="10">
        <v>2</v>
      </c>
      <c r="C12" s="10">
        <v>3</v>
      </c>
      <c r="D12" s="10">
        <v>4</v>
      </c>
      <c r="E12" s="11">
        <v>5</v>
      </c>
      <c r="F12" s="3">
        <v>6</v>
      </c>
      <c r="G12" s="12">
        <v>7</v>
      </c>
      <c r="H12" s="13">
        <v>8</v>
      </c>
    </row>
    <row r="13" spans="1:24">
      <c r="A13" s="16"/>
      <c r="B13" s="16"/>
      <c r="C13" s="16"/>
      <c r="D13" s="16"/>
      <c r="E13" s="17" t="s">
        <v>5</v>
      </c>
      <c r="F13" s="18">
        <f>F14+F31+F284+F422+F429</f>
        <v>466568.3</v>
      </c>
      <c r="G13" s="18">
        <f>G14+G31+G284+G422+G429</f>
        <v>215082.16580000002</v>
      </c>
      <c r="H13" s="18">
        <f>G13/F13*100</f>
        <v>46.098752487042091</v>
      </c>
    </row>
    <row r="14" spans="1:24" ht="25.5">
      <c r="A14" s="19" t="s">
        <v>6</v>
      </c>
      <c r="B14" s="19"/>
      <c r="C14" s="19"/>
      <c r="D14" s="19"/>
      <c r="E14" s="20" t="s">
        <v>239</v>
      </c>
      <c r="F14" s="21">
        <v>7158.8</v>
      </c>
      <c r="G14" s="22">
        <f>G15+G24</f>
        <v>3456.4</v>
      </c>
      <c r="H14" s="18">
        <f t="shared" ref="H14:H77" si="0">G14/F14*100</f>
        <v>48.281834944404089</v>
      </c>
    </row>
    <row r="15" spans="1:24">
      <c r="A15" s="5" t="s">
        <v>6</v>
      </c>
      <c r="B15" s="5" t="s">
        <v>11</v>
      </c>
      <c r="C15" s="5"/>
      <c r="D15" s="5"/>
      <c r="E15" s="6" t="s">
        <v>199</v>
      </c>
      <c r="F15" s="4">
        <v>7153.8</v>
      </c>
      <c r="G15" s="23">
        <f>G21+G22+G23</f>
        <v>3454.3</v>
      </c>
      <c r="H15" s="7">
        <f t="shared" si="0"/>
        <v>48.286225502530129</v>
      </c>
    </row>
    <row r="16" spans="1:24" ht="41.25" customHeight="1">
      <c r="A16" s="5" t="s">
        <v>6</v>
      </c>
      <c r="B16" s="5" t="s">
        <v>12</v>
      </c>
      <c r="C16" s="5"/>
      <c r="D16" s="5"/>
      <c r="E16" s="6" t="s">
        <v>280</v>
      </c>
      <c r="F16" s="4">
        <v>7153.8</v>
      </c>
      <c r="G16" s="23">
        <v>3454.3</v>
      </c>
      <c r="H16" s="7">
        <f t="shared" si="0"/>
        <v>48.286225502530129</v>
      </c>
    </row>
    <row r="17" spans="1:8" ht="51">
      <c r="A17" s="5" t="s">
        <v>6</v>
      </c>
      <c r="B17" s="5" t="s">
        <v>12</v>
      </c>
      <c r="C17" s="5" t="s">
        <v>49</v>
      </c>
      <c r="D17" s="5"/>
      <c r="E17" s="6" t="s">
        <v>281</v>
      </c>
      <c r="F17" s="4">
        <v>7153.8</v>
      </c>
      <c r="G17" s="23">
        <v>3454.3292999999999</v>
      </c>
      <c r="H17" s="7">
        <f t="shared" si="0"/>
        <v>48.286635075065</v>
      </c>
    </row>
    <row r="18" spans="1:8" ht="51">
      <c r="A18" s="5" t="s">
        <v>6</v>
      </c>
      <c r="B18" s="5" t="s">
        <v>12</v>
      </c>
      <c r="C18" s="5" t="s">
        <v>50</v>
      </c>
      <c r="D18" s="5"/>
      <c r="E18" s="6" t="s">
        <v>322</v>
      </c>
      <c r="F18" s="4">
        <v>7153.8</v>
      </c>
      <c r="G18" s="23">
        <v>3454.3292999999999</v>
      </c>
      <c r="H18" s="7">
        <f t="shared" si="0"/>
        <v>48.286635075065</v>
      </c>
    </row>
    <row r="19" spans="1:8" ht="25.5">
      <c r="A19" s="5" t="s">
        <v>6</v>
      </c>
      <c r="B19" s="5" t="s">
        <v>12</v>
      </c>
      <c r="C19" s="5" t="s">
        <v>51</v>
      </c>
      <c r="D19" s="5"/>
      <c r="E19" s="6" t="s">
        <v>323</v>
      </c>
      <c r="F19" s="4">
        <v>7153.8</v>
      </c>
      <c r="G19" s="23">
        <v>3454.3292999999999</v>
      </c>
      <c r="H19" s="7">
        <f t="shared" si="0"/>
        <v>48.286635075065</v>
      </c>
    </row>
    <row r="20" spans="1:8" ht="38.25">
      <c r="A20" s="5" t="s">
        <v>6</v>
      </c>
      <c r="B20" s="5" t="s">
        <v>12</v>
      </c>
      <c r="C20" s="5" t="s">
        <v>52</v>
      </c>
      <c r="D20" s="5"/>
      <c r="E20" s="6" t="s">
        <v>324</v>
      </c>
      <c r="F20" s="4">
        <v>7153.8</v>
      </c>
      <c r="G20" s="23">
        <v>3454.3292999999999</v>
      </c>
      <c r="H20" s="7">
        <f t="shared" si="0"/>
        <v>48.286635075065</v>
      </c>
    </row>
    <row r="21" spans="1:8" ht="76.5">
      <c r="A21" s="5" t="s">
        <v>6</v>
      </c>
      <c r="B21" s="5" t="s">
        <v>12</v>
      </c>
      <c r="C21" s="5" t="s">
        <v>52</v>
      </c>
      <c r="D21" s="5" t="s">
        <v>192</v>
      </c>
      <c r="E21" s="6" t="s">
        <v>539</v>
      </c>
      <c r="F21" s="4">
        <v>6245.1</v>
      </c>
      <c r="G21" s="23">
        <v>3052.4</v>
      </c>
      <c r="H21" s="7">
        <f t="shared" si="0"/>
        <v>48.876719347968809</v>
      </c>
    </row>
    <row r="22" spans="1:8" ht="38.25">
      <c r="A22" s="5" t="s">
        <v>6</v>
      </c>
      <c r="B22" s="5" t="s">
        <v>12</v>
      </c>
      <c r="C22" s="5" t="s">
        <v>52</v>
      </c>
      <c r="D22" s="5" t="s">
        <v>193</v>
      </c>
      <c r="E22" s="6" t="s">
        <v>571</v>
      </c>
      <c r="F22" s="4">
        <v>902.7</v>
      </c>
      <c r="G22" s="23">
        <v>401.9</v>
      </c>
      <c r="H22" s="7">
        <f t="shared" si="0"/>
        <v>44.521989586795165</v>
      </c>
    </row>
    <row r="23" spans="1:8">
      <c r="A23" s="5" t="s">
        <v>6</v>
      </c>
      <c r="B23" s="5" t="s">
        <v>12</v>
      </c>
      <c r="C23" s="5" t="s">
        <v>52</v>
      </c>
      <c r="D23" s="5" t="s">
        <v>194</v>
      </c>
      <c r="E23" s="6" t="s">
        <v>325</v>
      </c>
      <c r="F23" s="4">
        <v>6</v>
      </c>
      <c r="G23" s="23">
        <v>0</v>
      </c>
      <c r="H23" s="7">
        <f t="shared" si="0"/>
        <v>0</v>
      </c>
    </row>
    <row r="24" spans="1:8" ht="25.5">
      <c r="A24" s="5" t="s">
        <v>6</v>
      </c>
      <c r="B24" s="5" t="s">
        <v>13</v>
      </c>
      <c r="C24" s="5"/>
      <c r="D24" s="5"/>
      <c r="E24" s="6" t="s">
        <v>200</v>
      </c>
      <c r="F24" s="4">
        <v>5</v>
      </c>
      <c r="G24" s="23">
        <v>2.1</v>
      </c>
      <c r="H24" s="7">
        <f t="shared" si="0"/>
        <v>42.000000000000007</v>
      </c>
    </row>
    <row r="25" spans="1:8" ht="25.5">
      <c r="A25" s="5" t="s">
        <v>6</v>
      </c>
      <c r="B25" s="5" t="s">
        <v>14</v>
      </c>
      <c r="C25" s="5"/>
      <c r="D25" s="5"/>
      <c r="E25" s="6" t="s">
        <v>282</v>
      </c>
      <c r="F25" s="4">
        <v>5</v>
      </c>
      <c r="G25" s="23">
        <v>2.0687000000000002</v>
      </c>
      <c r="H25" s="7">
        <f t="shared" si="0"/>
        <v>41.374000000000002</v>
      </c>
    </row>
    <row r="26" spans="1:8" ht="51">
      <c r="A26" s="5" t="s">
        <v>6</v>
      </c>
      <c r="B26" s="5" t="s">
        <v>14</v>
      </c>
      <c r="C26" s="5" t="s">
        <v>49</v>
      </c>
      <c r="D26" s="5"/>
      <c r="E26" s="6" t="s">
        <v>281</v>
      </c>
      <c r="F26" s="4">
        <v>5</v>
      </c>
      <c r="G26" s="23">
        <v>2.0687000000000002</v>
      </c>
      <c r="H26" s="7">
        <f t="shared" si="0"/>
        <v>41.374000000000002</v>
      </c>
    </row>
    <row r="27" spans="1:8" ht="51">
      <c r="A27" s="5" t="s">
        <v>6</v>
      </c>
      <c r="B27" s="5" t="s">
        <v>14</v>
      </c>
      <c r="C27" s="5" t="s">
        <v>53</v>
      </c>
      <c r="D27" s="5"/>
      <c r="E27" s="6" t="s">
        <v>326</v>
      </c>
      <c r="F27" s="4">
        <v>5</v>
      </c>
      <c r="G27" s="23">
        <v>2.0687000000000002</v>
      </c>
      <c r="H27" s="7">
        <f t="shared" si="0"/>
        <v>41.374000000000002</v>
      </c>
    </row>
    <row r="28" spans="1:8" ht="38.25">
      <c r="A28" s="5" t="s">
        <v>6</v>
      </c>
      <c r="B28" s="5" t="s">
        <v>14</v>
      </c>
      <c r="C28" s="5" t="s">
        <v>240</v>
      </c>
      <c r="D28" s="5"/>
      <c r="E28" s="6" t="s">
        <v>327</v>
      </c>
      <c r="F28" s="4">
        <v>5</v>
      </c>
      <c r="G28" s="23">
        <v>2.0687000000000002</v>
      </c>
      <c r="H28" s="7">
        <f t="shared" si="0"/>
        <v>41.374000000000002</v>
      </c>
    </row>
    <row r="29" spans="1:8" ht="25.5">
      <c r="A29" s="5" t="s">
        <v>6</v>
      </c>
      <c r="B29" s="5" t="s">
        <v>14</v>
      </c>
      <c r="C29" s="5" t="s">
        <v>241</v>
      </c>
      <c r="D29" s="5"/>
      <c r="E29" s="6" t="s">
        <v>328</v>
      </c>
      <c r="F29" s="4">
        <v>5</v>
      </c>
      <c r="G29" s="23">
        <v>2.0687000000000002</v>
      </c>
      <c r="H29" s="7">
        <f t="shared" si="0"/>
        <v>41.374000000000002</v>
      </c>
    </row>
    <row r="30" spans="1:8" ht="25.5">
      <c r="A30" s="5" t="s">
        <v>6</v>
      </c>
      <c r="B30" s="5" t="s">
        <v>14</v>
      </c>
      <c r="C30" s="5" t="s">
        <v>241</v>
      </c>
      <c r="D30" s="5" t="s">
        <v>195</v>
      </c>
      <c r="E30" s="6" t="s">
        <v>209</v>
      </c>
      <c r="F30" s="4">
        <v>5</v>
      </c>
      <c r="G30" s="23">
        <v>2.1</v>
      </c>
      <c r="H30" s="7">
        <f t="shared" si="0"/>
        <v>42.000000000000007</v>
      </c>
    </row>
    <row r="31" spans="1:8">
      <c r="A31" s="19" t="s">
        <v>7</v>
      </c>
      <c r="B31" s="19"/>
      <c r="C31" s="19"/>
      <c r="D31" s="19"/>
      <c r="E31" s="20" t="s">
        <v>276</v>
      </c>
      <c r="F31" s="21">
        <f>F32+F107+F128+F173+F235+F274</f>
        <v>138122.5</v>
      </c>
      <c r="G31" s="21">
        <f>G32+G107+G128+G173+G235+G274</f>
        <v>47075.599999999991</v>
      </c>
      <c r="H31" s="18">
        <f t="shared" si="0"/>
        <v>34.082499230755303</v>
      </c>
    </row>
    <row r="32" spans="1:8">
      <c r="A32" s="5" t="s">
        <v>7</v>
      </c>
      <c r="B32" s="5" t="s">
        <v>11</v>
      </c>
      <c r="C32" s="5"/>
      <c r="D32" s="5"/>
      <c r="E32" s="6" t="s">
        <v>199</v>
      </c>
      <c r="F32" s="4">
        <v>35504.6</v>
      </c>
      <c r="G32" s="23">
        <f>G33+G39+G52+G58+G63</f>
        <v>17483.599999999999</v>
      </c>
      <c r="H32" s="7">
        <f t="shared" si="0"/>
        <v>49.243196656207928</v>
      </c>
    </row>
    <row r="33" spans="1:8" ht="38.25">
      <c r="A33" s="5" t="s">
        <v>7</v>
      </c>
      <c r="B33" s="5" t="s">
        <v>15</v>
      </c>
      <c r="C33" s="5"/>
      <c r="D33" s="5"/>
      <c r="E33" s="6" t="s">
        <v>283</v>
      </c>
      <c r="F33" s="4">
        <v>1263.6706999999999</v>
      </c>
      <c r="G33" s="23">
        <v>717.3</v>
      </c>
      <c r="H33" s="7">
        <f t="shared" si="0"/>
        <v>56.763205794041127</v>
      </c>
    </row>
    <row r="34" spans="1:8" ht="63.75">
      <c r="A34" s="5" t="s">
        <v>7</v>
      </c>
      <c r="B34" s="5" t="s">
        <v>15</v>
      </c>
      <c r="C34" s="5" t="s">
        <v>54</v>
      </c>
      <c r="D34" s="5"/>
      <c r="E34" s="6" t="s">
        <v>284</v>
      </c>
      <c r="F34" s="4">
        <v>1263.6706999999999</v>
      </c>
      <c r="G34" s="23">
        <v>717.28710000000001</v>
      </c>
      <c r="H34" s="7">
        <f t="shared" si="0"/>
        <v>56.762184958470598</v>
      </c>
    </row>
    <row r="35" spans="1:8" ht="38.25">
      <c r="A35" s="5" t="s">
        <v>7</v>
      </c>
      <c r="B35" s="5" t="s">
        <v>15</v>
      </c>
      <c r="C35" s="5" t="s">
        <v>55</v>
      </c>
      <c r="D35" s="5"/>
      <c r="E35" s="6" t="s">
        <v>210</v>
      </c>
      <c r="F35" s="4">
        <v>1263.6706999999999</v>
      </c>
      <c r="G35" s="23">
        <v>717.28710000000001</v>
      </c>
      <c r="H35" s="7">
        <f t="shared" si="0"/>
        <v>56.762184958470598</v>
      </c>
    </row>
    <row r="36" spans="1:8" ht="25.5">
      <c r="A36" s="5" t="s">
        <v>7</v>
      </c>
      <c r="B36" s="5" t="s">
        <v>15</v>
      </c>
      <c r="C36" s="5" t="s">
        <v>56</v>
      </c>
      <c r="D36" s="5"/>
      <c r="E36" s="6" t="s">
        <v>323</v>
      </c>
      <c r="F36" s="4">
        <v>1263.6706999999999</v>
      </c>
      <c r="G36" s="23">
        <v>717.28710000000001</v>
      </c>
      <c r="H36" s="7">
        <f t="shared" si="0"/>
        <v>56.762184958470598</v>
      </c>
    </row>
    <row r="37" spans="1:8" ht="25.5">
      <c r="A37" s="5" t="s">
        <v>7</v>
      </c>
      <c r="B37" s="5" t="s">
        <v>15</v>
      </c>
      <c r="C37" s="5" t="s">
        <v>57</v>
      </c>
      <c r="D37" s="5"/>
      <c r="E37" s="6" t="s">
        <v>329</v>
      </c>
      <c r="F37" s="4">
        <v>1263.6706999999999</v>
      </c>
      <c r="G37" s="23">
        <v>717.28710000000001</v>
      </c>
      <c r="H37" s="7">
        <f t="shared" si="0"/>
        <v>56.762184958470598</v>
      </c>
    </row>
    <row r="38" spans="1:8" ht="76.5">
      <c r="A38" s="5" t="s">
        <v>7</v>
      </c>
      <c r="B38" s="5" t="s">
        <v>15</v>
      </c>
      <c r="C38" s="5" t="s">
        <v>57</v>
      </c>
      <c r="D38" s="5" t="s">
        <v>192</v>
      </c>
      <c r="E38" s="6" t="s">
        <v>539</v>
      </c>
      <c r="F38" s="4">
        <v>1263.6706999999999</v>
      </c>
      <c r="G38" s="23">
        <v>717.3</v>
      </c>
      <c r="H38" s="7">
        <f t="shared" si="0"/>
        <v>56.763205794041127</v>
      </c>
    </row>
    <row r="39" spans="1:8" ht="57" customHeight="1">
      <c r="A39" s="5" t="s">
        <v>7</v>
      </c>
      <c r="B39" s="5" t="s">
        <v>16</v>
      </c>
      <c r="C39" s="5"/>
      <c r="D39" s="5"/>
      <c r="E39" s="6" t="s">
        <v>285</v>
      </c>
      <c r="F39" s="4">
        <v>29021.3</v>
      </c>
      <c r="G39" s="23">
        <v>14523.5</v>
      </c>
      <c r="H39" s="7">
        <f t="shared" si="0"/>
        <v>50.044277823529612</v>
      </c>
    </row>
    <row r="40" spans="1:8" ht="63.75">
      <c r="A40" s="5" t="s">
        <v>7</v>
      </c>
      <c r="B40" s="5" t="s">
        <v>16</v>
      </c>
      <c r="C40" s="5" t="s">
        <v>54</v>
      </c>
      <c r="D40" s="5"/>
      <c r="E40" s="6" t="s">
        <v>284</v>
      </c>
      <c r="F40" s="4">
        <v>29021.3</v>
      </c>
      <c r="G40" s="23">
        <f>G41+G46</f>
        <v>14523.5</v>
      </c>
      <c r="H40" s="7">
        <f t="shared" si="0"/>
        <v>50.044277823529612</v>
      </c>
    </row>
    <row r="41" spans="1:8" ht="51">
      <c r="A41" s="5" t="s">
        <v>7</v>
      </c>
      <c r="B41" s="5" t="s">
        <v>16</v>
      </c>
      <c r="C41" s="5" t="s">
        <v>71</v>
      </c>
      <c r="D41" s="5"/>
      <c r="E41" s="6" t="s">
        <v>214</v>
      </c>
      <c r="F41" s="4">
        <v>329.1</v>
      </c>
      <c r="G41" s="23">
        <v>120.8</v>
      </c>
      <c r="H41" s="7">
        <f t="shared" si="0"/>
        <v>36.706168337891214</v>
      </c>
    </row>
    <row r="42" spans="1:8" ht="67.5" customHeight="1">
      <c r="A42" s="5" t="s">
        <v>7</v>
      </c>
      <c r="B42" s="5" t="s">
        <v>16</v>
      </c>
      <c r="C42" s="5" t="s">
        <v>72</v>
      </c>
      <c r="D42" s="5"/>
      <c r="E42" s="6" t="s">
        <v>330</v>
      </c>
      <c r="F42" s="4">
        <v>329.1</v>
      </c>
      <c r="G42" s="23">
        <v>120.8</v>
      </c>
      <c r="H42" s="7">
        <f t="shared" si="0"/>
        <v>36.706168337891214</v>
      </c>
    </row>
    <row r="43" spans="1:8" ht="53.25" customHeight="1">
      <c r="A43" s="5" t="s">
        <v>7</v>
      </c>
      <c r="B43" s="5" t="s">
        <v>16</v>
      </c>
      <c r="C43" s="5" t="s">
        <v>248</v>
      </c>
      <c r="D43" s="5"/>
      <c r="E43" s="6" t="s">
        <v>331</v>
      </c>
      <c r="F43" s="4">
        <v>329.1</v>
      </c>
      <c r="G43" s="23">
        <v>120.8</v>
      </c>
      <c r="H43" s="7">
        <f t="shared" si="0"/>
        <v>36.706168337891214</v>
      </c>
    </row>
    <row r="44" spans="1:8" ht="76.5">
      <c r="A44" s="5" t="s">
        <v>7</v>
      </c>
      <c r="B44" s="5" t="s">
        <v>16</v>
      </c>
      <c r="C44" s="5" t="s">
        <v>248</v>
      </c>
      <c r="D44" s="5" t="s">
        <v>192</v>
      </c>
      <c r="E44" s="6" t="s">
        <v>539</v>
      </c>
      <c r="F44" s="4">
        <v>259.74099999999999</v>
      </c>
      <c r="G44" s="23">
        <v>112.8</v>
      </c>
      <c r="H44" s="7">
        <f t="shared" si="0"/>
        <v>43.427876230552741</v>
      </c>
    </row>
    <row r="45" spans="1:8" ht="38.25">
      <c r="A45" s="5" t="s">
        <v>7</v>
      </c>
      <c r="B45" s="5" t="s">
        <v>16</v>
      </c>
      <c r="C45" s="5" t="s">
        <v>248</v>
      </c>
      <c r="D45" s="5" t="s">
        <v>193</v>
      </c>
      <c r="E45" s="6" t="s">
        <v>571</v>
      </c>
      <c r="F45" s="4">
        <v>69.358999999999995</v>
      </c>
      <c r="G45" s="23">
        <v>8</v>
      </c>
      <c r="H45" s="7">
        <f t="shared" si="0"/>
        <v>11.534191669430067</v>
      </c>
    </row>
    <row r="46" spans="1:8" ht="38.25">
      <c r="A46" s="5" t="s">
        <v>7</v>
      </c>
      <c r="B46" s="5" t="s">
        <v>16</v>
      </c>
      <c r="C46" s="5" t="s">
        <v>55</v>
      </c>
      <c r="D46" s="5"/>
      <c r="E46" s="6" t="s">
        <v>210</v>
      </c>
      <c r="F46" s="4">
        <v>28692.2</v>
      </c>
      <c r="G46" s="23">
        <f>G49+G50+G51</f>
        <v>14402.7</v>
      </c>
      <c r="H46" s="7">
        <f t="shared" si="0"/>
        <v>50.197266155958765</v>
      </c>
    </row>
    <row r="47" spans="1:8" ht="25.5">
      <c r="A47" s="5" t="s">
        <v>7</v>
      </c>
      <c r="B47" s="5" t="s">
        <v>16</v>
      </c>
      <c r="C47" s="5" t="s">
        <v>56</v>
      </c>
      <c r="D47" s="5"/>
      <c r="E47" s="6" t="s">
        <v>323</v>
      </c>
      <c r="F47" s="4">
        <v>28692.2</v>
      </c>
      <c r="G47" s="23">
        <v>14402.696400000001</v>
      </c>
      <c r="H47" s="7">
        <f t="shared" si="0"/>
        <v>50.197253608994785</v>
      </c>
    </row>
    <row r="48" spans="1:8" ht="55.5" customHeight="1">
      <c r="A48" s="5" t="s">
        <v>7</v>
      </c>
      <c r="B48" s="5" t="s">
        <v>16</v>
      </c>
      <c r="C48" s="5" t="s">
        <v>58</v>
      </c>
      <c r="D48" s="5"/>
      <c r="E48" s="6" t="s">
        <v>332</v>
      </c>
      <c r="F48" s="4">
        <v>28692.2</v>
      </c>
      <c r="G48" s="23">
        <v>14402.696400000001</v>
      </c>
      <c r="H48" s="7">
        <f t="shared" si="0"/>
        <v>50.197253608994785</v>
      </c>
    </row>
    <row r="49" spans="1:8" ht="76.5">
      <c r="A49" s="5" t="s">
        <v>7</v>
      </c>
      <c r="B49" s="5" t="s">
        <v>16</v>
      </c>
      <c r="C49" s="5" t="s">
        <v>58</v>
      </c>
      <c r="D49" s="5" t="s">
        <v>192</v>
      </c>
      <c r="E49" s="6" t="s">
        <v>539</v>
      </c>
      <c r="F49" s="4">
        <v>23842.103999999999</v>
      </c>
      <c r="G49" s="23">
        <v>11945.6</v>
      </c>
      <c r="H49" s="7">
        <f t="shared" si="0"/>
        <v>50.102960711856639</v>
      </c>
    </row>
    <row r="50" spans="1:8" ht="38.25">
      <c r="A50" s="5" t="s">
        <v>7</v>
      </c>
      <c r="B50" s="5" t="s">
        <v>16</v>
      </c>
      <c r="C50" s="5" t="s">
        <v>58</v>
      </c>
      <c r="D50" s="5" t="s">
        <v>193</v>
      </c>
      <c r="E50" s="6" t="s">
        <v>571</v>
      </c>
      <c r="F50" s="4">
        <v>4762.3459999999995</v>
      </c>
      <c r="G50" s="23">
        <v>2388.3000000000002</v>
      </c>
      <c r="H50" s="7">
        <f t="shared" si="0"/>
        <v>50.149653133140696</v>
      </c>
    </row>
    <row r="51" spans="1:8">
      <c r="A51" s="5" t="s">
        <v>7</v>
      </c>
      <c r="B51" s="5" t="s">
        <v>16</v>
      </c>
      <c r="C51" s="5" t="s">
        <v>58</v>
      </c>
      <c r="D51" s="5" t="s">
        <v>194</v>
      </c>
      <c r="E51" s="6" t="s">
        <v>325</v>
      </c>
      <c r="F51" s="4">
        <v>87.75</v>
      </c>
      <c r="G51" s="23">
        <v>68.8</v>
      </c>
      <c r="H51" s="7">
        <f t="shared" si="0"/>
        <v>78.404558404558401</v>
      </c>
    </row>
    <row r="52" spans="1:8">
      <c r="A52" s="5" t="s">
        <v>7</v>
      </c>
      <c r="B52" s="5" t="s">
        <v>249</v>
      </c>
      <c r="C52" s="5"/>
      <c r="D52" s="5"/>
      <c r="E52" s="6" t="s">
        <v>286</v>
      </c>
      <c r="F52" s="4">
        <v>103.6</v>
      </c>
      <c r="G52" s="23">
        <v>55.6</v>
      </c>
      <c r="H52" s="7">
        <f t="shared" si="0"/>
        <v>53.667953667953668</v>
      </c>
    </row>
    <row r="53" spans="1:8" ht="63.75">
      <c r="A53" s="5" t="s">
        <v>7</v>
      </c>
      <c r="B53" s="5" t="s">
        <v>249</v>
      </c>
      <c r="C53" s="5" t="s">
        <v>54</v>
      </c>
      <c r="D53" s="5"/>
      <c r="E53" s="6" t="s">
        <v>284</v>
      </c>
      <c r="F53" s="4">
        <v>103.6</v>
      </c>
      <c r="G53" s="23">
        <v>55.603499999999997</v>
      </c>
      <c r="H53" s="7">
        <f t="shared" si="0"/>
        <v>53.67133204633204</v>
      </c>
    </row>
    <row r="54" spans="1:8" ht="51">
      <c r="A54" s="5" t="s">
        <v>7</v>
      </c>
      <c r="B54" s="5" t="s">
        <v>249</v>
      </c>
      <c r="C54" s="5" t="s">
        <v>71</v>
      </c>
      <c r="D54" s="5"/>
      <c r="E54" s="6" t="s">
        <v>214</v>
      </c>
      <c r="F54" s="4">
        <v>103.6</v>
      </c>
      <c r="G54" s="23">
        <v>55.603499999999997</v>
      </c>
      <c r="H54" s="7">
        <f t="shared" si="0"/>
        <v>53.67133204633204</v>
      </c>
    </row>
    <row r="55" spans="1:8" ht="67.5" customHeight="1">
      <c r="A55" s="5" t="s">
        <v>7</v>
      </c>
      <c r="B55" s="5" t="s">
        <v>249</v>
      </c>
      <c r="C55" s="5" t="s">
        <v>72</v>
      </c>
      <c r="D55" s="5"/>
      <c r="E55" s="6" t="s">
        <v>330</v>
      </c>
      <c r="F55" s="4">
        <v>103.6</v>
      </c>
      <c r="G55" s="23">
        <v>55.603499999999997</v>
      </c>
      <c r="H55" s="7">
        <f t="shared" si="0"/>
        <v>53.67133204633204</v>
      </c>
    </row>
    <row r="56" spans="1:8" ht="51">
      <c r="A56" s="5" t="s">
        <v>7</v>
      </c>
      <c r="B56" s="5" t="s">
        <v>249</v>
      </c>
      <c r="C56" s="5" t="s">
        <v>250</v>
      </c>
      <c r="D56" s="5"/>
      <c r="E56" s="6" t="s">
        <v>333</v>
      </c>
      <c r="F56" s="4">
        <v>103.6</v>
      </c>
      <c r="G56" s="23">
        <v>55.603499999999997</v>
      </c>
      <c r="H56" s="7">
        <f t="shared" si="0"/>
        <v>53.67133204633204</v>
      </c>
    </row>
    <row r="57" spans="1:8" ht="38.25">
      <c r="A57" s="5" t="s">
        <v>7</v>
      </c>
      <c r="B57" s="5" t="s">
        <v>249</v>
      </c>
      <c r="C57" s="5" t="s">
        <v>250</v>
      </c>
      <c r="D57" s="5" t="s">
        <v>193</v>
      </c>
      <c r="E57" s="6" t="s">
        <v>571</v>
      </c>
      <c r="F57" s="4">
        <v>103.6</v>
      </c>
      <c r="G57" s="23">
        <v>55.6</v>
      </c>
      <c r="H57" s="7">
        <f t="shared" si="0"/>
        <v>53.667953667953668</v>
      </c>
    </row>
    <row r="58" spans="1:8">
      <c r="A58" s="5" t="s">
        <v>7</v>
      </c>
      <c r="B58" s="5" t="s">
        <v>17</v>
      </c>
      <c r="C58" s="5"/>
      <c r="D58" s="5"/>
      <c r="E58" s="6" t="s">
        <v>211</v>
      </c>
      <c r="F58" s="4">
        <v>300</v>
      </c>
      <c r="G58" s="4">
        <v>0</v>
      </c>
      <c r="H58" s="7">
        <f t="shared" si="0"/>
        <v>0</v>
      </c>
    </row>
    <row r="59" spans="1:8" ht="25.5">
      <c r="A59" s="5" t="s">
        <v>7</v>
      </c>
      <c r="B59" s="5" t="s">
        <v>17</v>
      </c>
      <c r="C59" s="5" t="s">
        <v>59</v>
      </c>
      <c r="D59" s="5"/>
      <c r="E59" s="6" t="s">
        <v>287</v>
      </c>
      <c r="F59" s="4">
        <v>300</v>
      </c>
      <c r="G59" s="4">
        <v>0</v>
      </c>
      <c r="H59" s="7">
        <f t="shared" si="0"/>
        <v>0</v>
      </c>
    </row>
    <row r="60" spans="1:8">
      <c r="A60" s="5" t="s">
        <v>7</v>
      </c>
      <c r="B60" s="5" t="s">
        <v>17</v>
      </c>
      <c r="C60" s="5" t="s">
        <v>60</v>
      </c>
      <c r="D60" s="5"/>
      <c r="E60" s="6" t="s">
        <v>211</v>
      </c>
      <c r="F60" s="4">
        <v>300</v>
      </c>
      <c r="G60" s="4">
        <v>0</v>
      </c>
      <c r="H60" s="7">
        <f t="shared" si="0"/>
        <v>0</v>
      </c>
    </row>
    <row r="61" spans="1:8" ht="25.5">
      <c r="A61" s="5" t="s">
        <v>7</v>
      </c>
      <c r="B61" s="5" t="s">
        <v>17</v>
      </c>
      <c r="C61" s="5" t="s">
        <v>61</v>
      </c>
      <c r="D61" s="5"/>
      <c r="E61" s="6" t="s">
        <v>334</v>
      </c>
      <c r="F61" s="4">
        <v>300</v>
      </c>
      <c r="G61" s="4">
        <v>0</v>
      </c>
      <c r="H61" s="7">
        <f t="shared" si="0"/>
        <v>0</v>
      </c>
    </row>
    <row r="62" spans="1:8">
      <c r="A62" s="5" t="s">
        <v>7</v>
      </c>
      <c r="B62" s="5" t="s">
        <v>17</v>
      </c>
      <c r="C62" s="5" t="s">
        <v>61</v>
      </c>
      <c r="D62" s="5" t="s">
        <v>194</v>
      </c>
      <c r="E62" s="6" t="s">
        <v>325</v>
      </c>
      <c r="F62" s="4">
        <v>300</v>
      </c>
      <c r="G62" s="4">
        <v>0</v>
      </c>
      <c r="H62" s="7">
        <f t="shared" si="0"/>
        <v>0</v>
      </c>
    </row>
    <row r="63" spans="1:8">
      <c r="A63" s="5" t="s">
        <v>7</v>
      </c>
      <c r="B63" s="5" t="s">
        <v>18</v>
      </c>
      <c r="C63" s="5"/>
      <c r="D63" s="5"/>
      <c r="E63" s="6" t="s">
        <v>288</v>
      </c>
      <c r="F63" s="4">
        <v>4816</v>
      </c>
      <c r="G63" s="23">
        <f>G64+G79+G84+G101</f>
        <v>2187.1999999999998</v>
      </c>
      <c r="H63" s="7">
        <f t="shared" si="0"/>
        <v>45.415282392026576</v>
      </c>
    </row>
    <row r="64" spans="1:8" ht="52.5" customHeight="1">
      <c r="A64" s="5" t="s">
        <v>7</v>
      </c>
      <c r="B64" s="5" t="s">
        <v>18</v>
      </c>
      <c r="C64" s="5" t="s">
        <v>62</v>
      </c>
      <c r="D64" s="5"/>
      <c r="E64" s="6" t="s">
        <v>289</v>
      </c>
      <c r="F64" s="4">
        <v>1905</v>
      </c>
      <c r="G64" s="23">
        <f>G65+G69</f>
        <v>811.8</v>
      </c>
      <c r="H64" s="7">
        <f t="shared" si="0"/>
        <v>42.614173228346452</v>
      </c>
    </row>
    <row r="65" spans="1:8" ht="38.25">
      <c r="A65" s="5" t="s">
        <v>7</v>
      </c>
      <c r="B65" s="5" t="s">
        <v>18</v>
      </c>
      <c r="C65" s="5" t="s">
        <v>63</v>
      </c>
      <c r="D65" s="5"/>
      <c r="E65" s="6" t="s">
        <v>212</v>
      </c>
      <c r="F65" s="4">
        <v>300</v>
      </c>
      <c r="G65" s="23">
        <v>0</v>
      </c>
      <c r="H65" s="7">
        <f t="shared" si="0"/>
        <v>0</v>
      </c>
    </row>
    <row r="66" spans="1:8" ht="38.25">
      <c r="A66" s="5" t="s">
        <v>7</v>
      </c>
      <c r="B66" s="5" t="s">
        <v>18</v>
      </c>
      <c r="C66" s="5" t="s">
        <v>64</v>
      </c>
      <c r="D66" s="5"/>
      <c r="E66" s="6" t="s">
        <v>335</v>
      </c>
      <c r="F66" s="4">
        <v>300</v>
      </c>
      <c r="G66" s="23">
        <v>0</v>
      </c>
      <c r="H66" s="7">
        <f t="shared" si="0"/>
        <v>0</v>
      </c>
    </row>
    <row r="67" spans="1:8" ht="25.5">
      <c r="A67" s="5" t="s">
        <v>7</v>
      </c>
      <c r="B67" s="5" t="s">
        <v>18</v>
      </c>
      <c r="C67" s="5" t="s">
        <v>65</v>
      </c>
      <c r="D67" s="5"/>
      <c r="E67" s="6" t="s">
        <v>336</v>
      </c>
      <c r="F67" s="4">
        <v>300</v>
      </c>
      <c r="G67" s="23">
        <v>0</v>
      </c>
      <c r="H67" s="7">
        <f t="shared" si="0"/>
        <v>0</v>
      </c>
    </row>
    <row r="68" spans="1:8" ht="38.25">
      <c r="A68" s="5" t="s">
        <v>7</v>
      </c>
      <c r="B68" s="5" t="s">
        <v>18</v>
      </c>
      <c r="C68" s="5" t="s">
        <v>65</v>
      </c>
      <c r="D68" s="5" t="s">
        <v>193</v>
      </c>
      <c r="E68" s="6" t="s">
        <v>571</v>
      </c>
      <c r="F68" s="4">
        <v>300</v>
      </c>
      <c r="G68" s="23">
        <v>0</v>
      </c>
      <c r="H68" s="7">
        <f t="shared" si="0"/>
        <v>0</v>
      </c>
    </row>
    <row r="69" spans="1:8" ht="25.5">
      <c r="A69" s="5" t="s">
        <v>7</v>
      </c>
      <c r="B69" s="5" t="s">
        <v>18</v>
      </c>
      <c r="C69" s="5" t="s">
        <v>66</v>
      </c>
      <c r="D69" s="5"/>
      <c r="E69" s="6" t="s">
        <v>213</v>
      </c>
      <c r="F69" s="4">
        <v>1605</v>
      </c>
      <c r="G69" s="23">
        <f>G72+G74+G76+G78</f>
        <v>811.8</v>
      </c>
      <c r="H69" s="7">
        <f t="shared" si="0"/>
        <v>50.579439252336442</v>
      </c>
    </row>
    <row r="70" spans="1:8" ht="51">
      <c r="A70" s="5" t="s">
        <v>7</v>
      </c>
      <c r="B70" s="5" t="s">
        <v>18</v>
      </c>
      <c r="C70" s="5" t="s">
        <v>67</v>
      </c>
      <c r="D70" s="5"/>
      <c r="E70" s="6" t="s">
        <v>337</v>
      </c>
      <c r="F70" s="4">
        <v>1605</v>
      </c>
      <c r="G70" s="23">
        <v>811.8</v>
      </c>
      <c r="H70" s="7">
        <f t="shared" si="0"/>
        <v>50.579439252336442</v>
      </c>
    </row>
    <row r="71" spans="1:8" ht="25.5">
      <c r="A71" s="5" t="s">
        <v>7</v>
      </c>
      <c r="B71" s="5" t="s">
        <v>18</v>
      </c>
      <c r="C71" s="5" t="s">
        <v>68</v>
      </c>
      <c r="D71" s="5"/>
      <c r="E71" s="6" t="s">
        <v>338</v>
      </c>
      <c r="F71" s="4">
        <v>100</v>
      </c>
      <c r="G71" s="23">
        <v>0</v>
      </c>
      <c r="H71" s="7">
        <f t="shared" si="0"/>
        <v>0</v>
      </c>
    </row>
    <row r="72" spans="1:8" ht="38.25">
      <c r="A72" s="5" t="s">
        <v>7</v>
      </c>
      <c r="B72" s="5" t="s">
        <v>18</v>
      </c>
      <c r="C72" s="5" t="s">
        <v>68</v>
      </c>
      <c r="D72" s="5" t="s">
        <v>193</v>
      </c>
      <c r="E72" s="6" t="s">
        <v>570</v>
      </c>
      <c r="F72" s="4">
        <v>100</v>
      </c>
      <c r="G72" s="23">
        <v>0</v>
      </c>
      <c r="H72" s="7">
        <f t="shared" si="0"/>
        <v>0</v>
      </c>
    </row>
    <row r="73" spans="1:8">
      <c r="A73" s="5" t="s">
        <v>7</v>
      </c>
      <c r="B73" s="5" t="s">
        <v>18</v>
      </c>
      <c r="C73" s="5" t="s">
        <v>69</v>
      </c>
      <c r="D73" s="5"/>
      <c r="E73" s="6" t="s">
        <v>339</v>
      </c>
      <c r="F73" s="4">
        <v>1355</v>
      </c>
      <c r="G73" s="23">
        <v>770.53480000000002</v>
      </c>
      <c r="H73" s="7">
        <f t="shared" si="0"/>
        <v>56.866036900369011</v>
      </c>
    </row>
    <row r="74" spans="1:8" ht="38.25">
      <c r="A74" s="5" t="s">
        <v>7</v>
      </c>
      <c r="B74" s="5" t="s">
        <v>18</v>
      </c>
      <c r="C74" s="5" t="s">
        <v>69</v>
      </c>
      <c r="D74" s="5" t="s">
        <v>193</v>
      </c>
      <c r="E74" s="6" t="s">
        <v>571</v>
      </c>
      <c r="F74" s="4">
        <v>1355</v>
      </c>
      <c r="G74" s="23">
        <v>770.5</v>
      </c>
      <c r="H74" s="7">
        <f t="shared" si="0"/>
        <v>56.863468634686342</v>
      </c>
    </row>
    <row r="75" spans="1:8">
      <c r="A75" s="5" t="s">
        <v>7</v>
      </c>
      <c r="B75" s="5" t="s">
        <v>18</v>
      </c>
      <c r="C75" s="5" t="s">
        <v>70</v>
      </c>
      <c r="D75" s="5"/>
      <c r="E75" s="6" t="s">
        <v>340</v>
      </c>
      <c r="F75" s="4">
        <v>100</v>
      </c>
      <c r="G75" s="23">
        <v>37.5</v>
      </c>
      <c r="H75" s="7">
        <f t="shared" si="0"/>
        <v>37.5</v>
      </c>
    </row>
    <row r="76" spans="1:8" ht="38.25">
      <c r="A76" s="5" t="s">
        <v>7</v>
      </c>
      <c r="B76" s="5" t="s">
        <v>18</v>
      </c>
      <c r="C76" s="5" t="s">
        <v>70</v>
      </c>
      <c r="D76" s="5" t="s">
        <v>193</v>
      </c>
      <c r="E76" s="6" t="s">
        <v>571</v>
      </c>
      <c r="F76" s="4">
        <v>100</v>
      </c>
      <c r="G76" s="23">
        <v>37.5</v>
      </c>
      <c r="H76" s="7">
        <f t="shared" si="0"/>
        <v>37.5</v>
      </c>
    </row>
    <row r="77" spans="1:8">
      <c r="A77" s="5" t="s">
        <v>7</v>
      </c>
      <c r="B77" s="5" t="s">
        <v>18</v>
      </c>
      <c r="C77" s="5" t="s">
        <v>251</v>
      </c>
      <c r="D77" s="5"/>
      <c r="E77" s="6" t="s">
        <v>340</v>
      </c>
      <c r="F77" s="4">
        <v>50</v>
      </c>
      <c r="G77" s="23">
        <v>3.8332999999999999</v>
      </c>
      <c r="H77" s="7">
        <f t="shared" si="0"/>
        <v>7.6665999999999999</v>
      </c>
    </row>
    <row r="78" spans="1:8" ht="38.25">
      <c r="A78" s="5" t="s">
        <v>7</v>
      </c>
      <c r="B78" s="5" t="s">
        <v>18</v>
      </c>
      <c r="C78" s="5" t="s">
        <v>251</v>
      </c>
      <c r="D78" s="5" t="s">
        <v>193</v>
      </c>
      <c r="E78" s="6" t="s">
        <v>571</v>
      </c>
      <c r="F78" s="4">
        <v>50</v>
      </c>
      <c r="G78" s="23">
        <v>3.8</v>
      </c>
      <c r="H78" s="7">
        <f t="shared" ref="H78:H143" si="1">G78/F78*100</f>
        <v>7.6</v>
      </c>
    </row>
    <row r="79" spans="1:8" ht="51">
      <c r="A79" s="5" t="s">
        <v>7</v>
      </c>
      <c r="B79" s="5" t="s">
        <v>18</v>
      </c>
      <c r="C79" s="5" t="s">
        <v>137</v>
      </c>
      <c r="D79" s="5"/>
      <c r="E79" s="6" t="s">
        <v>290</v>
      </c>
      <c r="F79" s="4">
        <v>38</v>
      </c>
      <c r="G79" s="23">
        <v>0</v>
      </c>
      <c r="H79" s="7">
        <f t="shared" si="1"/>
        <v>0</v>
      </c>
    </row>
    <row r="80" spans="1:8" ht="38.25">
      <c r="A80" s="5" t="s">
        <v>7</v>
      </c>
      <c r="B80" s="5" t="s">
        <v>18</v>
      </c>
      <c r="C80" s="5" t="s">
        <v>252</v>
      </c>
      <c r="D80" s="5"/>
      <c r="E80" s="6" t="s">
        <v>341</v>
      </c>
      <c r="F80" s="4">
        <v>38</v>
      </c>
      <c r="G80" s="23">
        <v>0</v>
      </c>
      <c r="H80" s="7">
        <f t="shared" si="1"/>
        <v>0</v>
      </c>
    </row>
    <row r="81" spans="1:8" ht="38.25">
      <c r="A81" s="5" t="s">
        <v>7</v>
      </c>
      <c r="B81" s="5" t="s">
        <v>18</v>
      </c>
      <c r="C81" s="5" t="s">
        <v>253</v>
      </c>
      <c r="D81" s="5"/>
      <c r="E81" s="6" t="s">
        <v>342</v>
      </c>
      <c r="F81" s="4">
        <v>38</v>
      </c>
      <c r="G81" s="23">
        <v>0</v>
      </c>
      <c r="H81" s="7">
        <f t="shared" si="1"/>
        <v>0</v>
      </c>
    </row>
    <row r="82" spans="1:8" ht="38.25">
      <c r="A82" s="5" t="s">
        <v>7</v>
      </c>
      <c r="B82" s="5" t="s">
        <v>18</v>
      </c>
      <c r="C82" s="5" t="s">
        <v>254</v>
      </c>
      <c r="D82" s="5"/>
      <c r="E82" s="6" t="s">
        <v>343</v>
      </c>
      <c r="F82" s="4">
        <v>38</v>
      </c>
      <c r="G82" s="23">
        <v>0</v>
      </c>
      <c r="H82" s="7">
        <f t="shared" si="1"/>
        <v>0</v>
      </c>
    </row>
    <row r="83" spans="1:8" ht="38.25">
      <c r="A83" s="5" t="s">
        <v>7</v>
      </c>
      <c r="B83" s="5" t="s">
        <v>18</v>
      </c>
      <c r="C83" s="5" t="s">
        <v>254</v>
      </c>
      <c r="D83" s="5" t="s">
        <v>193</v>
      </c>
      <c r="E83" s="6" t="s">
        <v>571</v>
      </c>
      <c r="F83" s="4">
        <v>38</v>
      </c>
      <c r="G83" s="23">
        <v>0</v>
      </c>
      <c r="H83" s="7">
        <f t="shared" si="1"/>
        <v>0</v>
      </c>
    </row>
    <row r="84" spans="1:8" ht="63.75">
      <c r="A84" s="5" t="s">
        <v>7</v>
      </c>
      <c r="B84" s="5" t="s">
        <v>18</v>
      </c>
      <c r="C84" s="5" t="s">
        <v>54</v>
      </c>
      <c r="D84" s="5"/>
      <c r="E84" s="6" t="s">
        <v>284</v>
      </c>
      <c r="F84" s="4">
        <v>1163</v>
      </c>
      <c r="G84" s="23">
        <f>G85+G95</f>
        <v>604.29999999999995</v>
      </c>
      <c r="H84" s="7">
        <f t="shared" si="1"/>
        <v>51.960447119518484</v>
      </c>
    </row>
    <row r="85" spans="1:8" ht="51">
      <c r="A85" s="5" t="s">
        <v>7</v>
      </c>
      <c r="B85" s="5" t="s">
        <v>18</v>
      </c>
      <c r="C85" s="5" t="s">
        <v>71</v>
      </c>
      <c r="D85" s="5"/>
      <c r="E85" s="6" t="s">
        <v>214</v>
      </c>
      <c r="F85" s="4">
        <v>863</v>
      </c>
      <c r="G85" s="23">
        <f>G88+G89+G91+G93+G94</f>
        <v>497.2</v>
      </c>
      <c r="H85" s="7">
        <f t="shared" si="1"/>
        <v>57.612977983777512</v>
      </c>
    </row>
    <row r="86" spans="1:8" ht="65.25" customHeight="1">
      <c r="A86" s="5" t="s">
        <v>7</v>
      </c>
      <c r="B86" s="5" t="s">
        <v>18</v>
      </c>
      <c r="C86" s="5" t="s">
        <v>72</v>
      </c>
      <c r="D86" s="5"/>
      <c r="E86" s="6" t="s">
        <v>330</v>
      </c>
      <c r="F86" s="4">
        <v>863</v>
      </c>
      <c r="G86" s="23">
        <v>497.21199999999999</v>
      </c>
      <c r="H86" s="7">
        <f t="shared" si="1"/>
        <v>57.614368482039389</v>
      </c>
    </row>
    <row r="87" spans="1:8" ht="76.5">
      <c r="A87" s="5" t="s">
        <v>7</v>
      </c>
      <c r="B87" s="5" t="s">
        <v>18</v>
      </c>
      <c r="C87" s="5" t="s">
        <v>255</v>
      </c>
      <c r="D87" s="5"/>
      <c r="E87" s="6" t="s">
        <v>344</v>
      </c>
      <c r="F87" s="4">
        <v>198</v>
      </c>
      <c r="G87" s="23">
        <v>27.921900000000001</v>
      </c>
      <c r="H87" s="7">
        <f t="shared" si="1"/>
        <v>14.101969696969697</v>
      </c>
    </row>
    <row r="88" spans="1:8" ht="76.5">
      <c r="A88" s="5" t="s">
        <v>7</v>
      </c>
      <c r="B88" s="5" t="s">
        <v>18</v>
      </c>
      <c r="C88" s="5" t="s">
        <v>255</v>
      </c>
      <c r="D88" s="5" t="s">
        <v>192</v>
      </c>
      <c r="E88" s="6" t="s">
        <v>539</v>
      </c>
      <c r="F88" s="4">
        <v>152.66589999999999</v>
      </c>
      <c r="G88" s="23">
        <v>27.9</v>
      </c>
      <c r="H88" s="7">
        <f t="shared" si="1"/>
        <v>18.275200945332255</v>
      </c>
    </row>
    <row r="89" spans="1:8" ht="38.25">
      <c r="A89" s="5" t="s">
        <v>7</v>
      </c>
      <c r="B89" s="5" t="s">
        <v>18</v>
      </c>
      <c r="C89" s="5" t="s">
        <v>255</v>
      </c>
      <c r="D89" s="5" t="s">
        <v>193</v>
      </c>
      <c r="E89" s="6" t="s">
        <v>571</v>
      </c>
      <c r="F89" s="4">
        <v>45.334099999999999</v>
      </c>
      <c r="G89" s="23">
        <v>0</v>
      </c>
      <c r="H89" s="7">
        <f t="shared" si="1"/>
        <v>0</v>
      </c>
    </row>
    <row r="90" spans="1:8" ht="25.5">
      <c r="A90" s="5" t="s">
        <v>7</v>
      </c>
      <c r="B90" s="5" t="s">
        <v>18</v>
      </c>
      <c r="C90" s="5" t="s">
        <v>73</v>
      </c>
      <c r="D90" s="5"/>
      <c r="E90" s="6" t="s">
        <v>345</v>
      </c>
      <c r="F90" s="4">
        <v>215</v>
      </c>
      <c r="G90" s="23">
        <v>215</v>
      </c>
      <c r="H90" s="7">
        <f t="shared" si="1"/>
        <v>100</v>
      </c>
    </row>
    <row r="91" spans="1:8" ht="38.25">
      <c r="A91" s="5" t="s">
        <v>7</v>
      </c>
      <c r="B91" s="5" t="s">
        <v>18</v>
      </c>
      <c r="C91" s="5" t="s">
        <v>73</v>
      </c>
      <c r="D91" s="5" t="s">
        <v>196</v>
      </c>
      <c r="E91" s="6" t="s">
        <v>506</v>
      </c>
      <c r="F91" s="4">
        <v>215</v>
      </c>
      <c r="G91" s="23">
        <v>215</v>
      </c>
      <c r="H91" s="7">
        <f t="shared" si="1"/>
        <v>100</v>
      </c>
    </row>
    <row r="92" spans="1:8" ht="38.25">
      <c r="A92" s="5" t="s">
        <v>7</v>
      </c>
      <c r="B92" s="5" t="s">
        <v>18</v>
      </c>
      <c r="C92" s="5" t="s">
        <v>256</v>
      </c>
      <c r="D92" s="5"/>
      <c r="E92" s="6" t="s">
        <v>346</v>
      </c>
      <c r="F92" s="4">
        <v>450</v>
      </c>
      <c r="G92" s="23">
        <v>254.3</v>
      </c>
      <c r="H92" s="7">
        <f t="shared" si="1"/>
        <v>56.511111111111113</v>
      </c>
    </row>
    <row r="93" spans="1:8" ht="76.5">
      <c r="A93" s="5" t="s">
        <v>7</v>
      </c>
      <c r="B93" s="5" t="s">
        <v>18</v>
      </c>
      <c r="C93" s="5" t="s">
        <v>256</v>
      </c>
      <c r="D93" s="5" t="s">
        <v>192</v>
      </c>
      <c r="E93" s="6" t="s">
        <v>539</v>
      </c>
      <c r="F93" s="4">
        <v>80</v>
      </c>
      <c r="G93" s="23">
        <v>49.3</v>
      </c>
      <c r="H93" s="7">
        <f t="shared" si="1"/>
        <v>61.625</v>
      </c>
    </row>
    <row r="94" spans="1:8" ht="38.25">
      <c r="A94" s="5" t="s">
        <v>7</v>
      </c>
      <c r="B94" s="5" t="s">
        <v>18</v>
      </c>
      <c r="C94" s="5" t="s">
        <v>256</v>
      </c>
      <c r="D94" s="5" t="s">
        <v>193</v>
      </c>
      <c r="E94" s="6" t="s">
        <v>571</v>
      </c>
      <c r="F94" s="4">
        <v>370</v>
      </c>
      <c r="G94" s="23">
        <v>205</v>
      </c>
      <c r="H94" s="7">
        <f t="shared" si="1"/>
        <v>55.405405405405403</v>
      </c>
    </row>
    <row r="95" spans="1:8" ht="38.25">
      <c r="A95" s="5" t="s">
        <v>7</v>
      </c>
      <c r="B95" s="5" t="s">
        <v>18</v>
      </c>
      <c r="C95" s="5" t="s">
        <v>74</v>
      </c>
      <c r="D95" s="5"/>
      <c r="E95" s="6" t="s">
        <v>215</v>
      </c>
      <c r="F95" s="4">
        <v>300</v>
      </c>
      <c r="G95" s="23">
        <f>G98+G100</f>
        <v>107.1</v>
      </c>
      <c r="H95" s="7">
        <f t="shared" si="1"/>
        <v>35.699999999999996</v>
      </c>
    </row>
    <row r="96" spans="1:8" ht="38.25">
      <c r="A96" s="5" t="s">
        <v>7</v>
      </c>
      <c r="B96" s="5" t="s">
        <v>18</v>
      </c>
      <c r="C96" s="5" t="s">
        <v>75</v>
      </c>
      <c r="D96" s="5"/>
      <c r="E96" s="6" t="s">
        <v>347</v>
      </c>
      <c r="F96" s="4">
        <v>300</v>
      </c>
      <c r="G96" s="23">
        <v>107.1</v>
      </c>
      <c r="H96" s="7">
        <f t="shared" si="1"/>
        <v>35.699999999999996</v>
      </c>
    </row>
    <row r="97" spans="1:8" ht="51">
      <c r="A97" s="5" t="s">
        <v>7</v>
      </c>
      <c r="B97" s="5" t="s">
        <v>18</v>
      </c>
      <c r="C97" s="5" t="s">
        <v>76</v>
      </c>
      <c r="D97" s="5"/>
      <c r="E97" s="6" t="s">
        <v>348</v>
      </c>
      <c r="F97" s="4">
        <v>100</v>
      </c>
      <c r="G97" s="23">
        <v>49.298000000000002</v>
      </c>
      <c r="H97" s="7">
        <f t="shared" si="1"/>
        <v>49.298000000000002</v>
      </c>
    </row>
    <row r="98" spans="1:8" ht="38.25">
      <c r="A98" s="5" t="s">
        <v>7</v>
      </c>
      <c r="B98" s="5" t="s">
        <v>18</v>
      </c>
      <c r="C98" s="5" t="s">
        <v>76</v>
      </c>
      <c r="D98" s="5" t="s">
        <v>193</v>
      </c>
      <c r="E98" s="6" t="s">
        <v>540</v>
      </c>
      <c r="F98" s="4">
        <v>100</v>
      </c>
      <c r="G98" s="23">
        <v>49.3</v>
      </c>
      <c r="H98" s="7">
        <f t="shared" si="1"/>
        <v>49.3</v>
      </c>
    </row>
    <row r="99" spans="1:8" ht="38.25">
      <c r="A99" s="5" t="s">
        <v>7</v>
      </c>
      <c r="B99" s="5" t="s">
        <v>18</v>
      </c>
      <c r="C99" s="5" t="s">
        <v>257</v>
      </c>
      <c r="D99" s="5"/>
      <c r="E99" s="6" t="s">
        <v>349</v>
      </c>
      <c r="F99" s="4">
        <v>200</v>
      </c>
      <c r="G99" s="23">
        <v>57.8</v>
      </c>
      <c r="H99" s="7">
        <f t="shared" si="1"/>
        <v>28.9</v>
      </c>
    </row>
    <row r="100" spans="1:8" ht="38.25">
      <c r="A100" s="5" t="s">
        <v>7</v>
      </c>
      <c r="B100" s="5" t="s">
        <v>18</v>
      </c>
      <c r="C100" s="5" t="s">
        <v>257</v>
      </c>
      <c r="D100" s="5" t="s">
        <v>193</v>
      </c>
      <c r="E100" s="6" t="s">
        <v>571</v>
      </c>
      <c r="F100" s="4">
        <v>200</v>
      </c>
      <c r="G100" s="23">
        <v>57.8</v>
      </c>
      <c r="H100" s="7">
        <f t="shared" si="1"/>
        <v>28.9</v>
      </c>
    </row>
    <row r="101" spans="1:8" ht="25.5">
      <c r="A101" s="5" t="s">
        <v>7</v>
      </c>
      <c r="B101" s="5" t="s">
        <v>18</v>
      </c>
      <c r="C101" s="5" t="s">
        <v>59</v>
      </c>
      <c r="D101" s="5"/>
      <c r="E101" s="6" t="s">
        <v>287</v>
      </c>
      <c r="F101" s="4">
        <v>1710</v>
      </c>
      <c r="G101" s="23">
        <f>G104+G105+G106</f>
        <v>771.1</v>
      </c>
      <c r="H101" s="7">
        <f t="shared" si="1"/>
        <v>45.093567251461991</v>
      </c>
    </row>
    <row r="102" spans="1:8" ht="25.5">
      <c r="A102" s="5" t="s">
        <v>7</v>
      </c>
      <c r="B102" s="5" t="s">
        <v>18</v>
      </c>
      <c r="C102" s="5" t="s">
        <v>81</v>
      </c>
      <c r="D102" s="5"/>
      <c r="E102" s="6" t="s">
        <v>217</v>
      </c>
      <c r="F102" s="4">
        <v>1710</v>
      </c>
      <c r="G102" s="23">
        <v>771.08540000000005</v>
      </c>
      <c r="H102" s="7">
        <f t="shared" si="1"/>
        <v>45.092713450292401</v>
      </c>
    </row>
    <row r="103" spans="1:8" ht="38.25">
      <c r="A103" s="5" t="s">
        <v>7</v>
      </c>
      <c r="B103" s="5" t="s">
        <v>18</v>
      </c>
      <c r="C103" s="5" t="s">
        <v>82</v>
      </c>
      <c r="D103" s="5"/>
      <c r="E103" s="6" t="s">
        <v>350</v>
      </c>
      <c r="F103" s="4">
        <v>1710</v>
      </c>
      <c r="G103" s="23">
        <v>771.08540000000005</v>
      </c>
      <c r="H103" s="7">
        <f t="shared" si="1"/>
        <v>45.092713450292401</v>
      </c>
    </row>
    <row r="104" spans="1:8" ht="76.5">
      <c r="A104" s="5" t="s">
        <v>7</v>
      </c>
      <c r="B104" s="5" t="s">
        <v>18</v>
      </c>
      <c r="C104" s="5" t="s">
        <v>82</v>
      </c>
      <c r="D104" s="5" t="s">
        <v>192</v>
      </c>
      <c r="E104" s="6" t="s">
        <v>539</v>
      </c>
      <c r="F104" s="4">
        <v>1460.9</v>
      </c>
      <c r="G104" s="23">
        <v>653.20000000000005</v>
      </c>
      <c r="H104" s="7">
        <f t="shared" si="1"/>
        <v>44.712163734684104</v>
      </c>
    </row>
    <row r="105" spans="1:8" ht="38.25">
      <c r="A105" s="5" t="s">
        <v>7</v>
      </c>
      <c r="B105" s="5" t="s">
        <v>18</v>
      </c>
      <c r="C105" s="5" t="s">
        <v>82</v>
      </c>
      <c r="D105" s="5" t="s">
        <v>193</v>
      </c>
      <c r="E105" s="6" t="s">
        <v>571</v>
      </c>
      <c r="F105" s="4">
        <v>247.1</v>
      </c>
      <c r="G105" s="23">
        <v>117.3</v>
      </c>
      <c r="H105" s="7">
        <f t="shared" si="1"/>
        <v>47.470659651962762</v>
      </c>
    </row>
    <row r="106" spans="1:8">
      <c r="A106" s="5" t="s">
        <v>7</v>
      </c>
      <c r="B106" s="5" t="s">
        <v>18</v>
      </c>
      <c r="C106" s="5" t="s">
        <v>82</v>
      </c>
      <c r="D106" s="5" t="s">
        <v>194</v>
      </c>
      <c r="E106" s="6" t="s">
        <v>325</v>
      </c>
      <c r="F106" s="4">
        <v>2</v>
      </c>
      <c r="G106" s="23">
        <v>0.6</v>
      </c>
      <c r="H106" s="7">
        <f t="shared" si="1"/>
        <v>30</v>
      </c>
    </row>
    <row r="107" spans="1:8" ht="25.5">
      <c r="A107" s="5" t="s">
        <v>7</v>
      </c>
      <c r="B107" s="5" t="s">
        <v>19</v>
      </c>
      <c r="C107" s="5"/>
      <c r="D107" s="5"/>
      <c r="E107" s="6" t="s">
        <v>201</v>
      </c>
      <c r="F107" s="4">
        <v>2078.1999999999998</v>
      </c>
      <c r="G107" s="23">
        <f>G108+G115+G122</f>
        <v>878.59999999999991</v>
      </c>
      <c r="H107" s="7">
        <f t="shared" si="1"/>
        <v>42.276970455201621</v>
      </c>
    </row>
    <row r="108" spans="1:8">
      <c r="A108" s="5" t="s">
        <v>7</v>
      </c>
      <c r="B108" s="5" t="s">
        <v>20</v>
      </c>
      <c r="C108" s="5"/>
      <c r="D108" s="5"/>
      <c r="E108" s="6" t="s">
        <v>291</v>
      </c>
      <c r="F108" s="4">
        <v>743.2</v>
      </c>
      <c r="G108" s="23">
        <f>G113+G114</f>
        <v>311.2</v>
      </c>
      <c r="H108" s="7">
        <f t="shared" si="1"/>
        <v>41.872981700753492</v>
      </c>
    </row>
    <row r="109" spans="1:8" ht="63.75">
      <c r="A109" s="5" t="s">
        <v>7</v>
      </c>
      <c r="B109" s="5" t="s">
        <v>20</v>
      </c>
      <c r="C109" s="5" t="s">
        <v>54</v>
      </c>
      <c r="D109" s="5"/>
      <c r="E109" s="6" t="s">
        <v>284</v>
      </c>
      <c r="F109" s="4">
        <v>743.2</v>
      </c>
      <c r="G109" s="23">
        <v>311.20139999999998</v>
      </c>
      <c r="H109" s="7">
        <f t="shared" si="1"/>
        <v>41.873170075349833</v>
      </c>
    </row>
    <row r="110" spans="1:8" ht="51">
      <c r="A110" s="5" t="s">
        <v>7</v>
      </c>
      <c r="B110" s="5" t="s">
        <v>20</v>
      </c>
      <c r="C110" s="5" t="s">
        <v>71</v>
      </c>
      <c r="D110" s="5"/>
      <c r="E110" s="6" t="s">
        <v>214</v>
      </c>
      <c r="F110" s="4">
        <v>743.2</v>
      </c>
      <c r="G110" s="23">
        <v>311.20139999999998</v>
      </c>
      <c r="H110" s="7">
        <f t="shared" si="1"/>
        <v>41.873170075349833</v>
      </c>
    </row>
    <row r="111" spans="1:8" ht="70.5" customHeight="1">
      <c r="A111" s="5" t="s">
        <v>7</v>
      </c>
      <c r="B111" s="5" t="s">
        <v>20</v>
      </c>
      <c r="C111" s="5" t="s">
        <v>72</v>
      </c>
      <c r="D111" s="5"/>
      <c r="E111" s="6" t="s">
        <v>330</v>
      </c>
      <c r="F111" s="4">
        <v>743.2</v>
      </c>
      <c r="G111" s="23">
        <v>311.20139999999998</v>
      </c>
      <c r="H111" s="7">
        <f t="shared" si="1"/>
        <v>41.873170075349833</v>
      </c>
    </row>
    <row r="112" spans="1:8" ht="38.25">
      <c r="A112" s="5" t="s">
        <v>7</v>
      </c>
      <c r="B112" s="5" t="s">
        <v>20</v>
      </c>
      <c r="C112" s="5" t="s">
        <v>258</v>
      </c>
      <c r="D112" s="5"/>
      <c r="E112" s="6" t="s">
        <v>351</v>
      </c>
      <c r="F112" s="4">
        <v>743.2</v>
      </c>
      <c r="G112" s="23">
        <v>311.20139999999998</v>
      </c>
      <c r="H112" s="7">
        <f t="shared" si="1"/>
        <v>41.873170075349833</v>
      </c>
    </row>
    <row r="113" spans="1:8" ht="76.5">
      <c r="A113" s="5" t="s">
        <v>7</v>
      </c>
      <c r="B113" s="5" t="s">
        <v>20</v>
      </c>
      <c r="C113" s="5" t="s">
        <v>258</v>
      </c>
      <c r="D113" s="5" t="s">
        <v>192</v>
      </c>
      <c r="E113" s="6" t="s">
        <v>539</v>
      </c>
      <c r="F113" s="4">
        <v>708.2</v>
      </c>
      <c r="G113" s="23">
        <v>311.2</v>
      </c>
      <c r="H113" s="7">
        <f t="shared" si="1"/>
        <v>43.942389155605753</v>
      </c>
    </row>
    <row r="114" spans="1:8" ht="38.25">
      <c r="A114" s="5" t="s">
        <v>7</v>
      </c>
      <c r="B114" s="5" t="s">
        <v>20</v>
      </c>
      <c r="C114" s="5" t="s">
        <v>258</v>
      </c>
      <c r="D114" s="5" t="s">
        <v>193</v>
      </c>
      <c r="E114" s="6" t="s">
        <v>571</v>
      </c>
      <c r="F114" s="4">
        <v>35</v>
      </c>
      <c r="G114" s="23">
        <v>0</v>
      </c>
      <c r="H114" s="7">
        <f t="shared" si="1"/>
        <v>0</v>
      </c>
    </row>
    <row r="115" spans="1:8" ht="38.25">
      <c r="A115" s="5" t="s">
        <v>7</v>
      </c>
      <c r="B115" s="5" t="s">
        <v>21</v>
      </c>
      <c r="C115" s="5"/>
      <c r="D115" s="5"/>
      <c r="E115" s="6" t="s">
        <v>292</v>
      </c>
      <c r="F115" s="4">
        <v>1285</v>
      </c>
      <c r="G115" s="23">
        <f>G120+G121</f>
        <v>567.4</v>
      </c>
      <c r="H115" s="7">
        <f t="shared" si="1"/>
        <v>44.155642023346303</v>
      </c>
    </row>
    <row r="116" spans="1:8" ht="76.5">
      <c r="A116" s="5" t="s">
        <v>7</v>
      </c>
      <c r="B116" s="5" t="s">
        <v>21</v>
      </c>
      <c r="C116" s="5" t="s">
        <v>83</v>
      </c>
      <c r="D116" s="5"/>
      <c r="E116" s="6" t="s">
        <v>293</v>
      </c>
      <c r="F116" s="4">
        <v>1285</v>
      </c>
      <c r="G116" s="23">
        <v>567.4</v>
      </c>
      <c r="H116" s="7">
        <f t="shared" si="1"/>
        <v>44.155642023346303</v>
      </c>
    </row>
    <row r="117" spans="1:8" ht="70.5" customHeight="1">
      <c r="A117" s="5" t="s">
        <v>7</v>
      </c>
      <c r="B117" s="5" t="s">
        <v>21</v>
      </c>
      <c r="C117" s="5" t="s">
        <v>84</v>
      </c>
      <c r="D117" s="5"/>
      <c r="E117" s="6" t="s">
        <v>218</v>
      </c>
      <c r="F117" s="4">
        <v>1285</v>
      </c>
      <c r="G117" s="23">
        <v>567.4</v>
      </c>
      <c r="H117" s="7">
        <f t="shared" si="1"/>
        <v>44.155642023346303</v>
      </c>
    </row>
    <row r="118" spans="1:8" ht="70.5" customHeight="1">
      <c r="A118" s="5" t="s">
        <v>7</v>
      </c>
      <c r="B118" s="5" t="s">
        <v>21</v>
      </c>
      <c r="C118" s="5" t="s">
        <v>85</v>
      </c>
      <c r="D118" s="5"/>
      <c r="E118" s="6" t="s">
        <v>352</v>
      </c>
      <c r="F118" s="4">
        <v>1285</v>
      </c>
      <c r="G118" s="23">
        <v>567.4</v>
      </c>
      <c r="H118" s="7">
        <f t="shared" si="1"/>
        <v>44.155642023346303</v>
      </c>
    </row>
    <row r="119" spans="1:8" ht="38.25">
      <c r="A119" s="5" t="s">
        <v>7</v>
      </c>
      <c r="B119" s="5" t="s">
        <v>21</v>
      </c>
      <c r="C119" s="5" t="s">
        <v>86</v>
      </c>
      <c r="D119" s="5"/>
      <c r="E119" s="6" t="s">
        <v>353</v>
      </c>
      <c r="F119" s="4">
        <v>1285</v>
      </c>
      <c r="G119" s="23">
        <v>567.4</v>
      </c>
      <c r="H119" s="7">
        <f t="shared" si="1"/>
        <v>44.155642023346303</v>
      </c>
    </row>
    <row r="120" spans="1:8" ht="76.5">
      <c r="A120" s="5" t="s">
        <v>7</v>
      </c>
      <c r="B120" s="5" t="s">
        <v>21</v>
      </c>
      <c r="C120" s="5" t="s">
        <v>86</v>
      </c>
      <c r="D120" s="5" t="s">
        <v>192</v>
      </c>
      <c r="E120" s="6" t="s">
        <v>539</v>
      </c>
      <c r="F120" s="4">
        <v>1120.693</v>
      </c>
      <c r="G120" s="23">
        <v>501.1</v>
      </c>
      <c r="H120" s="7">
        <f t="shared" si="1"/>
        <v>44.713405009221972</v>
      </c>
    </row>
    <row r="121" spans="1:8" ht="38.25">
      <c r="A121" s="5" t="s">
        <v>7</v>
      </c>
      <c r="B121" s="5" t="s">
        <v>21</v>
      </c>
      <c r="C121" s="5" t="s">
        <v>86</v>
      </c>
      <c r="D121" s="5" t="s">
        <v>193</v>
      </c>
      <c r="E121" s="6" t="s">
        <v>571</v>
      </c>
      <c r="F121" s="4">
        <v>164.30699999999999</v>
      </c>
      <c r="G121" s="23">
        <v>66.3</v>
      </c>
      <c r="H121" s="7">
        <f t="shared" si="1"/>
        <v>40.35129361500119</v>
      </c>
    </row>
    <row r="122" spans="1:8">
      <c r="A122" s="5" t="s">
        <v>7</v>
      </c>
      <c r="B122" s="5" t="s">
        <v>22</v>
      </c>
      <c r="C122" s="5"/>
      <c r="D122" s="5"/>
      <c r="E122" s="6" t="s">
        <v>294</v>
      </c>
      <c r="F122" s="4">
        <v>50</v>
      </c>
      <c r="G122" s="23">
        <v>0</v>
      </c>
      <c r="H122" s="7">
        <f t="shared" si="1"/>
        <v>0</v>
      </c>
    </row>
    <row r="123" spans="1:8" ht="76.5">
      <c r="A123" s="5" t="s">
        <v>7</v>
      </c>
      <c r="B123" s="5" t="s">
        <v>22</v>
      </c>
      <c r="C123" s="5" t="s">
        <v>83</v>
      </c>
      <c r="D123" s="5"/>
      <c r="E123" s="6" t="s">
        <v>293</v>
      </c>
      <c r="F123" s="4">
        <v>50</v>
      </c>
      <c r="G123" s="23">
        <v>0</v>
      </c>
      <c r="H123" s="7">
        <f t="shared" si="1"/>
        <v>0</v>
      </c>
    </row>
    <row r="124" spans="1:8" ht="51">
      <c r="A124" s="5" t="s">
        <v>7</v>
      </c>
      <c r="B124" s="5" t="s">
        <v>22</v>
      </c>
      <c r="C124" s="5" t="s">
        <v>87</v>
      </c>
      <c r="D124" s="5"/>
      <c r="E124" s="6" t="s">
        <v>247</v>
      </c>
      <c r="F124" s="4">
        <v>50</v>
      </c>
      <c r="G124" s="23">
        <v>0</v>
      </c>
      <c r="H124" s="7">
        <f t="shared" si="1"/>
        <v>0</v>
      </c>
    </row>
    <row r="125" spans="1:8" ht="38.25">
      <c r="A125" s="5" t="s">
        <v>7</v>
      </c>
      <c r="B125" s="5" t="s">
        <v>22</v>
      </c>
      <c r="C125" s="5" t="s">
        <v>88</v>
      </c>
      <c r="D125" s="5"/>
      <c r="E125" s="6" t="s">
        <v>354</v>
      </c>
      <c r="F125" s="4">
        <v>50</v>
      </c>
      <c r="G125" s="23">
        <v>0</v>
      </c>
      <c r="H125" s="7">
        <f t="shared" si="1"/>
        <v>0</v>
      </c>
    </row>
    <row r="126" spans="1:8" ht="25.5">
      <c r="A126" s="5" t="s">
        <v>7</v>
      </c>
      <c r="B126" s="5" t="s">
        <v>22</v>
      </c>
      <c r="C126" s="5" t="s">
        <v>454</v>
      </c>
      <c r="D126" s="5"/>
      <c r="E126" s="6" t="s">
        <v>355</v>
      </c>
      <c r="F126" s="4">
        <v>50</v>
      </c>
      <c r="G126" s="23">
        <v>0</v>
      </c>
      <c r="H126" s="7">
        <f t="shared" si="1"/>
        <v>0</v>
      </c>
    </row>
    <row r="127" spans="1:8" ht="38.25">
      <c r="A127" s="5" t="s">
        <v>7</v>
      </c>
      <c r="B127" s="5" t="s">
        <v>22</v>
      </c>
      <c r="C127" s="5" t="s">
        <v>454</v>
      </c>
      <c r="D127" s="5" t="s">
        <v>193</v>
      </c>
      <c r="E127" s="6" t="s">
        <v>571</v>
      </c>
      <c r="F127" s="4">
        <v>50</v>
      </c>
      <c r="G127" s="23">
        <v>0</v>
      </c>
      <c r="H127" s="7">
        <f t="shared" si="1"/>
        <v>0</v>
      </c>
    </row>
    <row r="128" spans="1:8">
      <c r="A128" s="5" t="s">
        <v>7</v>
      </c>
      <c r="B128" s="5" t="s">
        <v>23</v>
      </c>
      <c r="C128" s="5"/>
      <c r="D128" s="5"/>
      <c r="E128" s="6" t="s">
        <v>202</v>
      </c>
      <c r="F128" s="4">
        <f>F129+F135+F145+F161</f>
        <v>51248.3</v>
      </c>
      <c r="G128" s="23">
        <f>G129+G135+G145+G161</f>
        <v>11673.100000000002</v>
      </c>
      <c r="H128" s="7">
        <f t="shared" si="1"/>
        <v>22.777536035341665</v>
      </c>
    </row>
    <row r="129" spans="1:8">
      <c r="A129" s="5" t="s">
        <v>7</v>
      </c>
      <c r="B129" s="5" t="s">
        <v>452</v>
      </c>
      <c r="C129" s="5"/>
      <c r="D129" s="5"/>
      <c r="E129" s="6" t="s">
        <v>478</v>
      </c>
      <c r="F129" s="4">
        <v>160.9</v>
      </c>
      <c r="G129" s="23">
        <v>0</v>
      </c>
      <c r="H129" s="7">
        <f t="shared" si="1"/>
        <v>0</v>
      </c>
    </row>
    <row r="130" spans="1:8" ht="52.5" customHeight="1">
      <c r="A130" s="5" t="s">
        <v>7</v>
      </c>
      <c r="B130" s="5" t="s">
        <v>452</v>
      </c>
      <c r="C130" s="5" t="s">
        <v>62</v>
      </c>
      <c r="D130" s="5"/>
      <c r="E130" s="6" t="s">
        <v>289</v>
      </c>
      <c r="F130" s="4">
        <v>160.9</v>
      </c>
      <c r="G130" s="23">
        <v>0</v>
      </c>
      <c r="H130" s="7">
        <f t="shared" si="1"/>
        <v>0</v>
      </c>
    </row>
    <row r="131" spans="1:8" ht="38.25">
      <c r="A131" s="5" t="s">
        <v>7</v>
      </c>
      <c r="B131" s="5" t="s">
        <v>452</v>
      </c>
      <c r="C131" s="5" t="s">
        <v>63</v>
      </c>
      <c r="D131" s="5"/>
      <c r="E131" s="6" t="s">
        <v>212</v>
      </c>
      <c r="F131" s="4">
        <v>160.9</v>
      </c>
      <c r="G131" s="23">
        <v>0</v>
      </c>
      <c r="H131" s="7">
        <f t="shared" si="1"/>
        <v>0</v>
      </c>
    </row>
    <row r="132" spans="1:8" ht="38.25">
      <c r="A132" s="5" t="s">
        <v>7</v>
      </c>
      <c r="B132" s="5" t="s">
        <v>452</v>
      </c>
      <c r="C132" s="5" t="s">
        <v>64</v>
      </c>
      <c r="D132" s="5"/>
      <c r="E132" s="6" t="s">
        <v>335</v>
      </c>
      <c r="F132" s="4">
        <v>160.9</v>
      </c>
      <c r="G132" s="23">
        <v>0</v>
      </c>
      <c r="H132" s="7">
        <f t="shared" si="1"/>
        <v>0</v>
      </c>
    </row>
    <row r="133" spans="1:8" ht="102">
      <c r="A133" s="5" t="s">
        <v>7</v>
      </c>
      <c r="B133" s="5" t="s">
        <v>452</v>
      </c>
      <c r="C133" s="5" t="s">
        <v>261</v>
      </c>
      <c r="D133" s="5"/>
      <c r="E133" s="6" t="s">
        <v>373</v>
      </c>
      <c r="F133" s="4">
        <v>160.9</v>
      </c>
      <c r="G133" s="23">
        <v>0</v>
      </c>
      <c r="H133" s="7">
        <f t="shared" si="1"/>
        <v>0</v>
      </c>
    </row>
    <row r="134" spans="1:8" ht="38.25">
      <c r="A134" s="5" t="s">
        <v>7</v>
      </c>
      <c r="B134" s="5" t="s">
        <v>452</v>
      </c>
      <c r="C134" s="5" t="s">
        <v>261</v>
      </c>
      <c r="D134" s="5" t="s">
        <v>193</v>
      </c>
      <c r="E134" s="6" t="s">
        <v>571</v>
      </c>
      <c r="F134" s="4">
        <v>160.9</v>
      </c>
      <c r="G134" s="23">
        <v>0</v>
      </c>
      <c r="H134" s="7">
        <f t="shared" si="1"/>
        <v>0</v>
      </c>
    </row>
    <row r="135" spans="1:8">
      <c r="A135" s="5" t="s">
        <v>7</v>
      </c>
      <c r="B135" s="5" t="s">
        <v>24</v>
      </c>
      <c r="C135" s="5"/>
      <c r="D135" s="5"/>
      <c r="E135" s="6" t="s">
        <v>295</v>
      </c>
      <c r="F135" s="4">
        <f>F140+F144</f>
        <v>5458.9</v>
      </c>
      <c r="G135" s="23">
        <f>G140+G142+G144</f>
        <v>2643.1</v>
      </c>
      <c r="H135" s="7">
        <f t="shared" si="1"/>
        <v>48.418179486709775</v>
      </c>
    </row>
    <row r="136" spans="1:8" ht="57" customHeight="1">
      <c r="A136" s="5" t="s">
        <v>7</v>
      </c>
      <c r="B136" s="5" t="s">
        <v>24</v>
      </c>
      <c r="C136" s="5" t="s">
        <v>62</v>
      </c>
      <c r="D136" s="5"/>
      <c r="E136" s="6" t="s">
        <v>289</v>
      </c>
      <c r="F136" s="4">
        <v>5458.9</v>
      </c>
      <c r="G136" s="23">
        <v>2643.1</v>
      </c>
      <c r="H136" s="7">
        <f t="shared" si="1"/>
        <v>48.418179486709775</v>
      </c>
    </row>
    <row r="137" spans="1:8" ht="25.5">
      <c r="A137" s="5" t="s">
        <v>7</v>
      </c>
      <c r="B137" s="5" t="s">
        <v>24</v>
      </c>
      <c r="C137" s="5" t="s">
        <v>89</v>
      </c>
      <c r="D137" s="5"/>
      <c r="E137" s="6" t="s">
        <v>219</v>
      </c>
      <c r="F137" s="4">
        <v>5458.9</v>
      </c>
      <c r="G137" s="23">
        <v>2643.1</v>
      </c>
      <c r="H137" s="7">
        <f t="shared" si="1"/>
        <v>48.418179486709775</v>
      </c>
    </row>
    <row r="138" spans="1:8" ht="25.5">
      <c r="A138" s="5" t="s">
        <v>7</v>
      </c>
      <c r="B138" s="5" t="s">
        <v>24</v>
      </c>
      <c r="C138" s="5" t="s">
        <v>90</v>
      </c>
      <c r="D138" s="5"/>
      <c r="E138" s="6" t="s">
        <v>356</v>
      </c>
      <c r="F138" s="4">
        <v>5458.9</v>
      </c>
      <c r="G138" s="23">
        <v>2643.1</v>
      </c>
      <c r="H138" s="7">
        <f t="shared" si="1"/>
        <v>48.418179486709775</v>
      </c>
    </row>
    <row r="139" spans="1:8" ht="51">
      <c r="A139" s="5" t="s">
        <v>7</v>
      </c>
      <c r="B139" s="5" t="s">
        <v>24</v>
      </c>
      <c r="C139" s="5" t="s">
        <v>508</v>
      </c>
      <c r="D139" s="5"/>
      <c r="E139" s="6" t="s">
        <v>541</v>
      </c>
      <c r="F139" s="4">
        <v>2740.7</v>
      </c>
      <c r="G139" s="23">
        <v>1313.8</v>
      </c>
      <c r="H139" s="7">
        <f t="shared" si="1"/>
        <v>47.936658517896888</v>
      </c>
    </row>
    <row r="140" spans="1:8" ht="38.25">
      <c r="A140" s="5" t="s">
        <v>7</v>
      </c>
      <c r="B140" s="5" t="s">
        <v>24</v>
      </c>
      <c r="C140" s="5" t="s">
        <v>508</v>
      </c>
      <c r="D140" s="5" t="s">
        <v>193</v>
      </c>
      <c r="E140" s="6" t="s">
        <v>571</v>
      </c>
      <c r="F140" s="4">
        <v>2740.7</v>
      </c>
      <c r="G140" s="23">
        <v>1313.8</v>
      </c>
      <c r="H140" s="7">
        <f t="shared" si="1"/>
        <v>47.936658517896888</v>
      </c>
    </row>
    <row r="141" spans="1:8" ht="51">
      <c r="A141" s="14" t="s">
        <v>7</v>
      </c>
      <c r="B141" s="14" t="s">
        <v>24</v>
      </c>
      <c r="C141" s="14" t="s">
        <v>568</v>
      </c>
      <c r="D141" s="14"/>
      <c r="E141" s="15" t="s">
        <v>357</v>
      </c>
      <c r="F141" s="4">
        <v>0</v>
      </c>
      <c r="G141" s="23">
        <v>15.5</v>
      </c>
      <c r="H141" s="7">
        <v>0</v>
      </c>
    </row>
    <row r="142" spans="1:8" ht="30" customHeight="1">
      <c r="A142" s="14" t="s">
        <v>7</v>
      </c>
      <c r="B142" s="14" t="s">
        <v>24</v>
      </c>
      <c r="C142" s="14" t="s">
        <v>568</v>
      </c>
      <c r="D142" s="14" t="s">
        <v>193</v>
      </c>
      <c r="E142" s="15" t="s">
        <v>569</v>
      </c>
      <c r="F142" s="4">
        <v>0</v>
      </c>
      <c r="G142" s="23">
        <v>15.5</v>
      </c>
      <c r="H142" s="7">
        <v>0</v>
      </c>
    </row>
    <row r="143" spans="1:8" ht="51">
      <c r="A143" s="5" t="s">
        <v>7</v>
      </c>
      <c r="B143" s="5" t="s">
        <v>24</v>
      </c>
      <c r="C143" s="5" t="s">
        <v>449</v>
      </c>
      <c r="D143" s="5"/>
      <c r="E143" s="6" t="s">
        <v>357</v>
      </c>
      <c r="F143" s="4">
        <v>2718.2</v>
      </c>
      <c r="G143" s="23">
        <v>1313.8</v>
      </c>
      <c r="H143" s="7">
        <f t="shared" si="1"/>
        <v>48.333455963505259</v>
      </c>
    </row>
    <row r="144" spans="1:8" ht="38.25">
      <c r="A144" s="5" t="s">
        <v>7</v>
      </c>
      <c r="B144" s="5" t="s">
        <v>24</v>
      </c>
      <c r="C144" s="5" t="s">
        <v>449</v>
      </c>
      <c r="D144" s="5" t="s">
        <v>193</v>
      </c>
      <c r="E144" s="6" t="s">
        <v>571</v>
      </c>
      <c r="F144" s="4">
        <v>2718.2</v>
      </c>
      <c r="G144" s="23">
        <v>1313.8</v>
      </c>
      <c r="H144" s="7">
        <f t="shared" ref="H144:H207" si="2">G144/F144*100</f>
        <v>48.333455963505259</v>
      </c>
    </row>
    <row r="145" spans="1:8">
      <c r="A145" s="5" t="s">
        <v>7</v>
      </c>
      <c r="B145" s="5" t="s">
        <v>25</v>
      </c>
      <c r="C145" s="5"/>
      <c r="D145" s="5"/>
      <c r="E145" s="6" t="s">
        <v>296</v>
      </c>
      <c r="F145" s="4">
        <f>F150+F152+F154+F156+F158+F160</f>
        <v>45328.500000000007</v>
      </c>
      <c r="G145" s="23">
        <f>G150+G152+G154+G156+G158+G160</f>
        <v>9019.4000000000015</v>
      </c>
      <c r="H145" s="7">
        <f t="shared" si="2"/>
        <v>19.89785675678657</v>
      </c>
    </row>
    <row r="146" spans="1:8" ht="56.25" customHeight="1">
      <c r="A146" s="5" t="s">
        <v>7</v>
      </c>
      <c r="B146" s="5" t="s">
        <v>25</v>
      </c>
      <c r="C146" s="5" t="s">
        <v>62</v>
      </c>
      <c r="D146" s="5"/>
      <c r="E146" s="6" t="s">
        <v>289</v>
      </c>
      <c r="F146" s="4">
        <f>F150+F152+F154+F156+F158+F160</f>
        <v>45328.500000000007</v>
      </c>
      <c r="G146" s="23">
        <v>9019.4</v>
      </c>
      <c r="H146" s="7">
        <f t="shared" si="2"/>
        <v>19.897856756786563</v>
      </c>
    </row>
    <row r="147" spans="1:8" ht="25.5">
      <c r="A147" s="5" t="s">
        <v>7</v>
      </c>
      <c r="B147" s="5" t="s">
        <v>25</v>
      </c>
      <c r="C147" s="5" t="s">
        <v>89</v>
      </c>
      <c r="D147" s="5"/>
      <c r="E147" s="6" t="s">
        <v>219</v>
      </c>
      <c r="F147" s="4">
        <v>45328.5</v>
      </c>
      <c r="G147" s="23">
        <v>9019.3737000000001</v>
      </c>
      <c r="H147" s="7">
        <f t="shared" si="2"/>
        <v>19.897798735894636</v>
      </c>
    </row>
    <row r="148" spans="1:8" ht="25.5">
      <c r="A148" s="5" t="s">
        <v>7</v>
      </c>
      <c r="B148" s="5" t="s">
        <v>25</v>
      </c>
      <c r="C148" s="5" t="s">
        <v>91</v>
      </c>
      <c r="D148" s="5"/>
      <c r="E148" s="6" t="s">
        <v>358</v>
      </c>
      <c r="F148" s="4">
        <v>45328.5</v>
      </c>
      <c r="G148" s="23">
        <v>9019.3737000000001</v>
      </c>
      <c r="H148" s="7">
        <f t="shared" si="2"/>
        <v>19.897798735894636</v>
      </c>
    </row>
    <row r="149" spans="1:8" ht="51">
      <c r="A149" s="5" t="s">
        <v>7</v>
      </c>
      <c r="B149" s="5" t="s">
        <v>25</v>
      </c>
      <c r="C149" s="5" t="s">
        <v>509</v>
      </c>
      <c r="D149" s="5"/>
      <c r="E149" s="6" t="s">
        <v>542</v>
      </c>
      <c r="F149" s="4">
        <v>13468.1</v>
      </c>
      <c r="G149" s="23">
        <v>2137.1</v>
      </c>
      <c r="H149" s="7">
        <f t="shared" si="2"/>
        <v>15.867865548963847</v>
      </c>
    </row>
    <row r="150" spans="1:8" ht="38.25">
      <c r="A150" s="5" t="s">
        <v>7</v>
      </c>
      <c r="B150" s="5" t="s">
        <v>25</v>
      </c>
      <c r="C150" s="5" t="s">
        <v>509</v>
      </c>
      <c r="D150" s="5" t="s">
        <v>193</v>
      </c>
      <c r="E150" s="6" t="s">
        <v>571</v>
      </c>
      <c r="F150" s="4">
        <v>13468.1</v>
      </c>
      <c r="G150" s="23">
        <v>2137.1</v>
      </c>
      <c r="H150" s="7">
        <f t="shared" si="2"/>
        <v>15.867865548963847</v>
      </c>
    </row>
    <row r="151" spans="1:8" ht="89.25">
      <c r="A151" s="5" t="s">
        <v>7</v>
      </c>
      <c r="B151" s="5" t="s">
        <v>25</v>
      </c>
      <c r="C151" s="5" t="s">
        <v>259</v>
      </c>
      <c r="D151" s="5"/>
      <c r="E151" s="6" t="s">
        <v>359</v>
      </c>
      <c r="F151" s="4">
        <v>7927.1</v>
      </c>
      <c r="G151" s="23">
        <v>0</v>
      </c>
      <c r="H151" s="7">
        <f t="shared" si="2"/>
        <v>0</v>
      </c>
    </row>
    <row r="152" spans="1:8" ht="38.25">
      <c r="A152" s="5" t="s">
        <v>7</v>
      </c>
      <c r="B152" s="5" t="s">
        <v>25</v>
      </c>
      <c r="C152" s="5" t="s">
        <v>259</v>
      </c>
      <c r="D152" s="5" t="s">
        <v>193</v>
      </c>
      <c r="E152" s="6" t="s">
        <v>571</v>
      </c>
      <c r="F152" s="4">
        <v>7927.1</v>
      </c>
      <c r="G152" s="23">
        <v>0</v>
      </c>
      <c r="H152" s="7">
        <f t="shared" si="2"/>
        <v>0</v>
      </c>
    </row>
    <row r="153" spans="1:8" ht="51">
      <c r="A153" s="5" t="s">
        <v>7</v>
      </c>
      <c r="B153" s="5" t="s">
        <v>25</v>
      </c>
      <c r="C153" s="5" t="s">
        <v>92</v>
      </c>
      <c r="D153" s="5"/>
      <c r="E153" s="6" t="s">
        <v>360</v>
      </c>
      <c r="F153" s="4">
        <v>8854.1478000000006</v>
      </c>
      <c r="G153" s="23">
        <v>19.5</v>
      </c>
      <c r="H153" s="7">
        <f t="shared" si="2"/>
        <v>0.22023576340119369</v>
      </c>
    </row>
    <row r="154" spans="1:8" ht="38.25">
      <c r="A154" s="5" t="s">
        <v>7</v>
      </c>
      <c r="B154" s="5" t="s">
        <v>25</v>
      </c>
      <c r="C154" s="5" t="s">
        <v>92</v>
      </c>
      <c r="D154" s="5" t="s">
        <v>193</v>
      </c>
      <c r="E154" s="6" t="s">
        <v>571</v>
      </c>
      <c r="F154" s="4">
        <v>8854.1</v>
      </c>
      <c r="G154" s="23">
        <v>19.5</v>
      </c>
      <c r="H154" s="7">
        <f t="shared" si="2"/>
        <v>0.22023695237234725</v>
      </c>
    </row>
    <row r="155" spans="1:8" ht="38.25">
      <c r="A155" s="5" t="s">
        <v>7</v>
      </c>
      <c r="B155" s="5" t="s">
        <v>25</v>
      </c>
      <c r="C155" s="5" t="s">
        <v>93</v>
      </c>
      <c r="D155" s="5"/>
      <c r="E155" s="6" t="s">
        <v>361</v>
      </c>
      <c r="F155" s="4">
        <v>5200</v>
      </c>
      <c r="G155" s="23">
        <v>3200</v>
      </c>
      <c r="H155" s="7">
        <f t="shared" si="2"/>
        <v>61.53846153846154</v>
      </c>
    </row>
    <row r="156" spans="1:8" ht="38.25">
      <c r="A156" s="5" t="s">
        <v>7</v>
      </c>
      <c r="B156" s="5" t="s">
        <v>25</v>
      </c>
      <c r="C156" s="5" t="s">
        <v>93</v>
      </c>
      <c r="D156" s="5" t="s">
        <v>196</v>
      </c>
      <c r="E156" s="6" t="s">
        <v>506</v>
      </c>
      <c r="F156" s="4">
        <v>5200</v>
      </c>
      <c r="G156" s="23">
        <v>3200</v>
      </c>
      <c r="H156" s="7">
        <f t="shared" si="2"/>
        <v>61.53846153846154</v>
      </c>
    </row>
    <row r="157" spans="1:8" ht="51">
      <c r="A157" s="5" t="s">
        <v>7</v>
      </c>
      <c r="B157" s="5" t="s">
        <v>25</v>
      </c>
      <c r="C157" s="5" t="s">
        <v>94</v>
      </c>
      <c r="D157" s="5"/>
      <c r="E157" s="6" t="s">
        <v>362</v>
      </c>
      <c r="F157" s="4">
        <v>4946.8999999999996</v>
      </c>
      <c r="G157" s="23">
        <v>3662.8</v>
      </c>
      <c r="H157" s="7">
        <f t="shared" si="2"/>
        <v>74.042329539711744</v>
      </c>
    </row>
    <row r="158" spans="1:8" ht="38.25">
      <c r="A158" s="5" t="s">
        <v>7</v>
      </c>
      <c r="B158" s="5" t="s">
        <v>25</v>
      </c>
      <c r="C158" s="5" t="s">
        <v>94</v>
      </c>
      <c r="D158" s="5" t="s">
        <v>193</v>
      </c>
      <c r="E158" s="6" t="s">
        <v>571</v>
      </c>
      <c r="F158" s="4">
        <v>4946.8999999999996</v>
      </c>
      <c r="G158" s="23">
        <v>3662.8</v>
      </c>
      <c r="H158" s="7">
        <f t="shared" si="2"/>
        <v>74.042329539711744</v>
      </c>
    </row>
    <row r="159" spans="1:8" ht="38.25">
      <c r="A159" s="5" t="s">
        <v>7</v>
      </c>
      <c r="B159" s="5" t="s">
        <v>25</v>
      </c>
      <c r="C159" s="5" t="s">
        <v>455</v>
      </c>
      <c r="D159" s="5"/>
      <c r="E159" s="6" t="s">
        <v>479</v>
      </c>
      <c r="F159" s="4">
        <v>4932.3</v>
      </c>
      <c r="G159" s="23">
        <v>0</v>
      </c>
      <c r="H159" s="7">
        <f t="shared" si="2"/>
        <v>0</v>
      </c>
    </row>
    <row r="160" spans="1:8" ht="38.25">
      <c r="A160" s="5" t="s">
        <v>7</v>
      </c>
      <c r="B160" s="5" t="s">
        <v>25</v>
      </c>
      <c r="C160" s="5" t="s">
        <v>455</v>
      </c>
      <c r="D160" s="5" t="s">
        <v>193</v>
      </c>
      <c r="E160" s="6" t="s">
        <v>571</v>
      </c>
      <c r="F160" s="4">
        <v>4932.3</v>
      </c>
      <c r="G160" s="23">
        <v>0</v>
      </c>
      <c r="H160" s="7">
        <f t="shared" si="2"/>
        <v>0</v>
      </c>
    </row>
    <row r="161" spans="1:8" ht="25.5">
      <c r="A161" s="5" t="s">
        <v>7</v>
      </c>
      <c r="B161" s="5" t="s">
        <v>26</v>
      </c>
      <c r="C161" s="5"/>
      <c r="D161" s="5"/>
      <c r="E161" s="6" t="s">
        <v>297</v>
      </c>
      <c r="F161" s="4">
        <v>300</v>
      </c>
      <c r="G161" s="23">
        <v>10.6</v>
      </c>
      <c r="H161" s="7">
        <f t="shared" si="2"/>
        <v>3.5333333333333337</v>
      </c>
    </row>
    <row r="162" spans="1:8" ht="63.75">
      <c r="A162" s="5" t="s">
        <v>7</v>
      </c>
      <c r="B162" s="5" t="s">
        <v>26</v>
      </c>
      <c r="C162" s="5" t="s">
        <v>62</v>
      </c>
      <c r="D162" s="5"/>
      <c r="E162" s="6" t="s">
        <v>289</v>
      </c>
      <c r="F162" s="4">
        <v>300</v>
      </c>
      <c r="G162" s="23">
        <v>10.6333</v>
      </c>
      <c r="H162" s="7">
        <f t="shared" si="2"/>
        <v>3.5444333333333335</v>
      </c>
    </row>
    <row r="163" spans="1:8" ht="38.25">
      <c r="A163" s="5" t="s">
        <v>7</v>
      </c>
      <c r="B163" s="5" t="s">
        <v>26</v>
      </c>
      <c r="C163" s="5" t="s">
        <v>63</v>
      </c>
      <c r="D163" s="5"/>
      <c r="E163" s="6" t="s">
        <v>212</v>
      </c>
      <c r="F163" s="4">
        <v>100</v>
      </c>
      <c r="G163" s="23">
        <v>0</v>
      </c>
      <c r="H163" s="7">
        <f t="shared" si="2"/>
        <v>0</v>
      </c>
    </row>
    <row r="164" spans="1:8" ht="38.25">
      <c r="A164" s="5" t="s">
        <v>7</v>
      </c>
      <c r="B164" s="5" t="s">
        <v>26</v>
      </c>
      <c r="C164" s="5" t="s">
        <v>64</v>
      </c>
      <c r="D164" s="5"/>
      <c r="E164" s="6" t="s">
        <v>335</v>
      </c>
      <c r="F164" s="4">
        <v>100</v>
      </c>
      <c r="G164" s="23">
        <v>0</v>
      </c>
      <c r="H164" s="7">
        <f t="shared" si="2"/>
        <v>0</v>
      </c>
    </row>
    <row r="165" spans="1:8">
      <c r="A165" s="5" t="s">
        <v>7</v>
      </c>
      <c r="B165" s="5" t="s">
        <v>26</v>
      </c>
      <c r="C165" s="5" t="s">
        <v>95</v>
      </c>
      <c r="D165" s="5"/>
      <c r="E165" s="6" t="s">
        <v>363</v>
      </c>
      <c r="F165" s="4">
        <v>100</v>
      </c>
      <c r="G165" s="23">
        <v>0</v>
      </c>
      <c r="H165" s="7">
        <f t="shared" si="2"/>
        <v>0</v>
      </c>
    </row>
    <row r="166" spans="1:8" ht="38.25">
      <c r="A166" s="5" t="s">
        <v>7</v>
      </c>
      <c r="B166" s="5" t="s">
        <v>26</v>
      </c>
      <c r="C166" s="5" t="s">
        <v>95</v>
      </c>
      <c r="D166" s="5" t="s">
        <v>193</v>
      </c>
      <c r="E166" s="6" t="s">
        <v>571</v>
      </c>
      <c r="F166" s="4">
        <v>100</v>
      </c>
      <c r="G166" s="23">
        <v>0</v>
      </c>
      <c r="H166" s="7">
        <f t="shared" si="2"/>
        <v>0</v>
      </c>
    </row>
    <row r="167" spans="1:8" ht="25.5">
      <c r="A167" s="5" t="s">
        <v>7</v>
      </c>
      <c r="B167" s="5" t="s">
        <v>26</v>
      </c>
      <c r="C167" s="5" t="s">
        <v>66</v>
      </c>
      <c r="D167" s="5"/>
      <c r="E167" s="6" t="s">
        <v>213</v>
      </c>
      <c r="F167" s="4">
        <v>200</v>
      </c>
      <c r="G167" s="23">
        <v>10.6</v>
      </c>
      <c r="H167" s="7">
        <f t="shared" si="2"/>
        <v>5.3</v>
      </c>
    </row>
    <row r="168" spans="1:8" ht="51">
      <c r="A168" s="5" t="s">
        <v>7</v>
      </c>
      <c r="B168" s="5" t="s">
        <v>26</v>
      </c>
      <c r="C168" s="5" t="s">
        <v>67</v>
      </c>
      <c r="D168" s="5"/>
      <c r="E168" s="6" t="s">
        <v>337</v>
      </c>
      <c r="F168" s="4">
        <v>200</v>
      </c>
      <c r="G168" s="23">
        <v>10.6</v>
      </c>
      <c r="H168" s="7">
        <f t="shared" si="2"/>
        <v>5.3</v>
      </c>
    </row>
    <row r="169" spans="1:8">
      <c r="A169" s="5" t="s">
        <v>7</v>
      </c>
      <c r="B169" s="5" t="s">
        <v>26</v>
      </c>
      <c r="C169" s="5" t="s">
        <v>96</v>
      </c>
      <c r="D169" s="5"/>
      <c r="E169" s="6" t="s">
        <v>364</v>
      </c>
      <c r="F169" s="4">
        <v>100</v>
      </c>
      <c r="G169" s="23">
        <v>0</v>
      </c>
      <c r="H169" s="7">
        <f t="shared" si="2"/>
        <v>0</v>
      </c>
    </row>
    <row r="170" spans="1:8" ht="38.25">
      <c r="A170" s="5" t="s">
        <v>7</v>
      </c>
      <c r="B170" s="5" t="s">
        <v>26</v>
      </c>
      <c r="C170" s="5" t="s">
        <v>96</v>
      </c>
      <c r="D170" s="5" t="s">
        <v>193</v>
      </c>
      <c r="E170" s="6" t="s">
        <v>571</v>
      </c>
      <c r="F170" s="4">
        <v>100</v>
      </c>
      <c r="G170" s="23">
        <v>0</v>
      </c>
      <c r="H170" s="7">
        <f t="shared" si="2"/>
        <v>0</v>
      </c>
    </row>
    <row r="171" spans="1:8">
      <c r="A171" s="5" t="s">
        <v>7</v>
      </c>
      <c r="B171" s="5" t="s">
        <v>26</v>
      </c>
      <c r="C171" s="5" t="s">
        <v>97</v>
      </c>
      <c r="D171" s="5"/>
      <c r="E171" s="6" t="s">
        <v>364</v>
      </c>
      <c r="F171" s="4">
        <v>100</v>
      </c>
      <c r="G171" s="23">
        <v>10.6</v>
      </c>
      <c r="H171" s="7">
        <f t="shared" si="2"/>
        <v>10.6</v>
      </c>
    </row>
    <row r="172" spans="1:8" ht="38.25">
      <c r="A172" s="5" t="s">
        <v>7</v>
      </c>
      <c r="B172" s="5" t="s">
        <v>26</v>
      </c>
      <c r="C172" s="5" t="s">
        <v>97</v>
      </c>
      <c r="D172" s="5" t="s">
        <v>193</v>
      </c>
      <c r="E172" s="6" t="s">
        <v>571</v>
      </c>
      <c r="F172" s="4">
        <v>100</v>
      </c>
      <c r="G172" s="23">
        <v>10.6</v>
      </c>
      <c r="H172" s="7">
        <f t="shared" si="2"/>
        <v>10.6</v>
      </c>
    </row>
    <row r="173" spans="1:8">
      <c r="A173" s="5" t="s">
        <v>7</v>
      </c>
      <c r="B173" s="5" t="s">
        <v>27</v>
      </c>
      <c r="C173" s="5"/>
      <c r="D173" s="5"/>
      <c r="E173" s="6" t="s">
        <v>203</v>
      </c>
      <c r="F173" s="4">
        <f>F174+F182+F207+F229</f>
        <v>37283.800000000003</v>
      </c>
      <c r="G173" s="23">
        <f>G182+G174+G207+G229</f>
        <v>13263.4</v>
      </c>
      <c r="H173" s="7">
        <f t="shared" si="2"/>
        <v>35.574163577746901</v>
      </c>
    </row>
    <row r="174" spans="1:8">
      <c r="A174" s="5" t="s">
        <v>7</v>
      </c>
      <c r="B174" s="5" t="s">
        <v>28</v>
      </c>
      <c r="C174" s="5"/>
      <c r="D174" s="5"/>
      <c r="E174" s="6" t="s">
        <v>298</v>
      </c>
      <c r="F174" s="4">
        <v>1220.7</v>
      </c>
      <c r="G174" s="23">
        <v>87.1</v>
      </c>
      <c r="H174" s="7">
        <f t="shared" si="2"/>
        <v>7.1352502662406811</v>
      </c>
    </row>
    <row r="175" spans="1:8" ht="57" customHeight="1">
      <c r="A175" s="5" t="s">
        <v>7</v>
      </c>
      <c r="B175" s="5" t="s">
        <v>28</v>
      </c>
      <c r="C175" s="5" t="s">
        <v>62</v>
      </c>
      <c r="D175" s="5"/>
      <c r="E175" s="6" t="s">
        <v>289</v>
      </c>
      <c r="F175" s="4">
        <f>F179+F181</f>
        <v>1220.7</v>
      </c>
      <c r="G175" s="23">
        <v>87.1</v>
      </c>
      <c r="H175" s="7">
        <f t="shared" si="2"/>
        <v>7.1352502662406811</v>
      </c>
    </row>
    <row r="176" spans="1:8" ht="38.25">
      <c r="A176" s="5" t="s">
        <v>7</v>
      </c>
      <c r="B176" s="5" t="s">
        <v>28</v>
      </c>
      <c r="C176" s="5" t="s">
        <v>63</v>
      </c>
      <c r="D176" s="5"/>
      <c r="E176" s="6" t="s">
        <v>212</v>
      </c>
      <c r="F176" s="4">
        <v>1220.7</v>
      </c>
      <c r="G176" s="23">
        <v>87.1</v>
      </c>
      <c r="H176" s="7">
        <f t="shared" si="2"/>
        <v>7.1352502662406811</v>
      </c>
    </row>
    <row r="177" spans="1:8" ht="38.25">
      <c r="A177" s="5" t="s">
        <v>7</v>
      </c>
      <c r="B177" s="5" t="s">
        <v>28</v>
      </c>
      <c r="C177" s="5" t="s">
        <v>64</v>
      </c>
      <c r="D177" s="5"/>
      <c r="E177" s="6" t="s">
        <v>335</v>
      </c>
      <c r="F177" s="4">
        <v>1220.7</v>
      </c>
      <c r="G177" s="23">
        <v>87.1</v>
      </c>
      <c r="H177" s="7">
        <f t="shared" si="2"/>
        <v>7.1352502662406811</v>
      </c>
    </row>
    <row r="178" spans="1:8" ht="38.25">
      <c r="A178" s="5" t="s">
        <v>7</v>
      </c>
      <c r="B178" s="5" t="s">
        <v>28</v>
      </c>
      <c r="C178" s="5" t="s">
        <v>246</v>
      </c>
      <c r="D178" s="5"/>
      <c r="E178" s="6" t="s">
        <v>365</v>
      </c>
      <c r="F178" s="4">
        <v>500</v>
      </c>
      <c r="G178" s="23">
        <v>87.1</v>
      </c>
      <c r="H178" s="7">
        <f t="shared" si="2"/>
        <v>17.419999999999998</v>
      </c>
    </row>
    <row r="179" spans="1:8">
      <c r="A179" s="5" t="s">
        <v>7</v>
      </c>
      <c r="B179" s="5" t="s">
        <v>28</v>
      </c>
      <c r="C179" s="5" t="s">
        <v>246</v>
      </c>
      <c r="D179" s="5" t="s">
        <v>194</v>
      </c>
      <c r="E179" s="6" t="s">
        <v>325</v>
      </c>
      <c r="F179" s="4">
        <v>500</v>
      </c>
      <c r="G179" s="23">
        <v>87.1</v>
      </c>
      <c r="H179" s="7">
        <f t="shared" si="2"/>
        <v>17.419999999999998</v>
      </c>
    </row>
    <row r="180" spans="1:8" ht="51">
      <c r="A180" s="5" t="s">
        <v>7</v>
      </c>
      <c r="B180" s="5" t="s">
        <v>28</v>
      </c>
      <c r="C180" s="5" t="s">
        <v>98</v>
      </c>
      <c r="D180" s="5"/>
      <c r="E180" s="6" t="s">
        <v>366</v>
      </c>
      <c r="F180" s="4">
        <v>720.7</v>
      </c>
      <c r="G180" s="23">
        <v>0</v>
      </c>
      <c r="H180" s="7">
        <f t="shared" si="2"/>
        <v>0</v>
      </c>
    </row>
    <row r="181" spans="1:8" ht="38.25">
      <c r="A181" s="5" t="s">
        <v>7</v>
      </c>
      <c r="B181" s="5" t="s">
        <v>28</v>
      </c>
      <c r="C181" s="5" t="s">
        <v>98</v>
      </c>
      <c r="D181" s="5" t="s">
        <v>193</v>
      </c>
      <c r="E181" s="6" t="s">
        <v>571</v>
      </c>
      <c r="F181" s="4">
        <v>720.7</v>
      </c>
      <c r="G181" s="23">
        <v>0</v>
      </c>
      <c r="H181" s="7">
        <f t="shared" si="2"/>
        <v>0</v>
      </c>
    </row>
    <row r="182" spans="1:8">
      <c r="A182" s="5" t="s">
        <v>7</v>
      </c>
      <c r="B182" s="5" t="s">
        <v>29</v>
      </c>
      <c r="C182" s="5"/>
      <c r="D182" s="5"/>
      <c r="E182" s="6" t="s">
        <v>299</v>
      </c>
      <c r="F182" s="4">
        <f>F183+F203</f>
        <v>10887.5</v>
      </c>
      <c r="G182" s="23">
        <f>G190</f>
        <v>2474.1999999999998</v>
      </c>
      <c r="H182" s="7">
        <f t="shared" si="2"/>
        <v>22.725143513203214</v>
      </c>
    </row>
    <row r="183" spans="1:8" ht="57" customHeight="1">
      <c r="A183" s="5" t="s">
        <v>7</v>
      </c>
      <c r="B183" s="5" t="s">
        <v>29</v>
      </c>
      <c r="C183" s="5" t="s">
        <v>62</v>
      </c>
      <c r="D183" s="5"/>
      <c r="E183" s="6" t="s">
        <v>289</v>
      </c>
      <c r="F183" s="4">
        <f>F187+F189+F192+F194+F196+F198+F200+F202</f>
        <v>10387.5</v>
      </c>
      <c r="G183" s="23">
        <v>2474.1999999999998</v>
      </c>
      <c r="H183" s="7">
        <f t="shared" si="2"/>
        <v>23.819013237063778</v>
      </c>
    </row>
    <row r="184" spans="1:8" ht="38.25">
      <c r="A184" s="5" t="s">
        <v>7</v>
      </c>
      <c r="B184" s="5" t="s">
        <v>29</v>
      </c>
      <c r="C184" s="5" t="s">
        <v>63</v>
      </c>
      <c r="D184" s="5"/>
      <c r="E184" s="6" t="s">
        <v>212</v>
      </c>
      <c r="F184" s="4">
        <f>F185+F190</f>
        <v>10387.5</v>
      </c>
      <c r="G184" s="23">
        <v>2474.1999999999998</v>
      </c>
      <c r="H184" s="7">
        <f t="shared" si="2"/>
        <v>23.819013237063778</v>
      </c>
    </row>
    <row r="185" spans="1:8" ht="51">
      <c r="A185" s="5" t="s">
        <v>7</v>
      </c>
      <c r="B185" s="5" t="s">
        <v>29</v>
      </c>
      <c r="C185" s="5" t="s">
        <v>99</v>
      </c>
      <c r="D185" s="5"/>
      <c r="E185" s="6" t="s">
        <v>367</v>
      </c>
      <c r="F185" s="4">
        <f>F187+F189</f>
        <v>787.6</v>
      </c>
      <c r="G185" s="23">
        <v>0</v>
      </c>
      <c r="H185" s="7">
        <f t="shared" si="2"/>
        <v>0</v>
      </c>
    </row>
    <row r="186" spans="1:8">
      <c r="A186" s="5" t="s">
        <v>7</v>
      </c>
      <c r="B186" s="5" t="s">
        <v>29</v>
      </c>
      <c r="C186" s="5" t="s">
        <v>450</v>
      </c>
      <c r="D186" s="5"/>
      <c r="E186" s="6" t="s">
        <v>480</v>
      </c>
      <c r="F186" s="4">
        <v>387.572</v>
      </c>
      <c r="G186" s="23">
        <v>0</v>
      </c>
      <c r="H186" s="7">
        <f t="shared" si="2"/>
        <v>0</v>
      </c>
    </row>
    <row r="187" spans="1:8" ht="38.25">
      <c r="A187" s="5" t="s">
        <v>7</v>
      </c>
      <c r="B187" s="5" t="s">
        <v>29</v>
      </c>
      <c r="C187" s="5" t="s">
        <v>450</v>
      </c>
      <c r="D187" s="5" t="s">
        <v>193</v>
      </c>
      <c r="E187" s="6" t="s">
        <v>571</v>
      </c>
      <c r="F187" s="4">
        <v>387.6</v>
      </c>
      <c r="G187" s="23">
        <v>0</v>
      </c>
      <c r="H187" s="7">
        <f t="shared" si="2"/>
        <v>0</v>
      </c>
    </row>
    <row r="188" spans="1:8">
      <c r="A188" s="5" t="s">
        <v>7</v>
      </c>
      <c r="B188" s="5" t="s">
        <v>29</v>
      </c>
      <c r="C188" s="5" t="s">
        <v>100</v>
      </c>
      <c r="D188" s="5"/>
      <c r="E188" s="6" t="s">
        <v>368</v>
      </c>
      <c r="F188" s="4">
        <v>400</v>
      </c>
      <c r="G188" s="23">
        <v>0</v>
      </c>
      <c r="H188" s="7">
        <f t="shared" si="2"/>
        <v>0</v>
      </c>
    </row>
    <row r="189" spans="1:8" ht="38.25">
      <c r="A189" s="5" t="s">
        <v>7</v>
      </c>
      <c r="B189" s="5" t="s">
        <v>29</v>
      </c>
      <c r="C189" s="5" t="s">
        <v>100</v>
      </c>
      <c r="D189" s="5" t="s">
        <v>193</v>
      </c>
      <c r="E189" s="6" t="s">
        <v>571</v>
      </c>
      <c r="F189" s="4">
        <v>400</v>
      </c>
      <c r="G189" s="23">
        <v>0</v>
      </c>
      <c r="H189" s="7">
        <f t="shared" si="2"/>
        <v>0</v>
      </c>
    </row>
    <row r="190" spans="1:8" ht="38.25">
      <c r="A190" s="5" t="s">
        <v>7</v>
      </c>
      <c r="B190" s="5" t="s">
        <v>29</v>
      </c>
      <c r="C190" s="5" t="s">
        <v>64</v>
      </c>
      <c r="D190" s="5"/>
      <c r="E190" s="6" t="s">
        <v>335</v>
      </c>
      <c r="F190" s="4">
        <f>F192+F194+F196+F198+F200+F202</f>
        <v>9599.9</v>
      </c>
      <c r="G190" s="23">
        <f>G192+G194+G196+G198+G200+G202</f>
        <v>2474.1999999999998</v>
      </c>
      <c r="H190" s="7">
        <f t="shared" si="2"/>
        <v>25.773185137345177</v>
      </c>
    </row>
    <row r="191" spans="1:8" ht="25.5">
      <c r="A191" s="5" t="s">
        <v>7</v>
      </c>
      <c r="B191" s="5" t="s">
        <v>29</v>
      </c>
      <c r="C191" s="5" t="s">
        <v>500</v>
      </c>
      <c r="D191" s="5"/>
      <c r="E191" s="6" t="s">
        <v>543</v>
      </c>
      <c r="F191" s="4">
        <v>259.94299999999998</v>
      </c>
      <c r="G191" s="23">
        <v>259.89999999999998</v>
      </c>
      <c r="H191" s="7">
        <f t="shared" si="2"/>
        <v>99.983457911926848</v>
      </c>
    </row>
    <row r="192" spans="1:8" ht="38.25">
      <c r="A192" s="5" t="s">
        <v>7</v>
      </c>
      <c r="B192" s="5" t="s">
        <v>29</v>
      </c>
      <c r="C192" s="5" t="s">
        <v>500</v>
      </c>
      <c r="D192" s="5" t="s">
        <v>193</v>
      </c>
      <c r="E192" s="6" t="s">
        <v>571</v>
      </c>
      <c r="F192" s="4">
        <v>259.89999999999998</v>
      </c>
      <c r="G192" s="23">
        <v>259.89999999999998</v>
      </c>
      <c r="H192" s="7">
        <f t="shared" si="2"/>
        <v>100</v>
      </c>
    </row>
    <row r="193" spans="1:8" ht="76.5">
      <c r="A193" s="5" t="s">
        <v>7</v>
      </c>
      <c r="B193" s="5" t="s">
        <v>29</v>
      </c>
      <c r="C193" s="5" t="s">
        <v>451</v>
      </c>
      <c r="D193" s="5"/>
      <c r="E193" s="6" t="s">
        <v>544</v>
      </c>
      <c r="F193" s="4">
        <v>4640</v>
      </c>
      <c r="G193" s="23">
        <v>0</v>
      </c>
      <c r="H193" s="7">
        <f t="shared" si="2"/>
        <v>0</v>
      </c>
    </row>
    <row r="194" spans="1:8">
      <c r="A194" s="5" t="s">
        <v>7</v>
      </c>
      <c r="B194" s="5" t="s">
        <v>29</v>
      </c>
      <c r="C194" s="5" t="s">
        <v>451</v>
      </c>
      <c r="D194" s="5" t="s">
        <v>194</v>
      </c>
      <c r="E194" s="6" t="s">
        <v>325</v>
      </c>
      <c r="F194" s="4">
        <v>4640</v>
      </c>
      <c r="G194" s="23">
        <v>0</v>
      </c>
      <c r="H194" s="7">
        <f t="shared" si="2"/>
        <v>0</v>
      </c>
    </row>
    <row r="195" spans="1:8" ht="25.5">
      <c r="A195" s="5" t="s">
        <v>7</v>
      </c>
      <c r="B195" s="5" t="s">
        <v>29</v>
      </c>
      <c r="C195" s="5" t="s">
        <v>260</v>
      </c>
      <c r="D195" s="5"/>
      <c r="E195" s="6" t="s">
        <v>369</v>
      </c>
      <c r="F195" s="4">
        <v>1500</v>
      </c>
      <c r="G195" s="23">
        <v>0</v>
      </c>
      <c r="H195" s="7">
        <f t="shared" si="2"/>
        <v>0</v>
      </c>
    </row>
    <row r="196" spans="1:8" ht="38.25">
      <c r="A196" s="5" t="s">
        <v>7</v>
      </c>
      <c r="B196" s="5" t="s">
        <v>29</v>
      </c>
      <c r="C196" s="5" t="s">
        <v>260</v>
      </c>
      <c r="D196" s="5" t="s">
        <v>193</v>
      </c>
      <c r="E196" s="6" t="s">
        <v>571</v>
      </c>
      <c r="F196" s="4">
        <v>1500</v>
      </c>
      <c r="G196" s="23">
        <v>0</v>
      </c>
      <c r="H196" s="7">
        <f t="shared" si="2"/>
        <v>0</v>
      </c>
    </row>
    <row r="197" spans="1:8" ht="25.5">
      <c r="A197" s="5" t="s">
        <v>7</v>
      </c>
      <c r="B197" s="5" t="s">
        <v>29</v>
      </c>
      <c r="C197" s="5" t="s">
        <v>101</v>
      </c>
      <c r="D197" s="5"/>
      <c r="E197" s="6" t="s">
        <v>370</v>
      </c>
      <c r="F197" s="4">
        <v>200</v>
      </c>
      <c r="G197" s="23">
        <v>0</v>
      </c>
      <c r="H197" s="7">
        <f t="shared" si="2"/>
        <v>0</v>
      </c>
    </row>
    <row r="198" spans="1:8">
      <c r="A198" s="5" t="s">
        <v>7</v>
      </c>
      <c r="B198" s="5" t="s">
        <v>29</v>
      </c>
      <c r="C198" s="5" t="s">
        <v>101</v>
      </c>
      <c r="D198" s="5" t="s">
        <v>194</v>
      </c>
      <c r="E198" s="6" t="s">
        <v>325</v>
      </c>
      <c r="F198" s="4">
        <v>200</v>
      </c>
      <c r="G198" s="23">
        <v>0</v>
      </c>
      <c r="H198" s="7">
        <f t="shared" si="2"/>
        <v>0</v>
      </c>
    </row>
    <row r="199" spans="1:8" ht="25.5">
      <c r="A199" s="5" t="s">
        <v>7</v>
      </c>
      <c r="B199" s="5" t="s">
        <v>29</v>
      </c>
      <c r="C199" s="5" t="s">
        <v>102</v>
      </c>
      <c r="D199" s="5"/>
      <c r="E199" s="6" t="s">
        <v>371</v>
      </c>
      <c r="F199" s="4">
        <v>1000</v>
      </c>
      <c r="G199" s="23">
        <v>214.3</v>
      </c>
      <c r="H199" s="7">
        <f t="shared" si="2"/>
        <v>21.430000000000003</v>
      </c>
    </row>
    <row r="200" spans="1:8" ht="38.25">
      <c r="A200" s="5" t="s">
        <v>7</v>
      </c>
      <c r="B200" s="5" t="s">
        <v>29</v>
      </c>
      <c r="C200" s="5" t="s">
        <v>102</v>
      </c>
      <c r="D200" s="5" t="s">
        <v>193</v>
      </c>
      <c r="E200" s="6" t="s">
        <v>571</v>
      </c>
      <c r="F200" s="4">
        <v>1000</v>
      </c>
      <c r="G200" s="23">
        <v>214.3</v>
      </c>
      <c r="H200" s="7">
        <f t="shared" si="2"/>
        <v>21.430000000000003</v>
      </c>
    </row>
    <row r="201" spans="1:8" ht="63.75">
      <c r="A201" s="5" t="s">
        <v>7</v>
      </c>
      <c r="B201" s="5" t="s">
        <v>29</v>
      </c>
      <c r="C201" s="5" t="s">
        <v>502</v>
      </c>
      <c r="D201" s="5"/>
      <c r="E201" s="6" t="s">
        <v>545</v>
      </c>
      <c r="F201" s="4">
        <v>2000</v>
      </c>
      <c r="G201" s="23">
        <v>2000</v>
      </c>
      <c r="H201" s="7">
        <f t="shared" si="2"/>
        <v>100</v>
      </c>
    </row>
    <row r="202" spans="1:8">
      <c r="A202" s="5" t="s">
        <v>7</v>
      </c>
      <c r="B202" s="5" t="s">
        <v>29</v>
      </c>
      <c r="C202" s="5" t="s">
        <v>502</v>
      </c>
      <c r="D202" s="5" t="s">
        <v>194</v>
      </c>
      <c r="E202" s="6" t="s">
        <v>325</v>
      </c>
      <c r="F202" s="4">
        <v>2000</v>
      </c>
      <c r="G202" s="23">
        <v>2000</v>
      </c>
      <c r="H202" s="7">
        <f t="shared" si="2"/>
        <v>100</v>
      </c>
    </row>
    <row r="203" spans="1:8" ht="25.5">
      <c r="A203" s="5" t="s">
        <v>7</v>
      </c>
      <c r="B203" s="5" t="s">
        <v>29</v>
      </c>
      <c r="C203" s="5" t="s">
        <v>59</v>
      </c>
      <c r="D203" s="5"/>
      <c r="E203" s="6" t="s">
        <v>287</v>
      </c>
      <c r="F203" s="4">
        <v>500</v>
      </c>
      <c r="G203" s="23">
        <v>0</v>
      </c>
      <c r="H203" s="7">
        <f t="shared" si="2"/>
        <v>0</v>
      </c>
    </row>
    <row r="204" spans="1:8" ht="25.5">
      <c r="A204" s="5" t="s">
        <v>7</v>
      </c>
      <c r="B204" s="5" t="s">
        <v>29</v>
      </c>
      <c r="C204" s="5" t="s">
        <v>81</v>
      </c>
      <c r="D204" s="5"/>
      <c r="E204" s="6" t="s">
        <v>217</v>
      </c>
      <c r="F204" s="4">
        <v>500</v>
      </c>
      <c r="G204" s="23">
        <v>0</v>
      </c>
      <c r="H204" s="7">
        <f t="shared" si="2"/>
        <v>0</v>
      </c>
    </row>
    <row r="205" spans="1:8">
      <c r="A205" s="5" t="s">
        <v>7</v>
      </c>
      <c r="B205" s="5" t="s">
        <v>29</v>
      </c>
      <c r="C205" s="5" t="s">
        <v>103</v>
      </c>
      <c r="D205" s="5"/>
      <c r="E205" s="6" t="s">
        <v>372</v>
      </c>
      <c r="F205" s="4">
        <v>500</v>
      </c>
      <c r="G205" s="23">
        <v>0</v>
      </c>
      <c r="H205" s="7">
        <f t="shared" si="2"/>
        <v>0</v>
      </c>
    </row>
    <row r="206" spans="1:8" ht="38.25">
      <c r="A206" s="5" t="s">
        <v>7</v>
      </c>
      <c r="B206" s="5" t="s">
        <v>29</v>
      </c>
      <c r="C206" s="5" t="s">
        <v>103</v>
      </c>
      <c r="D206" s="5" t="s">
        <v>193</v>
      </c>
      <c r="E206" s="6" t="s">
        <v>571</v>
      </c>
      <c r="F206" s="4">
        <v>500</v>
      </c>
      <c r="G206" s="23">
        <v>0</v>
      </c>
      <c r="H206" s="7">
        <f t="shared" si="2"/>
        <v>0</v>
      </c>
    </row>
    <row r="207" spans="1:8">
      <c r="A207" s="5" t="s">
        <v>7</v>
      </c>
      <c r="B207" s="5" t="s">
        <v>30</v>
      </c>
      <c r="C207" s="5"/>
      <c r="D207" s="5"/>
      <c r="E207" s="6" t="s">
        <v>300</v>
      </c>
      <c r="F207" s="4">
        <v>14850.6</v>
      </c>
      <c r="G207" s="23">
        <f>G209</f>
        <v>6252.1</v>
      </c>
      <c r="H207" s="7">
        <f t="shared" si="2"/>
        <v>42.099982492289875</v>
      </c>
    </row>
    <row r="208" spans="1:8" ht="55.5" customHeight="1">
      <c r="A208" s="5" t="s">
        <v>7</v>
      </c>
      <c r="B208" s="5" t="s">
        <v>30</v>
      </c>
      <c r="C208" s="5" t="s">
        <v>62</v>
      </c>
      <c r="D208" s="5"/>
      <c r="E208" s="6" t="s">
        <v>289</v>
      </c>
      <c r="F208" s="4">
        <f>F212+F214+F216+F218+F221+F223+F225+F228</f>
        <v>14850.6</v>
      </c>
      <c r="G208" s="23">
        <v>6252.1</v>
      </c>
      <c r="H208" s="7">
        <f t="shared" ref="H208:H271" si="3">G208/F208*100</f>
        <v>42.099982492289875</v>
      </c>
    </row>
    <row r="209" spans="1:8" ht="38.25">
      <c r="A209" s="5" t="s">
        <v>7</v>
      </c>
      <c r="B209" s="5" t="s">
        <v>30</v>
      </c>
      <c r="C209" s="5" t="s">
        <v>63</v>
      </c>
      <c r="D209" s="5"/>
      <c r="E209" s="6" t="s">
        <v>212</v>
      </c>
      <c r="F209" s="4">
        <f>F210+F219+F226</f>
        <v>14850.6</v>
      </c>
      <c r="G209" s="23">
        <f>G210+G219</f>
        <v>6252.1</v>
      </c>
      <c r="H209" s="7">
        <f t="shared" si="3"/>
        <v>42.099982492289875</v>
      </c>
    </row>
    <row r="210" spans="1:8" ht="38.25">
      <c r="A210" s="5" t="s">
        <v>7</v>
      </c>
      <c r="B210" s="5" t="s">
        <v>30</v>
      </c>
      <c r="C210" s="5" t="s">
        <v>64</v>
      </c>
      <c r="D210" s="5"/>
      <c r="E210" s="6" t="s">
        <v>335</v>
      </c>
      <c r="F210" s="4">
        <f>F212+F214+F216+F218</f>
        <v>12445</v>
      </c>
      <c r="G210" s="23">
        <f>G212+G214+G216+G218</f>
        <v>6242.5</v>
      </c>
      <c r="H210" s="7">
        <f t="shared" si="3"/>
        <v>50.160707111289668</v>
      </c>
    </row>
    <row r="211" spans="1:8" ht="38.25">
      <c r="A211" s="5" t="s">
        <v>7</v>
      </c>
      <c r="B211" s="5" t="s">
        <v>30</v>
      </c>
      <c r="C211" s="5" t="s">
        <v>104</v>
      </c>
      <c r="D211" s="5"/>
      <c r="E211" s="6" t="s">
        <v>374</v>
      </c>
      <c r="F211" s="4">
        <v>6000</v>
      </c>
      <c r="G211" s="23">
        <v>3442.518</v>
      </c>
      <c r="H211" s="7">
        <f t="shared" si="3"/>
        <v>57.375299999999996</v>
      </c>
    </row>
    <row r="212" spans="1:8" ht="38.25">
      <c r="A212" s="5" t="s">
        <v>7</v>
      </c>
      <c r="B212" s="5" t="s">
        <v>30</v>
      </c>
      <c r="C212" s="5" t="s">
        <v>104</v>
      </c>
      <c r="D212" s="5" t="s">
        <v>193</v>
      </c>
      <c r="E212" s="6" t="s">
        <v>571</v>
      </c>
      <c r="F212" s="4">
        <v>6000</v>
      </c>
      <c r="G212" s="23">
        <v>3442.5</v>
      </c>
      <c r="H212" s="7">
        <f t="shared" si="3"/>
        <v>57.375</v>
      </c>
    </row>
    <row r="213" spans="1:8" ht="25.5">
      <c r="A213" s="5" t="s">
        <v>7</v>
      </c>
      <c r="B213" s="5" t="s">
        <v>30</v>
      </c>
      <c r="C213" s="5" t="s">
        <v>105</v>
      </c>
      <c r="D213" s="5"/>
      <c r="E213" s="6" t="s">
        <v>375</v>
      </c>
      <c r="F213" s="4">
        <v>5145</v>
      </c>
      <c r="G213" s="23">
        <v>2300</v>
      </c>
      <c r="H213" s="7">
        <f t="shared" si="3"/>
        <v>44.70359572400389</v>
      </c>
    </row>
    <row r="214" spans="1:8" ht="38.25">
      <c r="A214" s="5" t="s">
        <v>7</v>
      </c>
      <c r="B214" s="5" t="s">
        <v>30</v>
      </c>
      <c r="C214" s="5" t="s">
        <v>105</v>
      </c>
      <c r="D214" s="5" t="s">
        <v>196</v>
      </c>
      <c r="E214" s="6" t="s">
        <v>506</v>
      </c>
      <c r="F214" s="4">
        <v>5145</v>
      </c>
      <c r="G214" s="23">
        <v>2300</v>
      </c>
      <c r="H214" s="7">
        <f t="shared" si="3"/>
        <v>44.70359572400389</v>
      </c>
    </row>
    <row r="215" spans="1:8" ht="25.5">
      <c r="A215" s="5" t="s">
        <v>7</v>
      </c>
      <c r="B215" s="5" t="s">
        <v>30</v>
      </c>
      <c r="C215" s="5" t="s">
        <v>106</v>
      </c>
      <c r="D215" s="5"/>
      <c r="E215" s="6" t="s">
        <v>375</v>
      </c>
      <c r="F215" s="4">
        <v>200</v>
      </c>
      <c r="G215" s="23">
        <v>0</v>
      </c>
      <c r="H215" s="7">
        <f t="shared" si="3"/>
        <v>0</v>
      </c>
    </row>
    <row r="216" spans="1:8">
      <c r="A216" s="5" t="s">
        <v>7</v>
      </c>
      <c r="B216" s="5" t="s">
        <v>30</v>
      </c>
      <c r="C216" s="5" t="s">
        <v>106</v>
      </c>
      <c r="D216" s="5" t="s">
        <v>194</v>
      </c>
      <c r="E216" s="6" t="s">
        <v>325</v>
      </c>
      <c r="F216" s="4">
        <v>200</v>
      </c>
      <c r="G216" s="23">
        <v>0</v>
      </c>
      <c r="H216" s="7">
        <f t="shared" si="3"/>
        <v>0</v>
      </c>
    </row>
    <row r="217" spans="1:8" ht="38.25">
      <c r="A217" s="5" t="s">
        <v>7</v>
      </c>
      <c r="B217" s="5" t="s">
        <v>30</v>
      </c>
      <c r="C217" s="5" t="s">
        <v>107</v>
      </c>
      <c r="D217" s="5"/>
      <c r="E217" s="6" t="s">
        <v>376</v>
      </c>
      <c r="F217" s="4">
        <v>1100</v>
      </c>
      <c r="G217" s="23">
        <v>500</v>
      </c>
      <c r="H217" s="7">
        <f t="shared" si="3"/>
        <v>45.454545454545453</v>
      </c>
    </row>
    <row r="218" spans="1:8" ht="38.25">
      <c r="A218" s="5" t="s">
        <v>7</v>
      </c>
      <c r="B218" s="5" t="s">
        <v>30</v>
      </c>
      <c r="C218" s="5" t="s">
        <v>107</v>
      </c>
      <c r="D218" s="5" t="s">
        <v>196</v>
      </c>
      <c r="E218" s="6" t="s">
        <v>506</v>
      </c>
      <c r="F218" s="4">
        <v>1100</v>
      </c>
      <c r="G218" s="23">
        <v>500</v>
      </c>
      <c r="H218" s="7">
        <f t="shared" si="3"/>
        <v>45.454545454545453</v>
      </c>
    </row>
    <row r="219" spans="1:8" ht="25.5">
      <c r="A219" s="5" t="s">
        <v>7</v>
      </c>
      <c r="B219" s="5" t="s">
        <v>30</v>
      </c>
      <c r="C219" s="5" t="s">
        <v>262</v>
      </c>
      <c r="D219" s="5"/>
      <c r="E219" s="6" t="s">
        <v>377</v>
      </c>
      <c r="F219" s="4">
        <f>F221+F223+F225</f>
        <v>1955.6</v>
      </c>
      <c r="G219" s="23">
        <v>9.6</v>
      </c>
      <c r="H219" s="7">
        <f t="shared" si="3"/>
        <v>0.49089793413786048</v>
      </c>
    </row>
    <row r="220" spans="1:8" ht="63.75">
      <c r="A220" s="5" t="s">
        <v>7</v>
      </c>
      <c r="B220" s="5" t="s">
        <v>30</v>
      </c>
      <c r="C220" s="5" t="s">
        <v>510</v>
      </c>
      <c r="D220" s="5"/>
      <c r="E220" s="6" t="s">
        <v>546</v>
      </c>
      <c r="F220" s="4">
        <v>799.56470000000002</v>
      </c>
      <c r="G220" s="23">
        <v>0</v>
      </c>
      <c r="H220" s="7">
        <f t="shared" si="3"/>
        <v>0</v>
      </c>
    </row>
    <row r="221" spans="1:8" ht="38.25">
      <c r="A221" s="5" t="s">
        <v>7</v>
      </c>
      <c r="B221" s="5" t="s">
        <v>30</v>
      </c>
      <c r="C221" s="5" t="s">
        <v>510</v>
      </c>
      <c r="D221" s="5" t="s">
        <v>193</v>
      </c>
      <c r="E221" s="6" t="s">
        <v>571</v>
      </c>
      <c r="F221" s="4">
        <v>799.6</v>
      </c>
      <c r="G221" s="23">
        <v>0</v>
      </c>
      <c r="H221" s="7">
        <f t="shared" si="3"/>
        <v>0</v>
      </c>
    </row>
    <row r="222" spans="1:8" ht="83.25" customHeight="1">
      <c r="A222" s="5" t="s">
        <v>7</v>
      </c>
      <c r="B222" s="5" t="s">
        <v>30</v>
      </c>
      <c r="C222" s="5" t="s">
        <v>511</v>
      </c>
      <c r="D222" s="5"/>
      <c r="E222" s="6" t="s">
        <v>547</v>
      </c>
      <c r="F222" s="4">
        <v>100</v>
      </c>
      <c r="G222" s="23">
        <v>0</v>
      </c>
      <c r="H222" s="7">
        <f t="shared" si="3"/>
        <v>0</v>
      </c>
    </row>
    <row r="223" spans="1:8" ht="38.25">
      <c r="A223" s="5" t="s">
        <v>7</v>
      </c>
      <c r="B223" s="5" t="s">
        <v>30</v>
      </c>
      <c r="C223" s="5" t="s">
        <v>511</v>
      </c>
      <c r="D223" s="5" t="s">
        <v>193</v>
      </c>
      <c r="E223" s="6" t="s">
        <v>571</v>
      </c>
      <c r="F223" s="4">
        <v>100</v>
      </c>
      <c r="G223" s="23">
        <v>0</v>
      </c>
      <c r="H223" s="7">
        <f t="shared" si="3"/>
        <v>0</v>
      </c>
    </row>
    <row r="224" spans="1:8" ht="63.75">
      <c r="A224" s="5" t="s">
        <v>7</v>
      </c>
      <c r="B224" s="5" t="s">
        <v>30</v>
      </c>
      <c r="C224" s="5" t="s">
        <v>263</v>
      </c>
      <c r="D224" s="5"/>
      <c r="E224" s="6" t="s">
        <v>548</v>
      </c>
      <c r="F224" s="4">
        <v>1056</v>
      </c>
      <c r="G224" s="23">
        <v>9.6</v>
      </c>
      <c r="H224" s="7">
        <f t="shared" si="3"/>
        <v>0.90909090909090906</v>
      </c>
    </row>
    <row r="225" spans="1:8" ht="38.25">
      <c r="A225" s="5" t="s">
        <v>7</v>
      </c>
      <c r="B225" s="5" t="s">
        <v>30</v>
      </c>
      <c r="C225" s="5" t="s">
        <v>263</v>
      </c>
      <c r="D225" s="5" t="s">
        <v>193</v>
      </c>
      <c r="E225" s="6" t="s">
        <v>571</v>
      </c>
      <c r="F225" s="4">
        <v>1056</v>
      </c>
      <c r="G225" s="23">
        <v>9.6</v>
      </c>
      <c r="H225" s="7">
        <f t="shared" si="3"/>
        <v>0.90909090909090906</v>
      </c>
    </row>
    <row r="226" spans="1:8" ht="76.5">
      <c r="A226" s="5" t="s">
        <v>7</v>
      </c>
      <c r="B226" s="5" t="s">
        <v>30</v>
      </c>
      <c r="C226" s="5" t="s">
        <v>264</v>
      </c>
      <c r="D226" s="5"/>
      <c r="E226" s="6" t="s">
        <v>481</v>
      </c>
      <c r="F226" s="4">
        <v>450</v>
      </c>
      <c r="G226" s="23">
        <v>0</v>
      </c>
      <c r="H226" s="7">
        <f t="shared" si="3"/>
        <v>0</v>
      </c>
    </row>
    <row r="227" spans="1:8">
      <c r="A227" s="5" t="s">
        <v>7</v>
      </c>
      <c r="B227" s="5" t="s">
        <v>30</v>
      </c>
      <c r="C227" s="5" t="s">
        <v>265</v>
      </c>
      <c r="D227" s="5"/>
      <c r="E227" s="6" t="s">
        <v>378</v>
      </c>
      <c r="F227" s="4">
        <v>450</v>
      </c>
      <c r="G227" s="23">
        <v>0</v>
      </c>
      <c r="H227" s="7">
        <f t="shared" si="3"/>
        <v>0</v>
      </c>
    </row>
    <row r="228" spans="1:8" ht="38.25">
      <c r="A228" s="5" t="s">
        <v>7</v>
      </c>
      <c r="B228" s="5" t="s">
        <v>30</v>
      </c>
      <c r="C228" s="5" t="s">
        <v>265</v>
      </c>
      <c r="D228" s="5" t="s">
        <v>193</v>
      </c>
      <c r="E228" s="6" t="s">
        <v>571</v>
      </c>
      <c r="F228" s="4">
        <v>450</v>
      </c>
      <c r="G228" s="23">
        <v>0</v>
      </c>
      <c r="H228" s="7">
        <f t="shared" si="3"/>
        <v>0</v>
      </c>
    </row>
    <row r="229" spans="1:8" ht="25.5">
      <c r="A229" s="5" t="s">
        <v>7</v>
      </c>
      <c r="B229" s="5" t="s">
        <v>266</v>
      </c>
      <c r="C229" s="5"/>
      <c r="D229" s="5"/>
      <c r="E229" s="6" t="s">
        <v>301</v>
      </c>
      <c r="F229" s="4">
        <v>10325</v>
      </c>
      <c r="G229" s="23">
        <v>4450</v>
      </c>
      <c r="H229" s="7">
        <f t="shared" si="3"/>
        <v>43.099273607748181</v>
      </c>
    </row>
    <row r="230" spans="1:8" ht="55.5" customHeight="1">
      <c r="A230" s="5" t="s">
        <v>7</v>
      </c>
      <c r="B230" s="5" t="s">
        <v>266</v>
      </c>
      <c r="C230" s="5" t="s">
        <v>62</v>
      </c>
      <c r="D230" s="5"/>
      <c r="E230" s="6" t="s">
        <v>289</v>
      </c>
      <c r="F230" s="4">
        <f>F234</f>
        <v>10325</v>
      </c>
      <c r="G230" s="23">
        <v>4450</v>
      </c>
      <c r="H230" s="7">
        <f t="shared" si="3"/>
        <v>43.099273607748181</v>
      </c>
    </row>
    <row r="231" spans="1:8" ht="38.25">
      <c r="A231" s="5" t="s">
        <v>7</v>
      </c>
      <c r="B231" s="5" t="s">
        <v>266</v>
      </c>
      <c r="C231" s="5" t="s">
        <v>63</v>
      </c>
      <c r="D231" s="5"/>
      <c r="E231" s="6" t="s">
        <v>212</v>
      </c>
      <c r="F231" s="4">
        <v>10325</v>
      </c>
      <c r="G231" s="23">
        <v>4450</v>
      </c>
      <c r="H231" s="7">
        <f t="shared" si="3"/>
        <v>43.099273607748181</v>
      </c>
    </row>
    <row r="232" spans="1:8" ht="38.25">
      <c r="A232" s="5" t="s">
        <v>7</v>
      </c>
      <c r="B232" s="5" t="s">
        <v>266</v>
      </c>
      <c r="C232" s="5" t="s">
        <v>64</v>
      </c>
      <c r="D232" s="5"/>
      <c r="E232" s="6" t="s">
        <v>335</v>
      </c>
      <c r="F232" s="4">
        <v>10325</v>
      </c>
      <c r="G232" s="23">
        <v>4450</v>
      </c>
      <c r="H232" s="7">
        <f t="shared" si="3"/>
        <v>43.099273607748181</v>
      </c>
    </row>
    <row r="233" spans="1:8" ht="25.5">
      <c r="A233" s="5" t="s">
        <v>7</v>
      </c>
      <c r="B233" s="5" t="s">
        <v>266</v>
      </c>
      <c r="C233" s="5" t="s">
        <v>267</v>
      </c>
      <c r="D233" s="5"/>
      <c r="E233" s="6" t="s">
        <v>379</v>
      </c>
      <c r="F233" s="4">
        <v>10325</v>
      </c>
      <c r="G233" s="23">
        <v>4450</v>
      </c>
      <c r="H233" s="7">
        <f t="shared" si="3"/>
        <v>43.099273607748181</v>
      </c>
    </row>
    <row r="234" spans="1:8" ht="38.25">
      <c r="A234" s="5" t="s">
        <v>7</v>
      </c>
      <c r="B234" s="5" t="s">
        <v>266</v>
      </c>
      <c r="C234" s="5" t="s">
        <v>267</v>
      </c>
      <c r="D234" s="5" t="s">
        <v>196</v>
      </c>
      <c r="E234" s="6" t="s">
        <v>506</v>
      </c>
      <c r="F234" s="4">
        <v>10325</v>
      </c>
      <c r="G234" s="23">
        <v>4450</v>
      </c>
      <c r="H234" s="7">
        <f t="shared" si="3"/>
        <v>43.099273607748181</v>
      </c>
    </row>
    <row r="235" spans="1:8">
      <c r="A235" s="5" t="s">
        <v>7</v>
      </c>
      <c r="B235" s="5" t="s">
        <v>33</v>
      </c>
      <c r="C235" s="5"/>
      <c r="D235" s="5"/>
      <c r="E235" s="6" t="s">
        <v>205</v>
      </c>
      <c r="F235" s="4">
        <v>10123.799999999999</v>
      </c>
      <c r="G235" s="23">
        <f>G236+G242+G266</f>
        <v>2648.2</v>
      </c>
      <c r="H235" s="7">
        <f t="shared" si="3"/>
        <v>26.158161954997134</v>
      </c>
    </row>
    <row r="236" spans="1:8">
      <c r="A236" s="5" t="s">
        <v>7</v>
      </c>
      <c r="B236" s="5" t="s">
        <v>34</v>
      </c>
      <c r="C236" s="5"/>
      <c r="D236" s="5"/>
      <c r="E236" s="6" t="s">
        <v>302</v>
      </c>
      <c r="F236" s="4">
        <v>1570</v>
      </c>
      <c r="G236" s="23">
        <v>568.5</v>
      </c>
      <c r="H236" s="7">
        <f t="shared" si="3"/>
        <v>36.210191082802545</v>
      </c>
    </row>
    <row r="237" spans="1:8" ht="63.75">
      <c r="A237" s="5" t="s">
        <v>7</v>
      </c>
      <c r="B237" s="5" t="s">
        <v>34</v>
      </c>
      <c r="C237" s="5" t="s">
        <v>54</v>
      </c>
      <c r="D237" s="5"/>
      <c r="E237" s="6" t="s">
        <v>284</v>
      </c>
      <c r="F237" s="4">
        <v>1570</v>
      </c>
      <c r="G237" s="23">
        <v>568.5</v>
      </c>
      <c r="H237" s="7">
        <f t="shared" si="3"/>
        <v>36.210191082802545</v>
      </c>
    </row>
    <row r="238" spans="1:8" ht="38.25">
      <c r="A238" s="5" t="s">
        <v>7</v>
      </c>
      <c r="B238" s="5" t="s">
        <v>34</v>
      </c>
      <c r="C238" s="5" t="s">
        <v>74</v>
      </c>
      <c r="D238" s="5"/>
      <c r="E238" s="6" t="s">
        <v>215</v>
      </c>
      <c r="F238" s="4">
        <v>1570</v>
      </c>
      <c r="G238" s="23">
        <v>568.5</v>
      </c>
      <c r="H238" s="7">
        <f t="shared" si="3"/>
        <v>36.210191082802545</v>
      </c>
    </row>
    <row r="239" spans="1:8" ht="38.25">
      <c r="A239" s="5" t="s">
        <v>7</v>
      </c>
      <c r="B239" s="5" t="s">
        <v>34</v>
      </c>
      <c r="C239" s="5" t="s">
        <v>75</v>
      </c>
      <c r="D239" s="5"/>
      <c r="E239" s="6" t="s">
        <v>347</v>
      </c>
      <c r="F239" s="4">
        <v>1570</v>
      </c>
      <c r="G239" s="23">
        <v>568.5</v>
      </c>
      <c r="H239" s="7">
        <f t="shared" si="3"/>
        <v>36.210191082802545</v>
      </c>
    </row>
    <row r="240" spans="1:8" ht="38.25">
      <c r="A240" s="5" t="s">
        <v>7</v>
      </c>
      <c r="B240" s="5" t="s">
        <v>34</v>
      </c>
      <c r="C240" s="5" t="s">
        <v>108</v>
      </c>
      <c r="D240" s="5"/>
      <c r="E240" s="6" t="s">
        <v>380</v>
      </c>
      <c r="F240" s="4">
        <v>1570</v>
      </c>
      <c r="G240" s="23">
        <v>568.5</v>
      </c>
      <c r="H240" s="7">
        <f t="shared" si="3"/>
        <v>36.210191082802545</v>
      </c>
    </row>
    <row r="241" spans="1:8" ht="25.5">
      <c r="A241" s="5" t="s">
        <v>7</v>
      </c>
      <c r="B241" s="5" t="s">
        <v>34</v>
      </c>
      <c r="C241" s="5" t="s">
        <v>108</v>
      </c>
      <c r="D241" s="5" t="s">
        <v>197</v>
      </c>
      <c r="E241" s="6" t="s">
        <v>220</v>
      </c>
      <c r="F241" s="4">
        <v>1570</v>
      </c>
      <c r="G241" s="23">
        <v>568.5</v>
      </c>
      <c r="H241" s="7">
        <f t="shared" si="3"/>
        <v>36.210191082802545</v>
      </c>
    </row>
    <row r="242" spans="1:8">
      <c r="A242" s="5" t="s">
        <v>7</v>
      </c>
      <c r="B242" s="5" t="s">
        <v>35</v>
      </c>
      <c r="C242" s="5"/>
      <c r="D242" s="5"/>
      <c r="E242" s="6" t="s">
        <v>303</v>
      </c>
      <c r="F242" s="4">
        <v>2552.4</v>
      </c>
      <c r="G242" s="23">
        <v>365</v>
      </c>
      <c r="H242" s="7">
        <f t="shared" si="3"/>
        <v>14.30026641592227</v>
      </c>
    </row>
    <row r="243" spans="1:8" ht="51">
      <c r="A243" s="5" t="s">
        <v>7</v>
      </c>
      <c r="B243" s="5" t="s">
        <v>35</v>
      </c>
      <c r="C243" s="5" t="s">
        <v>109</v>
      </c>
      <c r="D243" s="5"/>
      <c r="E243" s="6" t="s">
        <v>304</v>
      </c>
      <c r="F243" s="4">
        <v>200</v>
      </c>
      <c r="G243" s="23">
        <v>100</v>
      </c>
      <c r="H243" s="7">
        <f t="shared" si="3"/>
        <v>50</v>
      </c>
    </row>
    <row r="244" spans="1:8" ht="38.25">
      <c r="A244" s="5" t="s">
        <v>7</v>
      </c>
      <c r="B244" s="5" t="s">
        <v>35</v>
      </c>
      <c r="C244" s="5" t="s">
        <v>110</v>
      </c>
      <c r="D244" s="5"/>
      <c r="E244" s="6" t="s">
        <v>221</v>
      </c>
      <c r="F244" s="4">
        <v>200</v>
      </c>
      <c r="G244" s="23">
        <v>100</v>
      </c>
      <c r="H244" s="7">
        <f t="shared" si="3"/>
        <v>50</v>
      </c>
    </row>
    <row r="245" spans="1:8" ht="38.25">
      <c r="A245" s="5" t="s">
        <v>7</v>
      </c>
      <c r="B245" s="5" t="s">
        <v>35</v>
      </c>
      <c r="C245" s="5" t="s">
        <v>111</v>
      </c>
      <c r="D245" s="5"/>
      <c r="E245" s="6" t="s">
        <v>381</v>
      </c>
      <c r="F245" s="4">
        <v>200</v>
      </c>
      <c r="G245" s="23">
        <v>100</v>
      </c>
      <c r="H245" s="7">
        <f t="shared" si="3"/>
        <v>50</v>
      </c>
    </row>
    <row r="246" spans="1:8" ht="45" customHeight="1">
      <c r="A246" s="5" t="s">
        <v>7</v>
      </c>
      <c r="B246" s="5" t="s">
        <v>35</v>
      </c>
      <c r="C246" s="5" t="s">
        <v>112</v>
      </c>
      <c r="D246" s="5"/>
      <c r="E246" s="6" t="s">
        <v>382</v>
      </c>
      <c r="F246" s="4">
        <v>200</v>
      </c>
      <c r="G246" s="23">
        <v>100</v>
      </c>
      <c r="H246" s="7">
        <f t="shared" si="3"/>
        <v>50</v>
      </c>
    </row>
    <row r="247" spans="1:8" ht="25.5">
      <c r="A247" s="5" t="s">
        <v>7</v>
      </c>
      <c r="B247" s="5" t="s">
        <v>35</v>
      </c>
      <c r="C247" s="5" t="s">
        <v>112</v>
      </c>
      <c r="D247" s="5" t="s">
        <v>197</v>
      </c>
      <c r="E247" s="6" t="s">
        <v>220</v>
      </c>
      <c r="F247" s="4">
        <v>200</v>
      </c>
      <c r="G247" s="23">
        <v>100</v>
      </c>
      <c r="H247" s="7">
        <f t="shared" si="3"/>
        <v>50</v>
      </c>
    </row>
    <row r="248" spans="1:8" ht="63.75">
      <c r="A248" s="5" t="s">
        <v>7</v>
      </c>
      <c r="B248" s="5" t="s">
        <v>35</v>
      </c>
      <c r="C248" s="5" t="s">
        <v>54</v>
      </c>
      <c r="D248" s="5"/>
      <c r="E248" s="6" t="s">
        <v>284</v>
      </c>
      <c r="F248" s="4">
        <v>292</v>
      </c>
      <c r="G248" s="23">
        <v>190</v>
      </c>
      <c r="H248" s="7">
        <f t="shared" si="3"/>
        <v>65.06849315068493</v>
      </c>
    </row>
    <row r="249" spans="1:8" ht="38.25">
      <c r="A249" s="5" t="s">
        <v>7</v>
      </c>
      <c r="B249" s="5" t="s">
        <v>35</v>
      </c>
      <c r="C249" s="5" t="s">
        <v>74</v>
      </c>
      <c r="D249" s="5"/>
      <c r="E249" s="6" t="s">
        <v>215</v>
      </c>
      <c r="F249" s="4">
        <v>292</v>
      </c>
      <c r="G249" s="23">
        <v>190</v>
      </c>
      <c r="H249" s="7">
        <f t="shared" si="3"/>
        <v>65.06849315068493</v>
      </c>
    </row>
    <row r="250" spans="1:8" ht="38.25">
      <c r="A250" s="5" t="s">
        <v>7</v>
      </c>
      <c r="B250" s="5" t="s">
        <v>35</v>
      </c>
      <c r="C250" s="5" t="s">
        <v>75</v>
      </c>
      <c r="D250" s="5"/>
      <c r="E250" s="6" t="s">
        <v>347</v>
      </c>
      <c r="F250" s="4">
        <v>292</v>
      </c>
      <c r="G250" s="23">
        <v>190</v>
      </c>
      <c r="H250" s="7">
        <f t="shared" si="3"/>
        <v>65.06849315068493</v>
      </c>
    </row>
    <row r="251" spans="1:8" ht="25.5">
      <c r="A251" s="5" t="s">
        <v>7</v>
      </c>
      <c r="B251" s="5" t="s">
        <v>35</v>
      </c>
      <c r="C251" s="5" t="s">
        <v>113</v>
      </c>
      <c r="D251" s="5"/>
      <c r="E251" s="6" t="s">
        <v>383</v>
      </c>
      <c r="F251" s="4">
        <v>136</v>
      </c>
      <c r="G251" s="23">
        <v>136</v>
      </c>
      <c r="H251" s="7">
        <f t="shared" si="3"/>
        <v>100</v>
      </c>
    </row>
    <row r="252" spans="1:8" ht="25.5">
      <c r="A252" s="5" t="s">
        <v>7</v>
      </c>
      <c r="B252" s="5" t="s">
        <v>35</v>
      </c>
      <c r="C252" s="5" t="s">
        <v>113</v>
      </c>
      <c r="D252" s="5" t="s">
        <v>197</v>
      </c>
      <c r="E252" s="6" t="s">
        <v>220</v>
      </c>
      <c r="F252" s="4">
        <v>136</v>
      </c>
      <c r="G252" s="23">
        <v>136</v>
      </c>
      <c r="H252" s="7">
        <f t="shared" si="3"/>
        <v>100</v>
      </c>
    </row>
    <row r="253" spans="1:8" ht="38.25">
      <c r="A253" s="5" t="s">
        <v>7</v>
      </c>
      <c r="B253" s="5" t="s">
        <v>35</v>
      </c>
      <c r="C253" s="5" t="s">
        <v>114</v>
      </c>
      <c r="D253" s="5"/>
      <c r="E253" s="6" t="s">
        <v>384</v>
      </c>
      <c r="F253" s="4">
        <v>156</v>
      </c>
      <c r="G253" s="23">
        <v>54</v>
      </c>
      <c r="H253" s="7">
        <f t="shared" si="3"/>
        <v>34.615384615384613</v>
      </c>
    </row>
    <row r="254" spans="1:8" ht="25.5">
      <c r="A254" s="5" t="s">
        <v>7</v>
      </c>
      <c r="B254" s="5" t="s">
        <v>35</v>
      </c>
      <c r="C254" s="5" t="s">
        <v>114</v>
      </c>
      <c r="D254" s="5" t="s">
        <v>197</v>
      </c>
      <c r="E254" s="6" t="s">
        <v>220</v>
      </c>
      <c r="F254" s="4">
        <v>156</v>
      </c>
      <c r="G254" s="23">
        <v>54</v>
      </c>
      <c r="H254" s="7">
        <f t="shared" si="3"/>
        <v>34.615384615384613</v>
      </c>
    </row>
    <row r="255" spans="1:8" ht="38.25">
      <c r="A255" s="5" t="s">
        <v>7</v>
      </c>
      <c r="B255" s="5" t="s">
        <v>35</v>
      </c>
      <c r="C255" s="5" t="s">
        <v>77</v>
      </c>
      <c r="D255" s="5"/>
      <c r="E255" s="6" t="s">
        <v>305</v>
      </c>
      <c r="F255" s="4">
        <v>2060.4</v>
      </c>
      <c r="G255" s="23">
        <v>75</v>
      </c>
      <c r="H255" s="7">
        <f t="shared" si="3"/>
        <v>3.6400698893418753</v>
      </c>
    </row>
    <row r="256" spans="1:8" ht="38.25">
      <c r="A256" s="5" t="s">
        <v>7</v>
      </c>
      <c r="B256" s="5" t="s">
        <v>35</v>
      </c>
      <c r="C256" s="5" t="s">
        <v>78</v>
      </c>
      <c r="D256" s="5"/>
      <c r="E256" s="6" t="s">
        <v>216</v>
      </c>
      <c r="F256" s="4">
        <v>120</v>
      </c>
      <c r="G256" s="23">
        <v>75</v>
      </c>
      <c r="H256" s="7">
        <f t="shared" si="3"/>
        <v>62.5</v>
      </c>
    </row>
    <row r="257" spans="1:8" ht="38.25">
      <c r="A257" s="5" t="s">
        <v>7</v>
      </c>
      <c r="B257" s="5" t="s">
        <v>35</v>
      </c>
      <c r="C257" s="5" t="s">
        <v>79</v>
      </c>
      <c r="D257" s="5"/>
      <c r="E257" s="6" t="s">
        <v>385</v>
      </c>
      <c r="F257" s="4">
        <v>120</v>
      </c>
      <c r="G257" s="23">
        <v>75</v>
      </c>
      <c r="H257" s="7">
        <f t="shared" si="3"/>
        <v>62.5</v>
      </c>
    </row>
    <row r="258" spans="1:8" ht="38.25">
      <c r="A258" s="5" t="s">
        <v>7</v>
      </c>
      <c r="B258" s="5" t="s">
        <v>35</v>
      </c>
      <c r="C258" s="5" t="s">
        <v>80</v>
      </c>
      <c r="D258" s="5"/>
      <c r="E258" s="6" t="s">
        <v>386</v>
      </c>
      <c r="F258" s="4">
        <v>120</v>
      </c>
      <c r="G258" s="23">
        <v>75</v>
      </c>
      <c r="H258" s="7">
        <f t="shared" si="3"/>
        <v>62.5</v>
      </c>
    </row>
    <row r="259" spans="1:8" ht="25.5">
      <c r="A259" s="5" t="s">
        <v>7</v>
      </c>
      <c r="B259" s="5" t="s">
        <v>35</v>
      </c>
      <c r="C259" s="5" t="s">
        <v>80</v>
      </c>
      <c r="D259" s="5" t="s">
        <v>197</v>
      </c>
      <c r="E259" s="6" t="s">
        <v>220</v>
      </c>
      <c r="F259" s="4">
        <v>120</v>
      </c>
      <c r="G259" s="23">
        <v>75</v>
      </c>
      <c r="H259" s="7">
        <f t="shared" si="3"/>
        <v>62.5</v>
      </c>
    </row>
    <row r="260" spans="1:8" ht="25.5">
      <c r="A260" s="5" t="s">
        <v>7</v>
      </c>
      <c r="B260" s="5" t="s">
        <v>35</v>
      </c>
      <c r="C260" s="5" t="s">
        <v>268</v>
      </c>
      <c r="D260" s="5"/>
      <c r="E260" s="6" t="s">
        <v>387</v>
      </c>
      <c r="F260" s="4">
        <v>1940.4</v>
      </c>
      <c r="G260" s="23">
        <v>0</v>
      </c>
      <c r="H260" s="7">
        <f t="shared" si="3"/>
        <v>0</v>
      </c>
    </row>
    <row r="261" spans="1:8" ht="25.5">
      <c r="A261" s="5" t="s">
        <v>7</v>
      </c>
      <c r="B261" s="5" t="s">
        <v>35</v>
      </c>
      <c r="C261" s="5" t="s">
        <v>269</v>
      </c>
      <c r="D261" s="5"/>
      <c r="E261" s="6" t="s">
        <v>388</v>
      </c>
      <c r="F261" s="4">
        <v>1940.4</v>
      </c>
      <c r="G261" s="23">
        <v>0</v>
      </c>
      <c r="H261" s="7">
        <f t="shared" si="3"/>
        <v>0</v>
      </c>
    </row>
    <row r="262" spans="1:8" ht="54" customHeight="1">
      <c r="A262" s="5" t="s">
        <v>7</v>
      </c>
      <c r="B262" s="5" t="s">
        <v>35</v>
      </c>
      <c r="C262" s="5" t="s">
        <v>512</v>
      </c>
      <c r="D262" s="5"/>
      <c r="E262" s="6" t="s">
        <v>389</v>
      </c>
      <c r="F262" s="4">
        <v>415.8</v>
      </c>
      <c r="G262" s="4">
        <v>0</v>
      </c>
      <c r="H262" s="7">
        <f t="shared" si="3"/>
        <v>0</v>
      </c>
    </row>
    <row r="263" spans="1:8" ht="25.5">
      <c r="A263" s="5" t="s">
        <v>7</v>
      </c>
      <c r="B263" s="5" t="s">
        <v>35</v>
      </c>
      <c r="C263" s="5" t="s">
        <v>512</v>
      </c>
      <c r="D263" s="5" t="s">
        <v>197</v>
      </c>
      <c r="E263" s="6" t="s">
        <v>220</v>
      </c>
      <c r="F263" s="4">
        <v>415.8</v>
      </c>
      <c r="G263" s="4">
        <v>0</v>
      </c>
      <c r="H263" s="7">
        <f t="shared" si="3"/>
        <v>0</v>
      </c>
    </row>
    <row r="264" spans="1:8" ht="54.75" customHeight="1">
      <c r="A264" s="5" t="s">
        <v>7</v>
      </c>
      <c r="B264" s="5" t="s">
        <v>35</v>
      </c>
      <c r="C264" s="5" t="s">
        <v>513</v>
      </c>
      <c r="D264" s="5"/>
      <c r="E264" s="6" t="s">
        <v>549</v>
      </c>
      <c r="F264" s="4">
        <v>1524.6</v>
      </c>
      <c r="G264" s="23">
        <v>0</v>
      </c>
      <c r="H264" s="7">
        <f t="shared" si="3"/>
        <v>0</v>
      </c>
    </row>
    <row r="265" spans="1:8" ht="25.5">
      <c r="A265" s="5" t="s">
        <v>7</v>
      </c>
      <c r="B265" s="5" t="s">
        <v>35</v>
      </c>
      <c r="C265" s="5" t="s">
        <v>513</v>
      </c>
      <c r="D265" s="5" t="s">
        <v>197</v>
      </c>
      <c r="E265" s="6" t="s">
        <v>220</v>
      </c>
      <c r="F265" s="4">
        <v>1524.6</v>
      </c>
      <c r="G265" s="23">
        <v>0</v>
      </c>
      <c r="H265" s="7">
        <f t="shared" si="3"/>
        <v>0</v>
      </c>
    </row>
    <row r="266" spans="1:8">
      <c r="A266" s="5" t="s">
        <v>7</v>
      </c>
      <c r="B266" s="5" t="s">
        <v>36</v>
      </c>
      <c r="C266" s="5"/>
      <c r="D266" s="5"/>
      <c r="E266" s="6" t="s">
        <v>306</v>
      </c>
      <c r="F266" s="4">
        <v>6001.4</v>
      </c>
      <c r="G266" s="23">
        <f>G271</f>
        <v>1714.7</v>
      </c>
      <c r="H266" s="7">
        <f t="shared" si="3"/>
        <v>28.571666611124076</v>
      </c>
    </row>
    <row r="267" spans="1:8" ht="51">
      <c r="A267" s="5" t="s">
        <v>7</v>
      </c>
      <c r="B267" s="5" t="s">
        <v>36</v>
      </c>
      <c r="C267" s="5" t="s">
        <v>115</v>
      </c>
      <c r="D267" s="5"/>
      <c r="E267" s="6" t="s">
        <v>307</v>
      </c>
      <c r="F267" s="4">
        <v>6001.4</v>
      </c>
      <c r="G267" s="23">
        <v>1714.6751999999999</v>
      </c>
      <c r="H267" s="7">
        <f t="shared" si="3"/>
        <v>28.571253374212684</v>
      </c>
    </row>
    <row r="268" spans="1:8" ht="69" customHeight="1">
      <c r="A268" s="5" t="s">
        <v>7</v>
      </c>
      <c r="B268" s="5" t="s">
        <v>36</v>
      </c>
      <c r="C268" s="5" t="s">
        <v>116</v>
      </c>
      <c r="D268" s="5"/>
      <c r="E268" s="6" t="s">
        <v>222</v>
      </c>
      <c r="F268" s="4">
        <v>6001.4</v>
      </c>
      <c r="G268" s="23">
        <v>1714.6751999999999</v>
      </c>
      <c r="H268" s="7">
        <f t="shared" si="3"/>
        <v>28.571253374212684</v>
      </c>
    </row>
    <row r="269" spans="1:8" ht="102">
      <c r="A269" s="5" t="s">
        <v>7</v>
      </c>
      <c r="B269" s="5" t="s">
        <v>36</v>
      </c>
      <c r="C269" s="5" t="s">
        <v>117</v>
      </c>
      <c r="D269" s="5"/>
      <c r="E269" s="6" t="s">
        <v>390</v>
      </c>
      <c r="F269" s="4">
        <v>6001.4</v>
      </c>
      <c r="G269" s="23">
        <v>1714.6751999999999</v>
      </c>
      <c r="H269" s="7">
        <f t="shared" si="3"/>
        <v>28.571253374212684</v>
      </c>
    </row>
    <row r="270" spans="1:8" ht="63.75">
      <c r="A270" s="5" t="s">
        <v>7</v>
      </c>
      <c r="B270" s="5" t="s">
        <v>36</v>
      </c>
      <c r="C270" s="5" t="s">
        <v>456</v>
      </c>
      <c r="D270" s="5"/>
      <c r="E270" s="6" t="s">
        <v>245</v>
      </c>
      <c r="F270" s="4">
        <v>3429.3</v>
      </c>
      <c r="G270" s="23">
        <v>1714.6751999999999</v>
      </c>
      <c r="H270" s="7">
        <f t="shared" si="3"/>
        <v>50.00073484384567</v>
      </c>
    </row>
    <row r="271" spans="1:8" ht="38.25">
      <c r="A271" s="5" t="s">
        <v>7</v>
      </c>
      <c r="B271" s="5" t="s">
        <v>36</v>
      </c>
      <c r="C271" s="5" t="s">
        <v>456</v>
      </c>
      <c r="D271" s="5" t="s">
        <v>198</v>
      </c>
      <c r="E271" s="6" t="s">
        <v>223</v>
      </c>
      <c r="F271" s="4">
        <v>3429.3</v>
      </c>
      <c r="G271" s="23">
        <v>1714.7</v>
      </c>
      <c r="H271" s="7">
        <f t="shared" si="3"/>
        <v>50.001458023503339</v>
      </c>
    </row>
    <row r="272" spans="1:8" ht="63.75">
      <c r="A272" s="5" t="s">
        <v>7</v>
      </c>
      <c r="B272" s="5" t="s">
        <v>36</v>
      </c>
      <c r="C272" s="5" t="s">
        <v>270</v>
      </c>
      <c r="D272" s="5"/>
      <c r="E272" s="6" t="s">
        <v>245</v>
      </c>
      <c r="F272" s="4">
        <v>2572.1</v>
      </c>
      <c r="G272" s="23">
        <v>0</v>
      </c>
      <c r="H272" s="7">
        <f t="shared" ref="H272:H335" si="4">G272/F272*100</f>
        <v>0</v>
      </c>
    </row>
    <row r="273" spans="1:8" ht="38.25">
      <c r="A273" s="5" t="s">
        <v>7</v>
      </c>
      <c r="B273" s="5" t="s">
        <v>36</v>
      </c>
      <c r="C273" s="5" t="s">
        <v>270</v>
      </c>
      <c r="D273" s="5" t="s">
        <v>198</v>
      </c>
      <c r="E273" s="6" t="s">
        <v>223</v>
      </c>
      <c r="F273" s="4">
        <v>2572.1</v>
      </c>
      <c r="G273" s="23">
        <v>0</v>
      </c>
      <c r="H273" s="7">
        <f t="shared" si="4"/>
        <v>0</v>
      </c>
    </row>
    <row r="274" spans="1:8">
      <c r="A274" s="5" t="s">
        <v>7</v>
      </c>
      <c r="B274" s="5" t="s">
        <v>37</v>
      </c>
      <c r="C274" s="5"/>
      <c r="D274" s="5"/>
      <c r="E274" s="6" t="s">
        <v>206</v>
      </c>
      <c r="F274" s="4">
        <v>1883.8</v>
      </c>
      <c r="G274" s="23">
        <f>G280+G283</f>
        <v>1128.7</v>
      </c>
      <c r="H274" s="7">
        <f t="shared" si="4"/>
        <v>59.916126977386142</v>
      </c>
    </row>
    <row r="275" spans="1:8" ht="25.5">
      <c r="A275" s="5" t="s">
        <v>7</v>
      </c>
      <c r="B275" s="5" t="s">
        <v>38</v>
      </c>
      <c r="C275" s="5"/>
      <c r="D275" s="5"/>
      <c r="E275" s="6" t="s">
        <v>308</v>
      </c>
      <c r="F275" s="4">
        <v>1883.8019999999999</v>
      </c>
      <c r="G275" s="23">
        <v>1128.6614</v>
      </c>
      <c r="H275" s="7">
        <f t="shared" si="4"/>
        <v>59.914014317852939</v>
      </c>
    </row>
    <row r="276" spans="1:8" ht="63.75">
      <c r="A276" s="5" t="s">
        <v>7</v>
      </c>
      <c r="B276" s="5" t="s">
        <v>38</v>
      </c>
      <c r="C276" s="5" t="s">
        <v>54</v>
      </c>
      <c r="D276" s="5"/>
      <c r="E276" s="6" t="s">
        <v>284</v>
      </c>
      <c r="F276" s="4">
        <v>1883.8019999999999</v>
      </c>
      <c r="G276" s="23">
        <v>1128.6614</v>
      </c>
      <c r="H276" s="7">
        <f t="shared" si="4"/>
        <v>59.914014317852939</v>
      </c>
    </row>
    <row r="277" spans="1:8" ht="30.75" customHeight="1">
      <c r="A277" s="5" t="s">
        <v>7</v>
      </c>
      <c r="B277" s="5" t="s">
        <v>38</v>
      </c>
      <c r="C277" s="5" t="s">
        <v>118</v>
      </c>
      <c r="D277" s="5"/>
      <c r="E277" s="6" t="s">
        <v>224</v>
      </c>
      <c r="F277" s="4">
        <v>1883.8019999999999</v>
      </c>
      <c r="G277" s="23">
        <v>1128.6614</v>
      </c>
      <c r="H277" s="7">
        <f t="shared" si="4"/>
        <v>59.914014317852939</v>
      </c>
    </row>
    <row r="278" spans="1:8" ht="89.25">
      <c r="A278" s="5" t="s">
        <v>7</v>
      </c>
      <c r="B278" s="5" t="s">
        <v>38</v>
      </c>
      <c r="C278" s="5" t="s">
        <v>243</v>
      </c>
      <c r="D278" s="5"/>
      <c r="E278" s="6" t="s">
        <v>391</v>
      </c>
      <c r="F278" s="4">
        <v>970</v>
      </c>
      <c r="G278" s="23">
        <v>489</v>
      </c>
      <c r="H278" s="7">
        <f t="shared" si="4"/>
        <v>50.412371134020617</v>
      </c>
    </row>
    <row r="279" spans="1:8">
      <c r="A279" s="5" t="s">
        <v>7</v>
      </c>
      <c r="B279" s="5" t="s">
        <v>38</v>
      </c>
      <c r="C279" s="5" t="s">
        <v>244</v>
      </c>
      <c r="D279" s="5"/>
      <c r="E279" s="6" t="s">
        <v>453</v>
      </c>
      <c r="F279" s="4">
        <v>970</v>
      </c>
      <c r="G279" s="23">
        <v>489</v>
      </c>
      <c r="H279" s="7">
        <f t="shared" si="4"/>
        <v>50.412371134020617</v>
      </c>
    </row>
    <row r="280" spans="1:8" ht="38.25">
      <c r="A280" s="5" t="s">
        <v>7</v>
      </c>
      <c r="B280" s="5" t="s">
        <v>38</v>
      </c>
      <c r="C280" s="5" t="s">
        <v>244</v>
      </c>
      <c r="D280" s="5" t="s">
        <v>196</v>
      </c>
      <c r="E280" s="6" t="s">
        <v>506</v>
      </c>
      <c r="F280" s="4">
        <v>970</v>
      </c>
      <c r="G280" s="23">
        <v>489</v>
      </c>
      <c r="H280" s="7">
        <f t="shared" si="4"/>
        <v>50.412371134020617</v>
      </c>
    </row>
    <row r="281" spans="1:8">
      <c r="A281" s="5" t="s">
        <v>7</v>
      </c>
      <c r="B281" s="5" t="s">
        <v>38</v>
      </c>
      <c r="C281" s="5" t="s">
        <v>514</v>
      </c>
      <c r="D281" s="5"/>
      <c r="E281" s="6" t="s">
        <v>550</v>
      </c>
      <c r="F281" s="4">
        <v>913.80200000000002</v>
      </c>
      <c r="G281" s="23">
        <v>639.66139999999996</v>
      </c>
      <c r="H281" s="7">
        <f t="shared" si="4"/>
        <v>70</v>
      </c>
    </row>
    <row r="282" spans="1:8" ht="25.5">
      <c r="A282" s="5" t="s">
        <v>7</v>
      </c>
      <c r="B282" s="5" t="s">
        <v>38</v>
      </c>
      <c r="C282" s="5" t="s">
        <v>515</v>
      </c>
      <c r="D282" s="5"/>
      <c r="E282" s="6" t="s">
        <v>551</v>
      </c>
      <c r="F282" s="4">
        <v>913.80200000000002</v>
      </c>
      <c r="G282" s="23">
        <v>639.66139999999996</v>
      </c>
      <c r="H282" s="7">
        <f t="shared" si="4"/>
        <v>70</v>
      </c>
    </row>
    <row r="283" spans="1:8" ht="38.25">
      <c r="A283" s="5" t="s">
        <v>7</v>
      </c>
      <c r="B283" s="5" t="s">
        <v>38</v>
      </c>
      <c r="C283" s="5" t="s">
        <v>515</v>
      </c>
      <c r="D283" s="5" t="s">
        <v>196</v>
      </c>
      <c r="E283" s="6" t="s">
        <v>506</v>
      </c>
      <c r="F283" s="4">
        <v>913.8</v>
      </c>
      <c r="G283" s="23">
        <v>639.70000000000005</v>
      </c>
      <c r="H283" s="7">
        <f t="shared" si="4"/>
        <v>70.004377325454158</v>
      </c>
    </row>
    <row r="284" spans="1:8" ht="25.5">
      <c r="A284" s="19" t="s">
        <v>8</v>
      </c>
      <c r="B284" s="19"/>
      <c r="C284" s="19"/>
      <c r="D284" s="19"/>
      <c r="E284" s="20" t="s">
        <v>277</v>
      </c>
      <c r="F284" s="21">
        <f>F285+F292+F404</f>
        <v>277471</v>
      </c>
      <c r="G284" s="21">
        <f>G285+G292+G404</f>
        <v>144824.22330000001</v>
      </c>
      <c r="H284" s="18">
        <f t="shared" si="4"/>
        <v>52.194363843428683</v>
      </c>
    </row>
    <row r="285" spans="1:8">
      <c r="A285" s="5" t="s">
        <v>8</v>
      </c>
      <c r="B285" s="5" t="s">
        <v>23</v>
      </c>
      <c r="C285" s="5"/>
      <c r="D285" s="5"/>
      <c r="E285" s="6" t="s">
        <v>202</v>
      </c>
      <c r="F285" s="4">
        <v>20</v>
      </c>
      <c r="G285" s="23">
        <v>0</v>
      </c>
      <c r="H285" s="7">
        <f t="shared" si="4"/>
        <v>0</v>
      </c>
    </row>
    <row r="286" spans="1:8">
      <c r="A286" s="5" t="s">
        <v>8</v>
      </c>
      <c r="B286" s="5" t="s">
        <v>39</v>
      </c>
      <c r="C286" s="5"/>
      <c r="D286" s="5"/>
      <c r="E286" s="6" t="s">
        <v>309</v>
      </c>
      <c r="F286" s="4">
        <v>20</v>
      </c>
      <c r="G286" s="23">
        <v>0</v>
      </c>
      <c r="H286" s="7">
        <f t="shared" si="4"/>
        <v>0</v>
      </c>
    </row>
    <row r="287" spans="1:8" ht="51">
      <c r="A287" s="5" t="s">
        <v>8</v>
      </c>
      <c r="B287" s="5" t="s">
        <v>39</v>
      </c>
      <c r="C287" s="5" t="s">
        <v>115</v>
      </c>
      <c r="D287" s="5"/>
      <c r="E287" s="6" t="s">
        <v>307</v>
      </c>
      <c r="F287" s="4">
        <v>20</v>
      </c>
      <c r="G287" s="23">
        <v>0</v>
      </c>
      <c r="H287" s="7">
        <f t="shared" si="4"/>
        <v>0</v>
      </c>
    </row>
    <row r="288" spans="1:8" ht="38.25">
      <c r="A288" s="5" t="s">
        <v>8</v>
      </c>
      <c r="B288" s="5" t="s">
        <v>39</v>
      </c>
      <c r="C288" s="5" t="s">
        <v>119</v>
      </c>
      <c r="D288" s="5"/>
      <c r="E288" s="6" t="s">
        <v>225</v>
      </c>
      <c r="F288" s="4">
        <v>20</v>
      </c>
      <c r="G288" s="23">
        <v>0</v>
      </c>
      <c r="H288" s="7">
        <f t="shared" si="4"/>
        <v>0</v>
      </c>
    </row>
    <row r="289" spans="1:8" ht="63.75">
      <c r="A289" s="5" t="s">
        <v>8</v>
      </c>
      <c r="B289" s="5" t="s">
        <v>39</v>
      </c>
      <c r="C289" s="5" t="s">
        <v>120</v>
      </c>
      <c r="D289" s="5"/>
      <c r="E289" s="6" t="s">
        <v>482</v>
      </c>
      <c r="F289" s="4">
        <v>20</v>
      </c>
      <c r="G289" s="23">
        <v>0</v>
      </c>
      <c r="H289" s="7">
        <f t="shared" si="4"/>
        <v>0</v>
      </c>
    </row>
    <row r="290" spans="1:8" ht="38.25">
      <c r="A290" s="5" t="s">
        <v>8</v>
      </c>
      <c r="B290" s="5" t="s">
        <v>39</v>
      </c>
      <c r="C290" s="5" t="s">
        <v>121</v>
      </c>
      <c r="D290" s="5"/>
      <c r="E290" s="6" t="s">
        <v>392</v>
      </c>
      <c r="F290" s="4">
        <v>20</v>
      </c>
      <c r="G290" s="23">
        <v>0</v>
      </c>
      <c r="H290" s="7">
        <f t="shared" si="4"/>
        <v>0</v>
      </c>
    </row>
    <row r="291" spans="1:8" ht="38.25">
      <c r="A291" s="5" t="s">
        <v>8</v>
      </c>
      <c r="B291" s="5" t="s">
        <v>39</v>
      </c>
      <c r="C291" s="5" t="s">
        <v>121</v>
      </c>
      <c r="D291" s="5" t="s">
        <v>196</v>
      </c>
      <c r="E291" s="6" t="s">
        <v>506</v>
      </c>
      <c r="F291" s="4">
        <v>20</v>
      </c>
      <c r="G291" s="23">
        <v>0</v>
      </c>
      <c r="H291" s="7">
        <f t="shared" si="4"/>
        <v>0</v>
      </c>
    </row>
    <row r="292" spans="1:8">
      <c r="A292" s="5" t="s">
        <v>8</v>
      </c>
      <c r="B292" s="5" t="s">
        <v>31</v>
      </c>
      <c r="C292" s="5"/>
      <c r="D292" s="5"/>
      <c r="E292" s="6" t="s">
        <v>204</v>
      </c>
      <c r="F292" s="4">
        <f>F293+F309+F351+F363+F373+F392</f>
        <v>270550.8</v>
      </c>
      <c r="G292" s="4">
        <f>G293+G309+G351+G363+G373+G392</f>
        <v>139293.43120000002</v>
      </c>
      <c r="H292" s="7">
        <f t="shared" si="4"/>
        <v>51.485130038425332</v>
      </c>
    </row>
    <row r="293" spans="1:8">
      <c r="A293" s="5" t="s">
        <v>8</v>
      </c>
      <c r="B293" s="5" t="s">
        <v>40</v>
      </c>
      <c r="C293" s="5"/>
      <c r="D293" s="5"/>
      <c r="E293" s="6" t="s">
        <v>310</v>
      </c>
      <c r="F293" s="4">
        <f>F298+F300+F302+F304+F306+F308</f>
        <v>80793.100000000006</v>
      </c>
      <c r="G293" s="4">
        <f>G298+G300+G302+G304+G306+G308</f>
        <v>42629.9</v>
      </c>
      <c r="H293" s="7">
        <f t="shared" si="4"/>
        <v>52.764283088531073</v>
      </c>
    </row>
    <row r="294" spans="1:8" ht="51">
      <c r="A294" s="5" t="s">
        <v>8</v>
      </c>
      <c r="B294" s="5" t="s">
        <v>40</v>
      </c>
      <c r="C294" s="5" t="s">
        <v>122</v>
      </c>
      <c r="D294" s="5"/>
      <c r="E294" s="6" t="s">
        <v>311</v>
      </c>
      <c r="F294" s="4">
        <v>80793.100000000006</v>
      </c>
      <c r="G294" s="23">
        <v>42629.9</v>
      </c>
      <c r="H294" s="7">
        <f t="shared" si="4"/>
        <v>52.764283088531073</v>
      </c>
    </row>
    <row r="295" spans="1:8" ht="25.5">
      <c r="A295" s="5" t="s">
        <v>8</v>
      </c>
      <c r="B295" s="5" t="s">
        <v>40</v>
      </c>
      <c r="C295" s="5" t="s">
        <v>123</v>
      </c>
      <c r="D295" s="5"/>
      <c r="E295" s="6" t="s">
        <v>226</v>
      </c>
      <c r="F295" s="4">
        <v>80793.100000000006</v>
      </c>
      <c r="G295" s="23">
        <v>42629.870300000002</v>
      </c>
      <c r="H295" s="7">
        <f t="shared" si="4"/>
        <v>52.764246327966127</v>
      </c>
    </row>
    <row r="296" spans="1:8" ht="30.75" customHeight="1">
      <c r="A296" s="5" t="s">
        <v>8</v>
      </c>
      <c r="B296" s="5" t="s">
        <v>40</v>
      </c>
      <c r="C296" s="5" t="s">
        <v>124</v>
      </c>
      <c r="D296" s="5"/>
      <c r="E296" s="6" t="s">
        <v>393</v>
      </c>
      <c r="F296" s="4">
        <v>80793.100000000006</v>
      </c>
      <c r="G296" s="23">
        <v>42629.870300000002</v>
      </c>
      <c r="H296" s="7">
        <f t="shared" si="4"/>
        <v>52.764246327966127</v>
      </c>
    </row>
    <row r="297" spans="1:8" ht="63.75">
      <c r="A297" s="5" t="s">
        <v>8</v>
      </c>
      <c r="B297" s="5" t="s">
        <v>40</v>
      </c>
      <c r="C297" s="5" t="s">
        <v>516</v>
      </c>
      <c r="D297" s="5"/>
      <c r="E297" s="6" t="s">
        <v>552</v>
      </c>
      <c r="F297" s="4">
        <v>4625.8</v>
      </c>
      <c r="G297" s="23">
        <v>901.56619999999998</v>
      </c>
      <c r="H297" s="7">
        <f t="shared" si="4"/>
        <v>19.489952008301266</v>
      </c>
    </row>
    <row r="298" spans="1:8" ht="38.25">
      <c r="A298" s="5" t="s">
        <v>8</v>
      </c>
      <c r="B298" s="5" t="s">
        <v>40</v>
      </c>
      <c r="C298" s="5" t="s">
        <v>516</v>
      </c>
      <c r="D298" s="5" t="s">
        <v>196</v>
      </c>
      <c r="E298" s="6" t="s">
        <v>506</v>
      </c>
      <c r="F298" s="4">
        <v>4625.8</v>
      </c>
      <c r="G298" s="23">
        <v>901.6</v>
      </c>
      <c r="H298" s="7">
        <f t="shared" si="4"/>
        <v>19.490682692723421</v>
      </c>
    </row>
    <row r="299" spans="1:8" ht="69" customHeight="1">
      <c r="A299" s="5" t="s">
        <v>8</v>
      </c>
      <c r="B299" s="5" t="s">
        <v>40</v>
      </c>
      <c r="C299" s="5" t="s">
        <v>271</v>
      </c>
      <c r="D299" s="5"/>
      <c r="E299" s="6" t="s">
        <v>394</v>
      </c>
      <c r="F299" s="4">
        <v>38525.599999999999</v>
      </c>
      <c r="G299" s="23">
        <v>20439.5</v>
      </c>
      <c r="H299" s="7">
        <f t="shared" si="4"/>
        <v>53.054332703449134</v>
      </c>
    </row>
    <row r="300" spans="1:8" ht="38.25">
      <c r="A300" s="5" t="s">
        <v>8</v>
      </c>
      <c r="B300" s="5" t="s">
        <v>40</v>
      </c>
      <c r="C300" s="5" t="s">
        <v>271</v>
      </c>
      <c r="D300" s="5" t="s">
        <v>196</v>
      </c>
      <c r="E300" s="6" t="s">
        <v>506</v>
      </c>
      <c r="F300" s="4">
        <v>38525.599999999999</v>
      </c>
      <c r="G300" s="23">
        <v>20439.5</v>
      </c>
      <c r="H300" s="7">
        <f t="shared" si="4"/>
        <v>53.054332703449134</v>
      </c>
    </row>
    <row r="301" spans="1:8" ht="69" customHeight="1">
      <c r="A301" s="5" t="s">
        <v>8</v>
      </c>
      <c r="B301" s="5" t="s">
        <v>40</v>
      </c>
      <c r="C301" s="5" t="s">
        <v>125</v>
      </c>
      <c r="D301" s="5"/>
      <c r="E301" s="6" t="s">
        <v>395</v>
      </c>
      <c r="F301" s="4">
        <v>36127.1</v>
      </c>
      <c r="G301" s="23">
        <v>20796.679100000001</v>
      </c>
      <c r="H301" s="7">
        <f t="shared" si="4"/>
        <v>57.565315511070651</v>
      </c>
    </row>
    <row r="302" spans="1:8" ht="38.25">
      <c r="A302" s="5" t="s">
        <v>8</v>
      </c>
      <c r="B302" s="5" t="s">
        <v>40</v>
      </c>
      <c r="C302" s="5" t="s">
        <v>125</v>
      </c>
      <c r="D302" s="5" t="s">
        <v>196</v>
      </c>
      <c r="E302" s="6" t="s">
        <v>506</v>
      </c>
      <c r="F302" s="4">
        <v>36127.1</v>
      </c>
      <c r="G302" s="23">
        <v>20796.7</v>
      </c>
      <c r="H302" s="7">
        <f t="shared" si="4"/>
        <v>57.565373362378935</v>
      </c>
    </row>
    <row r="303" spans="1:8" ht="25.5">
      <c r="A303" s="5" t="s">
        <v>8</v>
      </c>
      <c r="B303" s="5" t="s">
        <v>40</v>
      </c>
      <c r="C303" s="5" t="s">
        <v>126</v>
      </c>
      <c r="D303" s="5"/>
      <c r="E303" s="6" t="s">
        <v>396</v>
      </c>
      <c r="F303" s="4">
        <v>1000</v>
      </c>
      <c r="G303" s="23">
        <v>421.19099999999997</v>
      </c>
      <c r="H303" s="7">
        <f t="shared" si="4"/>
        <v>42.119099999999996</v>
      </c>
    </row>
    <row r="304" spans="1:8" ht="38.25">
      <c r="A304" s="5" t="s">
        <v>8</v>
      </c>
      <c r="B304" s="5" t="s">
        <v>40</v>
      </c>
      <c r="C304" s="5" t="s">
        <v>126</v>
      </c>
      <c r="D304" s="5" t="s">
        <v>196</v>
      </c>
      <c r="E304" s="6" t="s">
        <v>506</v>
      </c>
      <c r="F304" s="4">
        <v>1000</v>
      </c>
      <c r="G304" s="23">
        <v>421.2</v>
      </c>
      <c r="H304" s="7">
        <f t="shared" si="4"/>
        <v>42.12</v>
      </c>
    </row>
    <row r="305" spans="1:8" ht="25.5">
      <c r="A305" s="5" t="s">
        <v>8</v>
      </c>
      <c r="B305" s="5" t="s">
        <v>40</v>
      </c>
      <c r="C305" s="5" t="s">
        <v>457</v>
      </c>
      <c r="D305" s="5"/>
      <c r="E305" s="6" t="s">
        <v>483</v>
      </c>
      <c r="F305" s="4">
        <v>52</v>
      </c>
      <c r="G305" s="23">
        <v>52</v>
      </c>
      <c r="H305" s="7">
        <f t="shared" si="4"/>
        <v>100</v>
      </c>
    </row>
    <row r="306" spans="1:8" ht="38.25">
      <c r="A306" s="5" t="s">
        <v>8</v>
      </c>
      <c r="B306" s="5" t="s">
        <v>40</v>
      </c>
      <c r="C306" s="5" t="s">
        <v>457</v>
      </c>
      <c r="D306" s="5" t="s">
        <v>196</v>
      </c>
      <c r="E306" s="6" t="s">
        <v>506</v>
      </c>
      <c r="F306" s="4">
        <v>52</v>
      </c>
      <c r="G306" s="23">
        <v>52</v>
      </c>
      <c r="H306" s="7">
        <f t="shared" si="4"/>
        <v>100</v>
      </c>
    </row>
    <row r="307" spans="1:8" ht="51">
      <c r="A307" s="5" t="s">
        <v>8</v>
      </c>
      <c r="B307" s="5" t="s">
        <v>40</v>
      </c>
      <c r="C307" s="5" t="s">
        <v>517</v>
      </c>
      <c r="D307" s="5"/>
      <c r="E307" s="6" t="s">
        <v>553</v>
      </c>
      <c r="F307" s="4">
        <v>462.57499999999999</v>
      </c>
      <c r="G307" s="23">
        <v>18.934000000000001</v>
      </c>
      <c r="H307" s="7">
        <f t="shared" si="4"/>
        <v>4.0931740798789393</v>
      </c>
    </row>
    <row r="308" spans="1:8" ht="38.25">
      <c r="A308" s="5" t="s">
        <v>8</v>
      </c>
      <c r="B308" s="5" t="s">
        <v>40</v>
      </c>
      <c r="C308" s="5" t="s">
        <v>517</v>
      </c>
      <c r="D308" s="5" t="s">
        <v>196</v>
      </c>
      <c r="E308" s="6" t="s">
        <v>506</v>
      </c>
      <c r="F308" s="4">
        <v>462.6</v>
      </c>
      <c r="G308" s="23">
        <v>18.899999999999999</v>
      </c>
      <c r="H308" s="7">
        <f t="shared" si="4"/>
        <v>4.0856031128404666</v>
      </c>
    </row>
    <row r="309" spans="1:8">
      <c r="A309" s="5" t="s">
        <v>8</v>
      </c>
      <c r="B309" s="5" t="s">
        <v>41</v>
      </c>
      <c r="C309" s="5"/>
      <c r="D309" s="5"/>
      <c r="E309" s="6" t="s">
        <v>312</v>
      </c>
      <c r="F309" s="4">
        <f>F310+F342</f>
        <v>161282.09999999998</v>
      </c>
      <c r="G309" s="4">
        <f>G310+G342</f>
        <v>82455</v>
      </c>
      <c r="H309" s="7">
        <f t="shared" si="4"/>
        <v>51.124706337529091</v>
      </c>
    </row>
    <row r="310" spans="1:8" ht="45" customHeight="1">
      <c r="A310" s="5" t="s">
        <v>8</v>
      </c>
      <c r="B310" s="5" t="s">
        <v>41</v>
      </c>
      <c r="C310" s="5" t="s">
        <v>122</v>
      </c>
      <c r="D310" s="5"/>
      <c r="E310" s="6" t="s">
        <v>311</v>
      </c>
      <c r="F310" s="4">
        <f>F311</f>
        <v>161132.09999999998</v>
      </c>
      <c r="G310" s="4">
        <f>G311</f>
        <v>82331.100000000006</v>
      </c>
      <c r="H310" s="7">
        <f t="shared" si="4"/>
        <v>51.095405570957006</v>
      </c>
    </row>
    <row r="311" spans="1:8" ht="25.5">
      <c r="A311" s="5" t="s">
        <v>8</v>
      </c>
      <c r="B311" s="5" t="s">
        <v>41</v>
      </c>
      <c r="C311" s="5" t="s">
        <v>127</v>
      </c>
      <c r="D311" s="5"/>
      <c r="E311" s="6" t="s">
        <v>227</v>
      </c>
      <c r="F311" s="4">
        <f>F312+F329</f>
        <v>161132.09999999998</v>
      </c>
      <c r="G311" s="4">
        <f>G312+G329</f>
        <v>82331.100000000006</v>
      </c>
      <c r="H311" s="7">
        <f t="shared" si="4"/>
        <v>51.095405570957006</v>
      </c>
    </row>
    <row r="312" spans="1:8" ht="42" customHeight="1">
      <c r="A312" s="5" t="s">
        <v>8</v>
      </c>
      <c r="B312" s="5" t="s">
        <v>41</v>
      </c>
      <c r="C312" s="5" t="s">
        <v>128</v>
      </c>
      <c r="D312" s="5"/>
      <c r="E312" s="6" t="s">
        <v>397</v>
      </c>
      <c r="F312" s="4">
        <f>F314+F316+F318+F320+F322+F324+F326+F328</f>
        <v>147976.79999999999</v>
      </c>
      <c r="G312" s="4">
        <f>G314+G316+G318+G320+G322+G324+G326+G328</f>
        <v>78524.100000000006</v>
      </c>
      <c r="H312" s="7">
        <f t="shared" si="4"/>
        <v>53.065142643982036</v>
      </c>
    </row>
    <row r="313" spans="1:8" ht="63.75">
      <c r="A313" s="5" t="s">
        <v>8</v>
      </c>
      <c r="B313" s="5" t="s">
        <v>41</v>
      </c>
      <c r="C313" s="5" t="s">
        <v>518</v>
      </c>
      <c r="D313" s="5"/>
      <c r="E313" s="6" t="s">
        <v>552</v>
      </c>
      <c r="F313" s="4">
        <v>1950</v>
      </c>
      <c r="G313" s="23">
        <v>975</v>
      </c>
      <c r="H313" s="7">
        <f t="shared" si="4"/>
        <v>50</v>
      </c>
    </row>
    <row r="314" spans="1:8" ht="38.25">
      <c r="A314" s="5" t="s">
        <v>8</v>
      </c>
      <c r="B314" s="5" t="s">
        <v>41</v>
      </c>
      <c r="C314" s="5" t="s">
        <v>518</v>
      </c>
      <c r="D314" s="5" t="s">
        <v>196</v>
      </c>
      <c r="E314" s="6" t="s">
        <v>506</v>
      </c>
      <c r="F314" s="4">
        <v>1950</v>
      </c>
      <c r="G314" s="23">
        <v>975</v>
      </c>
      <c r="H314" s="7">
        <f t="shared" si="4"/>
        <v>50</v>
      </c>
    </row>
    <row r="315" spans="1:8" ht="51">
      <c r="A315" s="5" t="s">
        <v>8</v>
      </c>
      <c r="B315" s="5" t="s">
        <v>41</v>
      </c>
      <c r="C315" s="5" t="s">
        <v>458</v>
      </c>
      <c r="D315" s="5"/>
      <c r="E315" s="6" t="s">
        <v>484</v>
      </c>
      <c r="F315" s="4">
        <v>2042.4</v>
      </c>
      <c r="G315" s="23">
        <v>834.3</v>
      </c>
      <c r="H315" s="7">
        <f t="shared" si="4"/>
        <v>40.849001175088127</v>
      </c>
    </row>
    <row r="316" spans="1:8" ht="38.25">
      <c r="A316" s="5" t="s">
        <v>8</v>
      </c>
      <c r="B316" s="5" t="s">
        <v>41</v>
      </c>
      <c r="C316" s="5" t="s">
        <v>458</v>
      </c>
      <c r="D316" s="5" t="s">
        <v>196</v>
      </c>
      <c r="E316" s="6" t="s">
        <v>506</v>
      </c>
      <c r="F316" s="4">
        <v>2042.4</v>
      </c>
      <c r="G316" s="23">
        <v>834.3</v>
      </c>
      <c r="H316" s="7">
        <f t="shared" si="4"/>
        <v>40.849001175088127</v>
      </c>
    </row>
    <row r="317" spans="1:8" ht="102">
      <c r="A317" s="5" t="s">
        <v>8</v>
      </c>
      <c r="B317" s="5" t="s">
        <v>41</v>
      </c>
      <c r="C317" s="5" t="s">
        <v>459</v>
      </c>
      <c r="D317" s="5"/>
      <c r="E317" s="6" t="s">
        <v>485</v>
      </c>
      <c r="F317" s="4">
        <v>76.5</v>
      </c>
      <c r="G317" s="23">
        <v>0</v>
      </c>
      <c r="H317" s="7">
        <f t="shared" si="4"/>
        <v>0</v>
      </c>
    </row>
    <row r="318" spans="1:8" ht="38.25">
      <c r="A318" s="5" t="s">
        <v>8</v>
      </c>
      <c r="B318" s="5" t="s">
        <v>41</v>
      </c>
      <c r="C318" s="5" t="s">
        <v>459</v>
      </c>
      <c r="D318" s="5" t="s">
        <v>196</v>
      </c>
      <c r="E318" s="6" t="s">
        <v>506</v>
      </c>
      <c r="F318" s="4">
        <v>76.5</v>
      </c>
      <c r="G318" s="23">
        <v>0</v>
      </c>
      <c r="H318" s="7">
        <f t="shared" si="4"/>
        <v>0</v>
      </c>
    </row>
    <row r="319" spans="1:8" ht="63.75">
      <c r="A319" s="5" t="s">
        <v>8</v>
      </c>
      <c r="B319" s="5" t="s">
        <v>41</v>
      </c>
      <c r="C319" s="5" t="s">
        <v>272</v>
      </c>
      <c r="D319" s="5"/>
      <c r="E319" s="6" t="s">
        <v>398</v>
      </c>
      <c r="F319" s="4">
        <v>105705.4</v>
      </c>
      <c r="G319" s="23">
        <v>55120.5</v>
      </c>
      <c r="H319" s="7">
        <f t="shared" si="4"/>
        <v>52.145396545493419</v>
      </c>
    </row>
    <row r="320" spans="1:8" ht="38.25">
      <c r="A320" s="5" t="s">
        <v>8</v>
      </c>
      <c r="B320" s="5" t="s">
        <v>41</v>
      </c>
      <c r="C320" s="5" t="s">
        <v>272</v>
      </c>
      <c r="D320" s="5" t="s">
        <v>196</v>
      </c>
      <c r="E320" s="6" t="s">
        <v>506</v>
      </c>
      <c r="F320" s="4">
        <v>105705.4</v>
      </c>
      <c r="G320" s="23">
        <v>55120.5</v>
      </c>
      <c r="H320" s="7">
        <f t="shared" si="4"/>
        <v>52.145396545493419</v>
      </c>
    </row>
    <row r="321" spans="1:8" ht="63.75">
      <c r="A321" s="5" t="s">
        <v>8</v>
      </c>
      <c r="B321" s="5" t="s">
        <v>41</v>
      </c>
      <c r="C321" s="5" t="s">
        <v>129</v>
      </c>
      <c r="D321" s="5"/>
      <c r="E321" s="6" t="s">
        <v>399</v>
      </c>
      <c r="F321" s="4">
        <v>35199</v>
      </c>
      <c r="G321" s="23">
        <v>20395.8</v>
      </c>
      <c r="H321" s="7">
        <f t="shared" si="4"/>
        <v>57.944259780107387</v>
      </c>
    </row>
    <row r="322" spans="1:8" ht="38.25">
      <c r="A322" s="5" t="s">
        <v>8</v>
      </c>
      <c r="B322" s="5" t="s">
        <v>41</v>
      </c>
      <c r="C322" s="5" t="s">
        <v>129</v>
      </c>
      <c r="D322" s="5" t="s">
        <v>196</v>
      </c>
      <c r="E322" s="6" t="s">
        <v>506</v>
      </c>
      <c r="F322" s="4">
        <v>35199</v>
      </c>
      <c r="G322" s="23">
        <v>20395.8</v>
      </c>
      <c r="H322" s="7">
        <f t="shared" si="4"/>
        <v>57.944259780107387</v>
      </c>
    </row>
    <row r="323" spans="1:8" ht="51">
      <c r="A323" s="5" t="s">
        <v>8</v>
      </c>
      <c r="B323" s="5" t="s">
        <v>41</v>
      </c>
      <c r="C323" s="5" t="s">
        <v>519</v>
      </c>
      <c r="D323" s="5"/>
      <c r="E323" s="6" t="s">
        <v>554</v>
      </c>
      <c r="F323" s="4">
        <v>195</v>
      </c>
      <c r="G323" s="23">
        <v>0</v>
      </c>
      <c r="H323" s="7">
        <f t="shared" si="4"/>
        <v>0</v>
      </c>
    </row>
    <row r="324" spans="1:8" ht="38.25">
      <c r="A324" s="5" t="s">
        <v>8</v>
      </c>
      <c r="B324" s="5" t="s">
        <v>41</v>
      </c>
      <c r="C324" s="5" t="s">
        <v>519</v>
      </c>
      <c r="D324" s="5" t="s">
        <v>196</v>
      </c>
      <c r="E324" s="6" t="s">
        <v>506</v>
      </c>
      <c r="F324" s="4">
        <v>195</v>
      </c>
      <c r="G324" s="23">
        <v>0</v>
      </c>
      <c r="H324" s="7">
        <f t="shared" si="4"/>
        <v>0</v>
      </c>
    </row>
    <row r="325" spans="1:8" ht="38.25">
      <c r="A325" s="5" t="s">
        <v>8</v>
      </c>
      <c r="B325" s="5" t="s">
        <v>41</v>
      </c>
      <c r="C325" s="5" t="s">
        <v>130</v>
      </c>
      <c r="D325" s="5"/>
      <c r="E325" s="6" t="s">
        <v>400</v>
      </c>
      <c r="F325" s="4">
        <v>2800</v>
      </c>
      <c r="G325" s="23">
        <v>1198.5</v>
      </c>
      <c r="H325" s="7">
        <f t="shared" si="4"/>
        <v>42.803571428571431</v>
      </c>
    </row>
    <row r="326" spans="1:8" ht="38.25">
      <c r="A326" s="5" t="s">
        <v>8</v>
      </c>
      <c r="B326" s="5" t="s">
        <v>41</v>
      </c>
      <c r="C326" s="5" t="s">
        <v>130</v>
      </c>
      <c r="D326" s="5" t="s">
        <v>196</v>
      </c>
      <c r="E326" s="6" t="s">
        <v>506</v>
      </c>
      <c r="F326" s="4">
        <v>2800</v>
      </c>
      <c r="G326" s="23">
        <v>1198.5</v>
      </c>
      <c r="H326" s="7">
        <f t="shared" si="4"/>
        <v>42.803571428571431</v>
      </c>
    </row>
    <row r="327" spans="1:8" ht="102">
      <c r="A327" s="5" t="s">
        <v>8</v>
      </c>
      <c r="B327" s="5" t="s">
        <v>41</v>
      </c>
      <c r="C327" s="5" t="s">
        <v>460</v>
      </c>
      <c r="D327" s="5"/>
      <c r="E327" s="6" t="s">
        <v>486</v>
      </c>
      <c r="F327" s="4">
        <v>8.5</v>
      </c>
      <c r="G327" s="23">
        <v>0</v>
      </c>
      <c r="H327" s="7">
        <f t="shared" si="4"/>
        <v>0</v>
      </c>
    </row>
    <row r="328" spans="1:8" ht="38.25">
      <c r="A328" s="5" t="s">
        <v>8</v>
      </c>
      <c r="B328" s="5" t="s">
        <v>41</v>
      </c>
      <c r="C328" s="5" t="s">
        <v>460</v>
      </c>
      <c r="D328" s="5" t="s">
        <v>196</v>
      </c>
      <c r="E328" s="6" t="s">
        <v>506</v>
      </c>
      <c r="F328" s="4">
        <v>8.5</v>
      </c>
      <c r="G328" s="23">
        <v>0</v>
      </c>
      <c r="H328" s="7">
        <f t="shared" si="4"/>
        <v>0</v>
      </c>
    </row>
    <row r="329" spans="1:8" ht="25.5">
      <c r="A329" s="5" t="s">
        <v>8</v>
      </c>
      <c r="B329" s="5" t="s">
        <v>41</v>
      </c>
      <c r="C329" s="5" t="s">
        <v>131</v>
      </c>
      <c r="D329" s="5"/>
      <c r="E329" s="6" t="s">
        <v>401</v>
      </c>
      <c r="F329" s="4">
        <f>F331+F333+F335+F337+F339+F341</f>
        <v>13155.3</v>
      </c>
      <c r="G329" s="4">
        <f>G331+G333+G335+G337+G339+G341</f>
        <v>3806.9999999999995</v>
      </c>
      <c r="H329" s="7">
        <f t="shared" si="4"/>
        <v>28.938906752411576</v>
      </c>
    </row>
    <row r="330" spans="1:8" ht="122.25" customHeight="1">
      <c r="A330" s="5" t="s">
        <v>8</v>
      </c>
      <c r="B330" s="5" t="s">
        <v>41</v>
      </c>
      <c r="C330" s="5" t="s">
        <v>461</v>
      </c>
      <c r="D330" s="5"/>
      <c r="E330" s="6" t="s">
        <v>487</v>
      </c>
      <c r="F330" s="4">
        <v>1632.1</v>
      </c>
      <c r="G330" s="23">
        <v>881.33399999999995</v>
      </c>
      <c r="H330" s="7">
        <f t="shared" si="4"/>
        <v>54</v>
      </c>
    </row>
    <row r="331" spans="1:8" ht="38.25">
      <c r="A331" s="5" t="s">
        <v>8</v>
      </c>
      <c r="B331" s="5" t="s">
        <v>41</v>
      </c>
      <c r="C331" s="5" t="s">
        <v>461</v>
      </c>
      <c r="D331" s="5" t="s">
        <v>196</v>
      </c>
      <c r="E331" s="6" t="s">
        <v>506</v>
      </c>
      <c r="F331" s="4">
        <v>1632.1</v>
      </c>
      <c r="G331" s="23">
        <v>881.3</v>
      </c>
      <c r="H331" s="7">
        <f t="shared" si="4"/>
        <v>53.997916794314072</v>
      </c>
    </row>
    <row r="332" spans="1:8" ht="38.25">
      <c r="A332" s="5" t="s">
        <v>8</v>
      </c>
      <c r="B332" s="5" t="s">
        <v>41</v>
      </c>
      <c r="C332" s="5" t="s">
        <v>520</v>
      </c>
      <c r="D332" s="5"/>
      <c r="E332" s="6" t="s">
        <v>555</v>
      </c>
      <c r="F332" s="4">
        <v>3217.6</v>
      </c>
      <c r="G332" s="23">
        <v>0</v>
      </c>
      <c r="H332" s="7">
        <f t="shared" si="4"/>
        <v>0</v>
      </c>
    </row>
    <row r="333" spans="1:8" ht="38.25">
      <c r="A333" s="5" t="s">
        <v>8</v>
      </c>
      <c r="B333" s="5" t="s">
        <v>41</v>
      </c>
      <c r="C333" s="5" t="s">
        <v>520</v>
      </c>
      <c r="D333" s="5" t="s">
        <v>196</v>
      </c>
      <c r="E333" s="6" t="s">
        <v>506</v>
      </c>
      <c r="F333" s="4">
        <v>3217.6</v>
      </c>
      <c r="G333" s="23">
        <v>0</v>
      </c>
      <c r="H333" s="7">
        <f t="shared" si="4"/>
        <v>0</v>
      </c>
    </row>
    <row r="334" spans="1:8" ht="38.25">
      <c r="A334" s="5" t="s">
        <v>8</v>
      </c>
      <c r="B334" s="5" t="s">
        <v>41</v>
      </c>
      <c r="C334" s="5" t="s">
        <v>132</v>
      </c>
      <c r="D334" s="5"/>
      <c r="E334" s="6" t="s">
        <v>402</v>
      </c>
      <c r="F334" s="4">
        <v>2410.9</v>
      </c>
      <c r="G334" s="23">
        <v>1224.556</v>
      </c>
      <c r="H334" s="7">
        <f t="shared" si="4"/>
        <v>50.792484134555558</v>
      </c>
    </row>
    <row r="335" spans="1:8" ht="38.25">
      <c r="A335" s="5" t="s">
        <v>8</v>
      </c>
      <c r="B335" s="5" t="s">
        <v>41</v>
      </c>
      <c r="C335" s="5" t="s">
        <v>132</v>
      </c>
      <c r="D335" s="5" t="s">
        <v>196</v>
      </c>
      <c r="E335" s="6" t="s">
        <v>506</v>
      </c>
      <c r="F335" s="4">
        <v>2410.9</v>
      </c>
      <c r="G335" s="23">
        <v>1224.5999999999999</v>
      </c>
      <c r="H335" s="7">
        <f t="shared" si="4"/>
        <v>50.794309179144712</v>
      </c>
    </row>
    <row r="336" spans="1:8" ht="25.5">
      <c r="A336" s="5" t="s">
        <v>8</v>
      </c>
      <c r="B336" s="5" t="s">
        <v>41</v>
      </c>
      <c r="C336" s="5" t="s">
        <v>462</v>
      </c>
      <c r="D336" s="5"/>
      <c r="E336" s="6" t="s">
        <v>483</v>
      </c>
      <c r="F336" s="4">
        <v>587.42700000000002</v>
      </c>
      <c r="G336" s="23">
        <v>58.7</v>
      </c>
      <c r="H336" s="7">
        <f t="shared" ref="H336:H399" si="5">G336/F336*100</f>
        <v>9.9927310116831531</v>
      </c>
    </row>
    <row r="337" spans="1:8" ht="38.25">
      <c r="A337" s="5" t="s">
        <v>8</v>
      </c>
      <c r="B337" s="5" t="s">
        <v>41</v>
      </c>
      <c r="C337" s="5" t="s">
        <v>462</v>
      </c>
      <c r="D337" s="5" t="s">
        <v>196</v>
      </c>
      <c r="E337" s="6" t="s">
        <v>506</v>
      </c>
      <c r="F337" s="4">
        <v>587.4</v>
      </c>
      <c r="G337" s="23">
        <v>58.7</v>
      </c>
      <c r="H337" s="7">
        <f t="shared" si="5"/>
        <v>9.993190330268984</v>
      </c>
    </row>
    <row r="338" spans="1:8" ht="38.25">
      <c r="A338" s="5" t="s">
        <v>8</v>
      </c>
      <c r="B338" s="5" t="s">
        <v>41</v>
      </c>
      <c r="C338" s="5" t="s">
        <v>133</v>
      </c>
      <c r="D338" s="5"/>
      <c r="E338" s="6" t="s">
        <v>403</v>
      </c>
      <c r="F338" s="4">
        <v>3500</v>
      </c>
      <c r="G338" s="23">
        <v>1642.4</v>
      </c>
      <c r="H338" s="7">
        <f t="shared" si="5"/>
        <v>46.925714285714285</v>
      </c>
    </row>
    <row r="339" spans="1:8" ht="38.25">
      <c r="A339" s="5" t="s">
        <v>8</v>
      </c>
      <c r="B339" s="5" t="s">
        <v>41</v>
      </c>
      <c r="C339" s="5" t="s">
        <v>133</v>
      </c>
      <c r="D339" s="5" t="s">
        <v>196</v>
      </c>
      <c r="E339" s="6" t="s">
        <v>506</v>
      </c>
      <c r="F339" s="4">
        <v>3500</v>
      </c>
      <c r="G339" s="23">
        <v>1642.4</v>
      </c>
      <c r="H339" s="7">
        <f t="shared" si="5"/>
        <v>46.925714285714285</v>
      </c>
    </row>
    <row r="340" spans="1:8" ht="38.25">
      <c r="A340" s="5" t="s">
        <v>8</v>
      </c>
      <c r="B340" s="5" t="s">
        <v>41</v>
      </c>
      <c r="C340" s="5" t="s">
        <v>463</v>
      </c>
      <c r="D340" s="5"/>
      <c r="E340" s="6" t="s">
        <v>488</v>
      </c>
      <c r="F340" s="4">
        <v>1807.3</v>
      </c>
      <c r="G340" s="23">
        <v>0</v>
      </c>
      <c r="H340" s="7">
        <f t="shared" si="5"/>
        <v>0</v>
      </c>
    </row>
    <row r="341" spans="1:8" ht="38.25">
      <c r="A341" s="5" t="s">
        <v>8</v>
      </c>
      <c r="B341" s="5" t="s">
        <v>41</v>
      </c>
      <c r="C341" s="5" t="s">
        <v>463</v>
      </c>
      <c r="D341" s="5" t="s">
        <v>196</v>
      </c>
      <c r="E341" s="6" t="s">
        <v>506</v>
      </c>
      <c r="F341" s="4">
        <v>1807.3</v>
      </c>
      <c r="G341" s="23">
        <v>0</v>
      </c>
      <c r="H341" s="7">
        <f t="shared" si="5"/>
        <v>0</v>
      </c>
    </row>
    <row r="342" spans="1:8" ht="51">
      <c r="A342" s="5" t="s">
        <v>8</v>
      </c>
      <c r="B342" s="5" t="s">
        <v>41</v>
      </c>
      <c r="C342" s="5" t="s">
        <v>137</v>
      </c>
      <c r="D342" s="5"/>
      <c r="E342" s="6" t="s">
        <v>290</v>
      </c>
      <c r="F342" s="4">
        <v>150</v>
      </c>
      <c r="G342" s="23">
        <v>123.9</v>
      </c>
      <c r="H342" s="7">
        <f t="shared" si="5"/>
        <v>82.600000000000009</v>
      </c>
    </row>
    <row r="343" spans="1:8" ht="38.25">
      <c r="A343" s="5" t="s">
        <v>8</v>
      </c>
      <c r="B343" s="5" t="s">
        <v>41</v>
      </c>
      <c r="C343" s="5" t="s">
        <v>138</v>
      </c>
      <c r="D343" s="5"/>
      <c r="E343" s="6" t="s">
        <v>229</v>
      </c>
      <c r="F343" s="4">
        <v>100</v>
      </c>
      <c r="G343" s="23">
        <v>98.9</v>
      </c>
      <c r="H343" s="7">
        <f t="shared" si="5"/>
        <v>98.9</v>
      </c>
    </row>
    <row r="344" spans="1:8" ht="70.5" customHeight="1">
      <c r="A344" s="5" t="s">
        <v>8</v>
      </c>
      <c r="B344" s="5" t="s">
        <v>41</v>
      </c>
      <c r="C344" s="5" t="s">
        <v>139</v>
      </c>
      <c r="D344" s="5"/>
      <c r="E344" s="6" t="s">
        <v>404</v>
      </c>
      <c r="F344" s="4">
        <v>100</v>
      </c>
      <c r="G344" s="23">
        <v>98.9</v>
      </c>
      <c r="H344" s="7">
        <f t="shared" si="5"/>
        <v>98.9</v>
      </c>
    </row>
    <row r="345" spans="1:8" ht="25.5">
      <c r="A345" s="5" t="s">
        <v>8</v>
      </c>
      <c r="B345" s="5" t="s">
        <v>41</v>
      </c>
      <c r="C345" s="5" t="s">
        <v>140</v>
      </c>
      <c r="D345" s="5"/>
      <c r="E345" s="6" t="s">
        <v>405</v>
      </c>
      <c r="F345" s="4">
        <v>100</v>
      </c>
      <c r="G345" s="23">
        <v>98.9</v>
      </c>
      <c r="H345" s="7">
        <f t="shared" si="5"/>
        <v>98.9</v>
      </c>
    </row>
    <row r="346" spans="1:8" ht="38.25">
      <c r="A346" s="5" t="s">
        <v>8</v>
      </c>
      <c r="B346" s="5" t="s">
        <v>41</v>
      </c>
      <c r="C346" s="5" t="s">
        <v>140</v>
      </c>
      <c r="D346" s="5" t="s">
        <v>196</v>
      </c>
      <c r="E346" s="6" t="s">
        <v>506</v>
      </c>
      <c r="F346" s="4">
        <v>100</v>
      </c>
      <c r="G346" s="23">
        <v>98.9</v>
      </c>
      <c r="H346" s="7">
        <f t="shared" si="5"/>
        <v>98.9</v>
      </c>
    </row>
    <row r="347" spans="1:8" ht="63.75">
      <c r="A347" s="5" t="s">
        <v>8</v>
      </c>
      <c r="B347" s="5" t="s">
        <v>41</v>
      </c>
      <c r="C347" s="5" t="s">
        <v>141</v>
      </c>
      <c r="D347" s="5"/>
      <c r="E347" s="6" t="s">
        <v>230</v>
      </c>
      <c r="F347" s="4">
        <v>50</v>
      </c>
      <c r="G347" s="23">
        <v>24.97</v>
      </c>
      <c r="H347" s="7">
        <f t="shared" si="5"/>
        <v>49.94</v>
      </c>
    </row>
    <row r="348" spans="1:8" ht="38.25">
      <c r="A348" s="5" t="s">
        <v>8</v>
      </c>
      <c r="B348" s="5" t="s">
        <v>41</v>
      </c>
      <c r="C348" s="5" t="s">
        <v>142</v>
      </c>
      <c r="D348" s="5"/>
      <c r="E348" s="6" t="s">
        <v>406</v>
      </c>
      <c r="F348" s="4">
        <v>50</v>
      </c>
      <c r="G348" s="23">
        <v>24.97</v>
      </c>
      <c r="H348" s="7">
        <f t="shared" si="5"/>
        <v>49.94</v>
      </c>
    </row>
    <row r="349" spans="1:8" ht="25.5">
      <c r="A349" s="5" t="s">
        <v>8</v>
      </c>
      <c r="B349" s="5" t="s">
        <v>41</v>
      </c>
      <c r="C349" s="5" t="s">
        <v>143</v>
      </c>
      <c r="D349" s="5"/>
      <c r="E349" s="6" t="s">
        <v>407</v>
      </c>
      <c r="F349" s="4">
        <v>50</v>
      </c>
      <c r="G349" s="23">
        <v>24.97</v>
      </c>
      <c r="H349" s="7">
        <f t="shared" si="5"/>
        <v>49.94</v>
      </c>
    </row>
    <row r="350" spans="1:8" ht="38.25">
      <c r="A350" s="5" t="s">
        <v>8</v>
      </c>
      <c r="B350" s="5" t="s">
        <v>41</v>
      </c>
      <c r="C350" s="5" t="s">
        <v>143</v>
      </c>
      <c r="D350" s="5" t="s">
        <v>196</v>
      </c>
      <c r="E350" s="6" t="s">
        <v>506</v>
      </c>
      <c r="F350" s="4">
        <v>50</v>
      </c>
      <c r="G350" s="23">
        <v>25</v>
      </c>
      <c r="H350" s="7">
        <f t="shared" si="5"/>
        <v>50</v>
      </c>
    </row>
    <row r="351" spans="1:8">
      <c r="A351" s="5" t="s">
        <v>8</v>
      </c>
      <c r="B351" s="5" t="s">
        <v>242</v>
      </c>
      <c r="C351" s="5"/>
      <c r="D351" s="5"/>
      <c r="E351" s="6" t="s">
        <v>313</v>
      </c>
      <c r="F351" s="4">
        <v>13909.3</v>
      </c>
      <c r="G351" s="23">
        <f>G356+G358+G360+G362</f>
        <v>7045.5999999999995</v>
      </c>
      <c r="H351" s="7">
        <f t="shared" si="5"/>
        <v>50.653879059334407</v>
      </c>
    </row>
    <row r="352" spans="1:8" ht="43.5" customHeight="1">
      <c r="A352" s="5" t="s">
        <v>8</v>
      </c>
      <c r="B352" s="5" t="s">
        <v>242</v>
      </c>
      <c r="C352" s="5" t="s">
        <v>122</v>
      </c>
      <c r="D352" s="5"/>
      <c r="E352" s="6" t="s">
        <v>311</v>
      </c>
      <c r="F352" s="4">
        <v>13909.3</v>
      </c>
      <c r="G352" s="23">
        <v>7045.6</v>
      </c>
      <c r="H352" s="7">
        <f t="shared" si="5"/>
        <v>50.653879059334407</v>
      </c>
    </row>
    <row r="353" spans="1:8" ht="25.5">
      <c r="A353" s="5" t="s">
        <v>8</v>
      </c>
      <c r="B353" s="5" t="s">
        <v>242</v>
      </c>
      <c r="C353" s="5" t="s">
        <v>134</v>
      </c>
      <c r="D353" s="5"/>
      <c r="E353" s="6" t="s">
        <v>228</v>
      </c>
      <c r="F353" s="4">
        <v>13909.302</v>
      </c>
      <c r="G353" s="23">
        <v>7045.6</v>
      </c>
      <c r="H353" s="7">
        <f t="shared" si="5"/>
        <v>50.653871775880631</v>
      </c>
    </row>
    <row r="354" spans="1:8" ht="25.5">
      <c r="A354" s="5" t="s">
        <v>8</v>
      </c>
      <c r="B354" s="5" t="s">
        <v>242</v>
      </c>
      <c r="C354" s="5" t="s">
        <v>135</v>
      </c>
      <c r="D354" s="5"/>
      <c r="E354" s="6" t="s">
        <v>408</v>
      </c>
      <c r="F354" s="4">
        <f>F356+F358+F360+F362</f>
        <v>13909.3</v>
      </c>
      <c r="G354" s="23">
        <v>7045.6</v>
      </c>
      <c r="H354" s="7">
        <f t="shared" si="5"/>
        <v>50.653879059334407</v>
      </c>
    </row>
    <row r="355" spans="1:8" ht="63.75">
      <c r="A355" s="5" t="s">
        <v>8</v>
      </c>
      <c r="B355" s="5" t="s">
        <v>242</v>
      </c>
      <c r="C355" s="5" t="s">
        <v>521</v>
      </c>
      <c r="D355" s="5"/>
      <c r="E355" s="6" t="s">
        <v>552</v>
      </c>
      <c r="F355" s="4">
        <v>526.9</v>
      </c>
      <c r="G355" s="23">
        <v>182.2</v>
      </c>
      <c r="H355" s="7">
        <f t="shared" si="5"/>
        <v>34.579616625545647</v>
      </c>
    </row>
    <row r="356" spans="1:8" ht="38.25">
      <c r="A356" s="5" t="s">
        <v>8</v>
      </c>
      <c r="B356" s="5" t="s">
        <v>242</v>
      </c>
      <c r="C356" s="5" t="s">
        <v>521</v>
      </c>
      <c r="D356" s="5" t="s">
        <v>196</v>
      </c>
      <c r="E356" s="6" t="s">
        <v>506</v>
      </c>
      <c r="F356" s="4">
        <v>526.9</v>
      </c>
      <c r="G356" s="23">
        <v>182.2</v>
      </c>
      <c r="H356" s="7">
        <f t="shared" si="5"/>
        <v>34.579616625545647</v>
      </c>
    </row>
    <row r="357" spans="1:8" ht="51">
      <c r="A357" s="5" t="s">
        <v>8</v>
      </c>
      <c r="B357" s="5" t="s">
        <v>242</v>
      </c>
      <c r="C357" s="5" t="s">
        <v>136</v>
      </c>
      <c r="D357" s="5"/>
      <c r="E357" s="6" t="s">
        <v>409</v>
      </c>
      <c r="F357" s="4">
        <v>13287.3</v>
      </c>
      <c r="G357" s="23">
        <v>6820.9648999999999</v>
      </c>
      <c r="H357" s="7">
        <f t="shared" si="5"/>
        <v>51.334469004237128</v>
      </c>
    </row>
    <row r="358" spans="1:8" ht="38.25">
      <c r="A358" s="5" t="s">
        <v>8</v>
      </c>
      <c r="B358" s="5" t="s">
        <v>242</v>
      </c>
      <c r="C358" s="5" t="s">
        <v>136</v>
      </c>
      <c r="D358" s="5" t="s">
        <v>196</v>
      </c>
      <c r="E358" s="6" t="s">
        <v>506</v>
      </c>
      <c r="F358" s="4">
        <v>13287.3</v>
      </c>
      <c r="G358" s="23">
        <v>6821</v>
      </c>
      <c r="H358" s="7">
        <f t="shared" si="5"/>
        <v>51.334733166256505</v>
      </c>
    </row>
    <row r="359" spans="1:8" ht="25.5">
      <c r="A359" s="5" t="s">
        <v>8</v>
      </c>
      <c r="B359" s="5" t="s">
        <v>242</v>
      </c>
      <c r="C359" s="5" t="s">
        <v>464</v>
      </c>
      <c r="D359" s="5"/>
      <c r="E359" s="6" t="s">
        <v>483</v>
      </c>
      <c r="F359" s="4">
        <v>42.4</v>
      </c>
      <c r="G359" s="23">
        <v>42.4</v>
      </c>
      <c r="H359" s="7">
        <f t="shared" si="5"/>
        <v>100</v>
      </c>
    </row>
    <row r="360" spans="1:8" ht="38.25">
      <c r="A360" s="5" t="s">
        <v>8</v>
      </c>
      <c r="B360" s="5" t="s">
        <v>242</v>
      </c>
      <c r="C360" s="5" t="s">
        <v>464</v>
      </c>
      <c r="D360" s="5" t="s">
        <v>196</v>
      </c>
      <c r="E360" s="6" t="s">
        <v>506</v>
      </c>
      <c r="F360" s="4">
        <v>42.4</v>
      </c>
      <c r="G360" s="23">
        <v>42.4</v>
      </c>
      <c r="H360" s="7">
        <f t="shared" si="5"/>
        <v>100</v>
      </c>
    </row>
    <row r="361" spans="1:8" ht="51">
      <c r="A361" s="5" t="s">
        <v>8</v>
      </c>
      <c r="B361" s="5" t="s">
        <v>242</v>
      </c>
      <c r="C361" s="5" t="s">
        <v>522</v>
      </c>
      <c r="D361" s="5"/>
      <c r="E361" s="6" t="s">
        <v>554</v>
      </c>
      <c r="F361" s="4">
        <v>52.7</v>
      </c>
      <c r="G361" s="23">
        <v>0</v>
      </c>
      <c r="H361" s="7">
        <f t="shared" si="5"/>
        <v>0</v>
      </c>
    </row>
    <row r="362" spans="1:8" ht="38.25">
      <c r="A362" s="5" t="s">
        <v>8</v>
      </c>
      <c r="B362" s="5" t="s">
        <v>242</v>
      </c>
      <c r="C362" s="5" t="s">
        <v>522</v>
      </c>
      <c r="D362" s="5" t="s">
        <v>196</v>
      </c>
      <c r="E362" s="6" t="s">
        <v>506</v>
      </c>
      <c r="F362" s="4">
        <v>52.7</v>
      </c>
      <c r="G362" s="23">
        <v>0</v>
      </c>
      <c r="H362" s="7">
        <f t="shared" si="5"/>
        <v>0</v>
      </c>
    </row>
    <row r="363" spans="1:8" ht="25.5">
      <c r="A363" s="5" t="s">
        <v>8</v>
      </c>
      <c r="B363" s="5" t="s">
        <v>42</v>
      </c>
      <c r="C363" s="5"/>
      <c r="D363" s="5"/>
      <c r="E363" s="6" t="s">
        <v>314</v>
      </c>
      <c r="F363" s="4">
        <v>100</v>
      </c>
      <c r="G363" s="23">
        <f>G368+G372</f>
        <v>86</v>
      </c>
      <c r="H363" s="7">
        <f t="shared" si="5"/>
        <v>86</v>
      </c>
    </row>
    <row r="364" spans="1:8" ht="43.5" customHeight="1">
      <c r="A364" s="5" t="s">
        <v>8</v>
      </c>
      <c r="B364" s="5" t="s">
        <v>42</v>
      </c>
      <c r="C364" s="5" t="s">
        <v>122</v>
      </c>
      <c r="D364" s="5"/>
      <c r="E364" s="6" t="s">
        <v>311</v>
      </c>
      <c r="F364" s="4">
        <v>100</v>
      </c>
      <c r="G364" s="23">
        <v>85.991500000000002</v>
      </c>
      <c r="H364" s="7">
        <f t="shared" si="5"/>
        <v>85.991500000000002</v>
      </c>
    </row>
    <row r="365" spans="1:8" ht="25.5">
      <c r="A365" s="5" t="s">
        <v>8</v>
      </c>
      <c r="B365" s="5" t="s">
        <v>42</v>
      </c>
      <c r="C365" s="5" t="s">
        <v>123</v>
      </c>
      <c r="D365" s="5"/>
      <c r="E365" s="6" t="s">
        <v>226</v>
      </c>
      <c r="F365" s="4">
        <v>50</v>
      </c>
      <c r="G365" s="23">
        <v>49.881</v>
      </c>
      <c r="H365" s="7">
        <f t="shared" si="5"/>
        <v>99.762</v>
      </c>
    </row>
    <row r="366" spans="1:8" ht="25.5">
      <c r="A366" s="5" t="s">
        <v>8</v>
      </c>
      <c r="B366" s="5" t="s">
        <v>42</v>
      </c>
      <c r="C366" s="5" t="s">
        <v>144</v>
      </c>
      <c r="D366" s="5"/>
      <c r="E366" s="6" t="s">
        <v>410</v>
      </c>
      <c r="F366" s="4">
        <v>50</v>
      </c>
      <c r="G366" s="23">
        <v>49.881</v>
      </c>
      <c r="H366" s="7">
        <f t="shared" si="5"/>
        <v>99.762</v>
      </c>
    </row>
    <row r="367" spans="1:8" ht="25.5">
      <c r="A367" s="5" t="s">
        <v>8</v>
      </c>
      <c r="B367" s="5" t="s">
        <v>42</v>
      </c>
      <c r="C367" s="5" t="s">
        <v>145</v>
      </c>
      <c r="D367" s="5"/>
      <c r="E367" s="6" t="s">
        <v>411</v>
      </c>
      <c r="F367" s="4">
        <v>50</v>
      </c>
      <c r="G367" s="23">
        <v>49.881</v>
      </c>
      <c r="H367" s="7">
        <f t="shared" si="5"/>
        <v>99.762</v>
      </c>
    </row>
    <row r="368" spans="1:8" ht="38.25">
      <c r="A368" s="5" t="s">
        <v>8</v>
      </c>
      <c r="B368" s="5" t="s">
        <v>42</v>
      </c>
      <c r="C368" s="5" t="s">
        <v>145</v>
      </c>
      <c r="D368" s="5" t="s">
        <v>196</v>
      </c>
      <c r="E368" s="6" t="s">
        <v>506</v>
      </c>
      <c r="F368" s="4">
        <v>50</v>
      </c>
      <c r="G368" s="23">
        <v>49.9</v>
      </c>
      <c r="H368" s="7">
        <f t="shared" si="5"/>
        <v>99.8</v>
      </c>
    </row>
    <row r="369" spans="1:8" ht="25.5">
      <c r="A369" s="5" t="s">
        <v>8</v>
      </c>
      <c r="B369" s="5" t="s">
        <v>42</v>
      </c>
      <c r="C369" s="5" t="s">
        <v>127</v>
      </c>
      <c r="D369" s="5"/>
      <c r="E369" s="6" t="s">
        <v>227</v>
      </c>
      <c r="F369" s="4">
        <v>50</v>
      </c>
      <c r="G369" s="23">
        <v>36.110500000000002</v>
      </c>
      <c r="H369" s="7">
        <f t="shared" si="5"/>
        <v>72.221000000000004</v>
      </c>
    </row>
    <row r="370" spans="1:8" ht="42.75" customHeight="1">
      <c r="A370" s="5" t="s">
        <v>8</v>
      </c>
      <c r="B370" s="5" t="s">
        <v>42</v>
      </c>
      <c r="C370" s="5" t="s">
        <v>128</v>
      </c>
      <c r="D370" s="5"/>
      <c r="E370" s="6" t="s">
        <v>397</v>
      </c>
      <c r="F370" s="4">
        <v>50</v>
      </c>
      <c r="G370" s="23">
        <v>36.110500000000002</v>
      </c>
      <c r="H370" s="7">
        <f t="shared" si="5"/>
        <v>72.221000000000004</v>
      </c>
    </row>
    <row r="371" spans="1:8">
      <c r="A371" s="5" t="s">
        <v>8</v>
      </c>
      <c r="B371" s="5" t="s">
        <v>42</v>
      </c>
      <c r="C371" s="5" t="s">
        <v>146</v>
      </c>
      <c r="D371" s="5"/>
      <c r="E371" s="6" t="s">
        <v>412</v>
      </c>
      <c r="F371" s="4">
        <v>50</v>
      </c>
      <c r="G371" s="23">
        <v>36.110500000000002</v>
      </c>
      <c r="H371" s="7">
        <f t="shared" si="5"/>
        <v>72.221000000000004</v>
      </c>
    </row>
    <row r="372" spans="1:8" ht="38.25">
      <c r="A372" s="5" t="s">
        <v>8</v>
      </c>
      <c r="B372" s="5" t="s">
        <v>42</v>
      </c>
      <c r="C372" s="5" t="s">
        <v>146</v>
      </c>
      <c r="D372" s="5" t="s">
        <v>196</v>
      </c>
      <c r="E372" s="6" t="s">
        <v>506</v>
      </c>
      <c r="F372" s="4">
        <v>50</v>
      </c>
      <c r="G372" s="23">
        <v>36.1</v>
      </c>
      <c r="H372" s="7">
        <f t="shared" si="5"/>
        <v>72.2</v>
      </c>
    </row>
    <row r="373" spans="1:8">
      <c r="A373" s="5" t="s">
        <v>8</v>
      </c>
      <c r="B373" s="5" t="s">
        <v>43</v>
      </c>
      <c r="C373" s="5"/>
      <c r="D373" s="5"/>
      <c r="E373" s="6" t="s">
        <v>315</v>
      </c>
      <c r="F373" s="4">
        <v>4254.3999999999996</v>
      </c>
      <c r="G373" s="23">
        <f>G376+G387</f>
        <v>2530.2311999999997</v>
      </c>
      <c r="H373" s="7">
        <f t="shared" si="5"/>
        <v>59.47327942835652</v>
      </c>
    </row>
    <row r="374" spans="1:8" ht="42" customHeight="1">
      <c r="A374" s="5" t="s">
        <v>8</v>
      </c>
      <c r="B374" s="5" t="s">
        <v>43</v>
      </c>
      <c r="C374" s="5" t="s">
        <v>122</v>
      </c>
      <c r="D374" s="5"/>
      <c r="E374" s="6" t="s">
        <v>311</v>
      </c>
      <c r="F374" s="4">
        <v>4254.3999999999996</v>
      </c>
      <c r="G374" s="23">
        <v>2530.1999999999998</v>
      </c>
      <c r="H374" s="7">
        <f t="shared" si="5"/>
        <v>59.472546069951115</v>
      </c>
    </row>
    <row r="375" spans="1:8" ht="25.5">
      <c r="A375" s="5" t="s">
        <v>8</v>
      </c>
      <c r="B375" s="5" t="s">
        <v>43</v>
      </c>
      <c r="C375" s="5" t="s">
        <v>147</v>
      </c>
      <c r="D375" s="5"/>
      <c r="E375" s="6" t="s">
        <v>231</v>
      </c>
      <c r="F375" s="4">
        <v>4254.3999999999996</v>
      </c>
      <c r="G375" s="23">
        <v>2530.2246</v>
      </c>
      <c r="H375" s="7">
        <f t="shared" si="5"/>
        <v>59.473124294847693</v>
      </c>
    </row>
    <row r="376" spans="1:8" ht="25.5">
      <c r="A376" s="5" t="s">
        <v>8</v>
      </c>
      <c r="B376" s="5" t="s">
        <v>43</v>
      </c>
      <c r="C376" s="5" t="s">
        <v>148</v>
      </c>
      <c r="D376" s="5"/>
      <c r="E376" s="6" t="s">
        <v>413</v>
      </c>
      <c r="F376" s="4">
        <f>F378+F380+F382+F384+F386</f>
        <v>4050.5</v>
      </c>
      <c r="G376" s="23">
        <f>G378+G380+G382+G384+G386</f>
        <v>2362.1</v>
      </c>
      <c r="H376" s="7">
        <f t="shared" si="5"/>
        <v>58.316257252191086</v>
      </c>
    </row>
    <row r="377" spans="1:8" ht="63.75">
      <c r="A377" s="5" t="s">
        <v>8</v>
      </c>
      <c r="B377" s="5" t="s">
        <v>43</v>
      </c>
      <c r="C377" s="5" t="s">
        <v>523</v>
      </c>
      <c r="D377" s="5"/>
      <c r="E377" s="6" t="s">
        <v>552</v>
      </c>
      <c r="F377" s="4">
        <v>129.6</v>
      </c>
      <c r="G377" s="23">
        <v>64.8</v>
      </c>
      <c r="H377" s="7">
        <f t="shared" si="5"/>
        <v>50</v>
      </c>
    </row>
    <row r="378" spans="1:8" ht="38.25">
      <c r="A378" s="5" t="s">
        <v>8</v>
      </c>
      <c r="B378" s="5" t="s">
        <v>43</v>
      </c>
      <c r="C378" s="5" t="s">
        <v>523</v>
      </c>
      <c r="D378" s="5" t="s">
        <v>196</v>
      </c>
      <c r="E378" s="6" t="s">
        <v>506</v>
      </c>
      <c r="F378" s="4">
        <v>129.6</v>
      </c>
      <c r="G378" s="23">
        <v>64.8</v>
      </c>
      <c r="H378" s="7">
        <f t="shared" si="5"/>
        <v>50</v>
      </c>
    </row>
    <row r="379" spans="1:8" ht="51">
      <c r="A379" s="5" t="s">
        <v>8</v>
      </c>
      <c r="B379" s="5" t="s">
        <v>43</v>
      </c>
      <c r="C379" s="5" t="s">
        <v>465</v>
      </c>
      <c r="D379" s="5"/>
      <c r="E379" s="6" t="s">
        <v>489</v>
      </c>
      <c r="F379" s="4">
        <v>1461.9</v>
      </c>
      <c r="G379" s="23">
        <v>1461.9</v>
      </c>
      <c r="H379" s="7">
        <f t="shared" si="5"/>
        <v>100</v>
      </c>
    </row>
    <row r="380" spans="1:8" ht="38.25">
      <c r="A380" s="5" t="s">
        <v>8</v>
      </c>
      <c r="B380" s="5" t="s">
        <v>43</v>
      </c>
      <c r="C380" s="5" t="s">
        <v>465</v>
      </c>
      <c r="D380" s="5" t="s">
        <v>196</v>
      </c>
      <c r="E380" s="6" t="s">
        <v>506</v>
      </c>
      <c r="F380" s="4">
        <v>1461.9</v>
      </c>
      <c r="G380" s="23">
        <v>1461.9</v>
      </c>
      <c r="H380" s="7">
        <f t="shared" si="5"/>
        <v>100</v>
      </c>
    </row>
    <row r="381" spans="1:8" ht="51">
      <c r="A381" s="5" t="s">
        <v>8</v>
      </c>
      <c r="B381" s="5" t="s">
        <v>43</v>
      </c>
      <c r="C381" s="5" t="s">
        <v>149</v>
      </c>
      <c r="D381" s="5"/>
      <c r="E381" s="6" t="s">
        <v>414</v>
      </c>
      <c r="F381" s="4">
        <v>2369.0970000000002</v>
      </c>
      <c r="G381" s="23">
        <v>835.39340000000004</v>
      </c>
      <c r="H381" s="7">
        <f t="shared" si="5"/>
        <v>35.262101973874429</v>
      </c>
    </row>
    <row r="382" spans="1:8" ht="38.25">
      <c r="A382" s="5" t="s">
        <v>8</v>
      </c>
      <c r="B382" s="5" t="s">
        <v>43</v>
      </c>
      <c r="C382" s="5" t="s">
        <v>149</v>
      </c>
      <c r="D382" s="5" t="s">
        <v>196</v>
      </c>
      <c r="E382" s="6" t="s">
        <v>506</v>
      </c>
      <c r="F382" s="4">
        <v>2369.1</v>
      </c>
      <c r="G382" s="23">
        <v>835.4</v>
      </c>
      <c r="H382" s="7">
        <f t="shared" si="5"/>
        <v>35.262335908150774</v>
      </c>
    </row>
    <row r="383" spans="1:8" ht="51">
      <c r="A383" s="5" t="s">
        <v>8</v>
      </c>
      <c r="B383" s="5" t="s">
        <v>43</v>
      </c>
      <c r="C383" s="5" t="s">
        <v>524</v>
      </c>
      <c r="D383" s="5"/>
      <c r="E383" s="6" t="s">
        <v>554</v>
      </c>
      <c r="F383" s="4">
        <v>13</v>
      </c>
      <c r="G383" s="23">
        <v>0</v>
      </c>
      <c r="H383" s="7">
        <f t="shared" si="5"/>
        <v>0</v>
      </c>
    </row>
    <row r="384" spans="1:8" ht="38.25">
      <c r="A384" s="5" t="s">
        <v>8</v>
      </c>
      <c r="B384" s="5" t="s">
        <v>43</v>
      </c>
      <c r="C384" s="5" t="s">
        <v>524</v>
      </c>
      <c r="D384" s="5" t="s">
        <v>196</v>
      </c>
      <c r="E384" s="6" t="s">
        <v>506</v>
      </c>
      <c r="F384" s="4">
        <v>13</v>
      </c>
      <c r="G384" s="23">
        <v>0</v>
      </c>
      <c r="H384" s="7">
        <f t="shared" si="5"/>
        <v>0</v>
      </c>
    </row>
    <row r="385" spans="1:8" ht="25.5">
      <c r="A385" s="5" t="s">
        <v>8</v>
      </c>
      <c r="B385" s="5" t="s">
        <v>43</v>
      </c>
      <c r="C385" s="5" t="s">
        <v>503</v>
      </c>
      <c r="D385" s="5"/>
      <c r="E385" s="6" t="s">
        <v>556</v>
      </c>
      <c r="F385" s="4">
        <v>76.942999999999998</v>
      </c>
      <c r="G385" s="23">
        <v>0</v>
      </c>
      <c r="H385" s="7">
        <f t="shared" si="5"/>
        <v>0</v>
      </c>
    </row>
    <row r="386" spans="1:8" ht="38.25">
      <c r="A386" s="5" t="s">
        <v>8</v>
      </c>
      <c r="B386" s="5" t="s">
        <v>43</v>
      </c>
      <c r="C386" s="5" t="s">
        <v>503</v>
      </c>
      <c r="D386" s="5" t="s">
        <v>196</v>
      </c>
      <c r="E386" s="6" t="s">
        <v>506</v>
      </c>
      <c r="F386" s="4">
        <v>76.900000000000006</v>
      </c>
      <c r="G386" s="23">
        <v>0</v>
      </c>
      <c r="H386" s="7">
        <f t="shared" si="5"/>
        <v>0</v>
      </c>
    </row>
    <row r="387" spans="1:8" ht="25.5">
      <c r="A387" s="5" t="s">
        <v>8</v>
      </c>
      <c r="B387" s="5" t="s">
        <v>43</v>
      </c>
      <c r="C387" s="5" t="s">
        <v>466</v>
      </c>
      <c r="D387" s="5"/>
      <c r="E387" s="6" t="s">
        <v>490</v>
      </c>
      <c r="F387" s="4">
        <v>203.9</v>
      </c>
      <c r="G387" s="23">
        <v>168.13120000000001</v>
      </c>
      <c r="H387" s="7">
        <f t="shared" si="5"/>
        <v>82.457675331044626</v>
      </c>
    </row>
    <row r="388" spans="1:8" ht="51">
      <c r="A388" s="5" t="s">
        <v>8</v>
      </c>
      <c r="B388" s="5" t="s">
        <v>43</v>
      </c>
      <c r="C388" s="5" t="s">
        <v>467</v>
      </c>
      <c r="D388" s="5"/>
      <c r="E388" s="6" t="s">
        <v>491</v>
      </c>
      <c r="F388" s="4">
        <v>162.9</v>
      </c>
      <c r="G388" s="23">
        <v>134.33680000000001</v>
      </c>
      <c r="H388" s="7">
        <f t="shared" si="5"/>
        <v>82.4658072437078</v>
      </c>
    </row>
    <row r="389" spans="1:8" ht="38.25">
      <c r="A389" s="5" t="s">
        <v>8</v>
      </c>
      <c r="B389" s="5" t="s">
        <v>43</v>
      </c>
      <c r="C389" s="5" t="s">
        <v>467</v>
      </c>
      <c r="D389" s="5" t="s">
        <v>196</v>
      </c>
      <c r="E389" s="6" t="s">
        <v>506</v>
      </c>
      <c r="F389" s="4">
        <v>162.9</v>
      </c>
      <c r="G389" s="23">
        <v>134.30000000000001</v>
      </c>
      <c r="H389" s="7">
        <f t="shared" si="5"/>
        <v>82.443216697360342</v>
      </c>
    </row>
    <row r="390" spans="1:8" ht="38.25">
      <c r="A390" s="5" t="s">
        <v>8</v>
      </c>
      <c r="B390" s="5" t="s">
        <v>43</v>
      </c>
      <c r="C390" s="5" t="s">
        <v>504</v>
      </c>
      <c r="D390" s="5"/>
      <c r="E390" s="6" t="s">
        <v>505</v>
      </c>
      <c r="F390" s="4">
        <v>41</v>
      </c>
      <c r="G390" s="23">
        <v>33.794400000000003</v>
      </c>
      <c r="H390" s="7">
        <f t="shared" si="5"/>
        <v>82.425365853658533</v>
      </c>
    </row>
    <row r="391" spans="1:8" ht="38.25">
      <c r="A391" s="5" t="s">
        <v>8</v>
      </c>
      <c r="B391" s="5" t="s">
        <v>43</v>
      </c>
      <c r="C391" s="5" t="s">
        <v>504</v>
      </c>
      <c r="D391" s="5" t="s">
        <v>196</v>
      </c>
      <c r="E391" s="6" t="s">
        <v>506</v>
      </c>
      <c r="F391" s="4">
        <v>41</v>
      </c>
      <c r="G391" s="23">
        <v>33.794400000000003</v>
      </c>
      <c r="H391" s="7">
        <f t="shared" si="5"/>
        <v>82.425365853658533</v>
      </c>
    </row>
    <row r="392" spans="1:8">
      <c r="A392" s="5" t="s">
        <v>8</v>
      </c>
      <c r="B392" s="5" t="s">
        <v>32</v>
      </c>
      <c r="C392" s="5"/>
      <c r="D392" s="5"/>
      <c r="E392" s="6" t="s">
        <v>316</v>
      </c>
      <c r="F392" s="4">
        <v>10211.9</v>
      </c>
      <c r="G392" s="23">
        <f>G393</f>
        <v>4546.7</v>
      </c>
      <c r="H392" s="7">
        <f t="shared" si="5"/>
        <v>44.52354605900959</v>
      </c>
    </row>
    <row r="393" spans="1:8" ht="42" customHeight="1">
      <c r="A393" s="5" t="s">
        <v>8</v>
      </c>
      <c r="B393" s="5" t="s">
        <v>32</v>
      </c>
      <c r="C393" s="5" t="s">
        <v>122</v>
      </c>
      <c r="D393" s="5"/>
      <c r="E393" s="6" t="s">
        <v>311</v>
      </c>
      <c r="F393" s="4">
        <f>F397+F399+F400+F401+F403</f>
        <v>10211.9</v>
      </c>
      <c r="G393" s="23">
        <f>G397+G399+G400+G401+G403</f>
        <v>4546.7</v>
      </c>
      <c r="H393" s="7">
        <f t="shared" si="5"/>
        <v>44.52354605900959</v>
      </c>
    </row>
    <row r="394" spans="1:8" ht="51">
      <c r="A394" s="5" t="s">
        <v>8</v>
      </c>
      <c r="B394" s="5" t="s">
        <v>32</v>
      </c>
      <c r="C394" s="5" t="s">
        <v>150</v>
      </c>
      <c r="D394" s="5"/>
      <c r="E394" s="6" t="s">
        <v>232</v>
      </c>
      <c r="F394" s="4">
        <v>10211.9</v>
      </c>
      <c r="G394" s="23">
        <v>4546.7174000000005</v>
      </c>
      <c r="H394" s="7">
        <f t="shared" si="5"/>
        <v>44.523716448457193</v>
      </c>
    </row>
    <row r="395" spans="1:8" ht="38.25">
      <c r="A395" s="5" t="s">
        <v>8</v>
      </c>
      <c r="B395" s="5" t="s">
        <v>32</v>
      </c>
      <c r="C395" s="5" t="s">
        <v>151</v>
      </c>
      <c r="D395" s="5"/>
      <c r="E395" s="6" t="s">
        <v>415</v>
      </c>
      <c r="F395" s="4">
        <v>10211.9</v>
      </c>
      <c r="G395" s="23">
        <v>4546.7174000000005</v>
      </c>
      <c r="H395" s="7">
        <f t="shared" si="5"/>
        <v>44.523716448457193</v>
      </c>
    </row>
    <row r="396" spans="1:8" ht="63.75">
      <c r="A396" s="5" t="s">
        <v>8</v>
      </c>
      <c r="B396" s="5" t="s">
        <v>32</v>
      </c>
      <c r="C396" s="5" t="s">
        <v>525</v>
      </c>
      <c r="D396" s="5"/>
      <c r="E396" s="6" t="s">
        <v>552</v>
      </c>
      <c r="F396" s="4">
        <v>135.6</v>
      </c>
      <c r="G396" s="23">
        <v>52</v>
      </c>
      <c r="H396" s="7">
        <f t="shared" si="5"/>
        <v>38.34808259587021</v>
      </c>
    </row>
    <row r="397" spans="1:8" ht="76.5">
      <c r="A397" s="5" t="s">
        <v>8</v>
      </c>
      <c r="B397" s="5" t="s">
        <v>32</v>
      </c>
      <c r="C397" s="5" t="s">
        <v>525</v>
      </c>
      <c r="D397" s="5" t="s">
        <v>192</v>
      </c>
      <c r="E397" s="6" t="s">
        <v>539</v>
      </c>
      <c r="F397" s="4">
        <v>135.6</v>
      </c>
      <c r="G397" s="23">
        <v>52</v>
      </c>
      <c r="H397" s="7">
        <f t="shared" si="5"/>
        <v>38.34808259587021</v>
      </c>
    </row>
    <row r="398" spans="1:8" ht="38.25">
      <c r="A398" s="5" t="s">
        <v>8</v>
      </c>
      <c r="B398" s="5" t="s">
        <v>32</v>
      </c>
      <c r="C398" s="5" t="s">
        <v>152</v>
      </c>
      <c r="D398" s="5"/>
      <c r="E398" s="6" t="s">
        <v>416</v>
      </c>
      <c r="F398" s="4">
        <f>F399+F400+F401</f>
        <v>10062.699999999999</v>
      </c>
      <c r="G398" s="23">
        <v>4489.7174000000005</v>
      </c>
      <c r="H398" s="7">
        <f t="shared" si="5"/>
        <v>44.617422759299203</v>
      </c>
    </row>
    <row r="399" spans="1:8" ht="76.5">
      <c r="A399" s="5" t="s">
        <v>8</v>
      </c>
      <c r="B399" s="5" t="s">
        <v>32</v>
      </c>
      <c r="C399" s="5" t="s">
        <v>152</v>
      </c>
      <c r="D399" s="5" t="s">
        <v>192</v>
      </c>
      <c r="E399" s="6" t="s">
        <v>539</v>
      </c>
      <c r="F399" s="4">
        <v>8092.4</v>
      </c>
      <c r="G399" s="23">
        <v>3405.1</v>
      </c>
      <c r="H399" s="7">
        <f t="shared" si="5"/>
        <v>42.077751964806488</v>
      </c>
    </row>
    <row r="400" spans="1:8" ht="38.25">
      <c r="A400" s="5" t="s">
        <v>8</v>
      </c>
      <c r="B400" s="5" t="s">
        <v>32</v>
      </c>
      <c r="C400" s="5" t="s">
        <v>152</v>
      </c>
      <c r="D400" s="5" t="s">
        <v>193</v>
      </c>
      <c r="E400" s="6" t="s">
        <v>540</v>
      </c>
      <c r="F400" s="4">
        <v>1946.8</v>
      </c>
      <c r="G400" s="23">
        <v>1061.0999999999999</v>
      </c>
      <c r="H400" s="7">
        <f t="shared" ref="H400:H463" si="6">G400/F400*100</f>
        <v>54.504828436408459</v>
      </c>
    </row>
    <row r="401" spans="1:8">
      <c r="A401" s="5" t="s">
        <v>8</v>
      </c>
      <c r="B401" s="5" t="s">
        <v>32</v>
      </c>
      <c r="C401" s="5" t="s">
        <v>152</v>
      </c>
      <c r="D401" s="5" t="s">
        <v>194</v>
      </c>
      <c r="E401" s="6" t="s">
        <v>325</v>
      </c>
      <c r="F401" s="4">
        <v>23.5</v>
      </c>
      <c r="G401" s="23">
        <v>23.5</v>
      </c>
      <c r="H401" s="7">
        <f t="shared" si="6"/>
        <v>100</v>
      </c>
    </row>
    <row r="402" spans="1:8" ht="51">
      <c r="A402" s="5" t="s">
        <v>8</v>
      </c>
      <c r="B402" s="5" t="s">
        <v>32</v>
      </c>
      <c r="C402" s="5" t="s">
        <v>526</v>
      </c>
      <c r="D402" s="5"/>
      <c r="E402" s="6" t="s">
        <v>554</v>
      </c>
      <c r="F402" s="4">
        <v>13.56</v>
      </c>
      <c r="G402" s="23">
        <v>5</v>
      </c>
      <c r="H402" s="7">
        <f t="shared" si="6"/>
        <v>36.873156342182888</v>
      </c>
    </row>
    <row r="403" spans="1:8" ht="76.5">
      <c r="A403" s="5" t="s">
        <v>8</v>
      </c>
      <c r="B403" s="5" t="s">
        <v>32</v>
      </c>
      <c r="C403" s="5" t="s">
        <v>526</v>
      </c>
      <c r="D403" s="5" t="s">
        <v>192</v>
      </c>
      <c r="E403" s="6" t="s">
        <v>539</v>
      </c>
      <c r="F403" s="4">
        <v>13.6</v>
      </c>
      <c r="G403" s="23">
        <v>5</v>
      </c>
      <c r="H403" s="7">
        <f t="shared" si="6"/>
        <v>36.764705882352942</v>
      </c>
    </row>
    <row r="404" spans="1:8">
      <c r="A404" s="5" t="s">
        <v>8</v>
      </c>
      <c r="B404" s="5" t="s">
        <v>33</v>
      </c>
      <c r="C404" s="5"/>
      <c r="D404" s="5"/>
      <c r="E404" s="6" t="s">
        <v>205</v>
      </c>
      <c r="F404" s="4">
        <v>6900.2</v>
      </c>
      <c r="G404" s="23">
        <v>5530.7920999999997</v>
      </c>
      <c r="H404" s="7">
        <f t="shared" si="6"/>
        <v>80.154083939595949</v>
      </c>
    </row>
    <row r="405" spans="1:8">
      <c r="A405" s="5" t="s">
        <v>8</v>
      </c>
      <c r="B405" s="5" t="s">
        <v>35</v>
      </c>
      <c r="C405" s="5"/>
      <c r="D405" s="5"/>
      <c r="E405" s="6" t="s">
        <v>303</v>
      </c>
      <c r="F405" s="4">
        <v>1602</v>
      </c>
      <c r="G405" s="23">
        <v>627</v>
      </c>
      <c r="H405" s="7">
        <f t="shared" si="6"/>
        <v>39.138576779026216</v>
      </c>
    </row>
    <row r="406" spans="1:8" ht="42" customHeight="1">
      <c r="A406" s="5" t="s">
        <v>8</v>
      </c>
      <c r="B406" s="5" t="s">
        <v>35</v>
      </c>
      <c r="C406" s="5" t="s">
        <v>122</v>
      </c>
      <c r="D406" s="5"/>
      <c r="E406" s="6" t="s">
        <v>311</v>
      </c>
      <c r="F406" s="4">
        <v>1602</v>
      </c>
      <c r="G406" s="23">
        <v>627</v>
      </c>
      <c r="H406" s="7">
        <f t="shared" si="6"/>
        <v>39.138576779026216</v>
      </c>
    </row>
    <row r="407" spans="1:8" ht="25.5">
      <c r="A407" s="5" t="s">
        <v>8</v>
      </c>
      <c r="B407" s="5" t="s">
        <v>35</v>
      </c>
      <c r="C407" s="5" t="s">
        <v>123</v>
      </c>
      <c r="D407" s="5"/>
      <c r="E407" s="6" t="s">
        <v>226</v>
      </c>
      <c r="F407" s="4">
        <v>288</v>
      </c>
      <c r="G407" s="23">
        <v>121.5</v>
      </c>
      <c r="H407" s="7">
        <f t="shared" si="6"/>
        <v>42.1875</v>
      </c>
    </row>
    <row r="408" spans="1:8" ht="31.5" customHeight="1">
      <c r="A408" s="5" t="s">
        <v>8</v>
      </c>
      <c r="B408" s="5" t="s">
        <v>35</v>
      </c>
      <c r="C408" s="5" t="s">
        <v>124</v>
      </c>
      <c r="D408" s="5"/>
      <c r="E408" s="6" t="s">
        <v>393</v>
      </c>
      <c r="F408" s="4">
        <v>288</v>
      </c>
      <c r="G408" s="23">
        <v>121.5</v>
      </c>
      <c r="H408" s="7">
        <f t="shared" si="6"/>
        <v>42.1875</v>
      </c>
    </row>
    <row r="409" spans="1:8" ht="89.25">
      <c r="A409" s="5" t="s">
        <v>8</v>
      </c>
      <c r="B409" s="5" t="s">
        <v>35</v>
      </c>
      <c r="C409" s="5" t="s">
        <v>273</v>
      </c>
      <c r="D409" s="5"/>
      <c r="E409" s="6" t="s">
        <v>417</v>
      </c>
      <c r="F409" s="4">
        <v>288</v>
      </c>
      <c r="G409" s="23">
        <v>121.5</v>
      </c>
      <c r="H409" s="7">
        <f t="shared" si="6"/>
        <v>42.1875</v>
      </c>
    </row>
    <row r="410" spans="1:8" ht="25.5">
      <c r="A410" s="5" t="s">
        <v>8</v>
      </c>
      <c r="B410" s="5" t="s">
        <v>35</v>
      </c>
      <c r="C410" s="5" t="s">
        <v>273</v>
      </c>
      <c r="D410" s="5" t="s">
        <v>197</v>
      </c>
      <c r="E410" s="6" t="s">
        <v>220</v>
      </c>
      <c r="F410" s="4">
        <v>288</v>
      </c>
      <c r="G410" s="23">
        <v>121.5</v>
      </c>
      <c r="H410" s="7">
        <f t="shared" si="6"/>
        <v>42.1875</v>
      </c>
    </row>
    <row r="411" spans="1:8" ht="25.5">
      <c r="A411" s="5" t="s">
        <v>8</v>
      </c>
      <c r="B411" s="5" t="s">
        <v>35</v>
      </c>
      <c r="C411" s="5" t="s">
        <v>127</v>
      </c>
      <c r="D411" s="5"/>
      <c r="E411" s="6" t="s">
        <v>227</v>
      </c>
      <c r="F411" s="4">
        <v>1314</v>
      </c>
      <c r="G411" s="23">
        <v>505.5</v>
      </c>
      <c r="H411" s="7">
        <f t="shared" si="6"/>
        <v>38.470319634703202</v>
      </c>
    </row>
    <row r="412" spans="1:8" ht="42" customHeight="1">
      <c r="A412" s="5" t="s">
        <v>8</v>
      </c>
      <c r="B412" s="5" t="s">
        <v>35</v>
      </c>
      <c r="C412" s="5" t="s">
        <v>128</v>
      </c>
      <c r="D412" s="5"/>
      <c r="E412" s="6" t="s">
        <v>397</v>
      </c>
      <c r="F412" s="4">
        <v>1314</v>
      </c>
      <c r="G412" s="23">
        <v>505.5</v>
      </c>
      <c r="H412" s="7">
        <f t="shared" si="6"/>
        <v>38.470319634703202</v>
      </c>
    </row>
    <row r="413" spans="1:8" ht="89.25">
      <c r="A413" s="5" t="s">
        <v>8</v>
      </c>
      <c r="B413" s="5" t="s">
        <v>35</v>
      </c>
      <c r="C413" s="5" t="s">
        <v>274</v>
      </c>
      <c r="D413" s="5"/>
      <c r="E413" s="6" t="s">
        <v>417</v>
      </c>
      <c r="F413" s="4">
        <v>1314</v>
      </c>
      <c r="G413" s="23">
        <v>505.5</v>
      </c>
      <c r="H413" s="7">
        <f t="shared" si="6"/>
        <v>38.470319634703202</v>
      </c>
    </row>
    <row r="414" spans="1:8" ht="25.5">
      <c r="A414" s="5" t="s">
        <v>8</v>
      </c>
      <c r="B414" s="5" t="s">
        <v>35</v>
      </c>
      <c r="C414" s="5" t="s">
        <v>274</v>
      </c>
      <c r="D414" s="5" t="s">
        <v>197</v>
      </c>
      <c r="E414" s="6" t="s">
        <v>220</v>
      </c>
      <c r="F414" s="4">
        <v>1314</v>
      </c>
      <c r="G414" s="23">
        <v>505.5</v>
      </c>
      <c r="H414" s="7">
        <f t="shared" si="6"/>
        <v>38.470319634703202</v>
      </c>
    </row>
    <row r="415" spans="1:8">
      <c r="A415" s="5" t="s">
        <v>8</v>
      </c>
      <c r="B415" s="5" t="s">
        <v>36</v>
      </c>
      <c r="C415" s="5"/>
      <c r="D415" s="5"/>
      <c r="E415" s="6" t="s">
        <v>306</v>
      </c>
      <c r="F415" s="4">
        <v>5298.2</v>
      </c>
      <c r="G415" s="23">
        <f>G420+G421</f>
        <v>4903.8</v>
      </c>
      <c r="H415" s="7">
        <f t="shared" si="6"/>
        <v>92.555962402325321</v>
      </c>
    </row>
    <row r="416" spans="1:8" ht="46.5" customHeight="1">
      <c r="A416" s="5" t="s">
        <v>8</v>
      </c>
      <c r="B416" s="5" t="s">
        <v>36</v>
      </c>
      <c r="C416" s="5" t="s">
        <v>122</v>
      </c>
      <c r="D416" s="5"/>
      <c r="E416" s="6" t="s">
        <v>311</v>
      </c>
      <c r="F416" s="4">
        <v>5298.2</v>
      </c>
      <c r="G416" s="23">
        <v>4903.7920999999997</v>
      </c>
      <c r="H416" s="7">
        <f t="shared" si="6"/>
        <v>92.55581329508135</v>
      </c>
    </row>
    <row r="417" spans="1:8" ht="25.5">
      <c r="A417" s="5" t="s">
        <v>8</v>
      </c>
      <c r="B417" s="5" t="s">
        <v>36</v>
      </c>
      <c r="C417" s="5" t="s">
        <v>123</v>
      </c>
      <c r="D417" s="5"/>
      <c r="E417" s="6" t="s">
        <v>226</v>
      </c>
      <c r="F417" s="4">
        <v>5298.2</v>
      </c>
      <c r="G417" s="23">
        <v>4903.7920999999997</v>
      </c>
      <c r="H417" s="7">
        <f t="shared" si="6"/>
        <v>92.55581329508135</v>
      </c>
    </row>
    <row r="418" spans="1:8" ht="32.25" customHeight="1">
      <c r="A418" s="5" t="s">
        <v>8</v>
      </c>
      <c r="B418" s="5" t="s">
        <v>36</v>
      </c>
      <c r="C418" s="5" t="s">
        <v>124</v>
      </c>
      <c r="D418" s="5"/>
      <c r="E418" s="6" t="s">
        <v>393</v>
      </c>
      <c r="F418" s="4">
        <v>5298.2</v>
      </c>
      <c r="G418" s="23">
        <v>4903.7920999999997</v>
      </c>
      <c r="H418" s="7">
        <f t="shared" si="6"/>
        <v>92.55581329508135</v>
      </c>
    </row>
    <row r="419" spans="1:8" ht="76.5">
      <c r="A419" s="5" t="s">
        <v>8</v>
      </c>
      <c r="B419" s="5" t="s">
        <v>36</v>
      </c>
      <c r="C419" s="5" t="s">
        <v>275</v>
      </c>
      <c r="D419" s="5"/>
      <c r="E419" s="6" t="s">
        <v>418</v>
      </c>
      <c r="F419" s="4">
        <v>5298.2</v>
      </c>
      <c r="G419" s="23">
        <v>4903.7920999999997</v>
      </c>
      <c r="H419" s="7">
        <f t="shared" si="6"/>
        <v>92.55581329508135</v>
      </c>
    </row>
    <row r="420" spans="1:8" ht="38.25">
      <c r="A420" s="5" t="s">
        <v>8</v>
      </c>
      <c r="B420" s="5" t="s">
        <v>36</v>
      </c>
      <c r="C420" s="5" t="s">
        <v>275</v>
      </c>
      <c r="D420" s="5" t="s">
        <v>193</v>
      </c>
      <c r="E420" s="6" t="s">
        <v>571</v>
      </c>
      <c r="F420" s="4">
        <v>129.19999999999999</v>
      </c>
      <c r="G420" s="23">
        <v>113.2</v>
      </c>
      <c r="H420" s="7">
        <f t="shared" si="6"/>
        <v>87.616099071207444</v>
      </c>
    </row>
    <row r="421" spans="1:8" ht="25.5">
      <c r="A421" s="5" t="s">
        <v>8</v>
      </c>
      <c r="B421" s="5" t="s">
        <v>36</v>
      </c>
      <c r="C421" s="5" t="s">
        <v>275</v>
      </c>
      <c r="D421" s="5" t="s">
        <v>197</v>
      </c>
      <c r="E421" s="6" t="s">
        <v>220</v>
      </c>
      <c r="F421" s="4">
        <v>5169</v>
      </c>
      <c r="G421" s="23">
        <v>4790.6000000000004</v>
      </c>
      <c r="H421" s="7">
        <f t="shared" si="6"/>
        <v>92.679435093828602</v>
      </c>
    </row>
    <row r="422" spans="1:8" ht="25.5">
      <c r="A422" s="19" t="s">
        <v>9</v>
      </c>
      <c r="B422" s="19"/>
      <c r="C422" s="19"/>
      <c r="D422" s="19"/>
      <c r="E422" s="20" t="s">
        <v>278</v>
      </c>
      <c r="F422" s="21">
        <v>625.9</v>
      </c>
      <c r="G422" s="22">
        <v>268.39999999999998</v>
      </c>
      <c r="H422" s="18">
        <f t="shared" si="6"/>
        <v>42.882249560632687</v>
      </c>
    </row>
    <row r="423" spans="1:8">
      <c r="A423" s="5" t="s">
        <v>9</v>
      </c>
      <c r="B423" s="5" t="s">
        <v>11</v>
      </c>
      <c r="C423" s="5"/>
      <c r="D423" s="5"/>
      <c r="E423" s="6" t="s">
        <v>199</v>
      </c>
      <c r="F423" s="4">
        <v>625.9</v>
      </c>
      <c r="G423" s="23">
        <v>268.39999999999998</v>
      </c>
      <c r="H423" s="7">
        <f t="shared" si="6"/>
        <v>42.882249560632687</v>
      </c>
    </row>
    <row r="424" spans="1:8" ht="51">
      <c r="A424" s="5" t="s">
        <v>9</v>
      </c>
      <c r="B424" s="5" t="s">
        <v>12</v>
      </c>
      <c r="C424" s="5"/>
      <c r="D424" s="5"/>
      <c r="E424" s="6" t="s">
        <v>280</v>
      </c>
      <c r="F424" s="4">
        <v>625.9</v>
      </c>
      <c r="G424" s="23">
        <v>268.39999999999998</v>
      </c>
      <c r="H424" s="7">
        <f t="shared" si="6"/>
        <v>42.882249560632687</v>
      </c>
    </row>
    <row r="425" spans="1:8" ht="25.5">
      <c r="A425" s="5" t="s">
        <v>9</v>
      </c>
      <c r="B425" s="5" t="s">
        <v>12</v>
      </c>
      <c r="C425" s="5" t="s">
        <v>59</v>
      </c>
      <c r="D425" s="5"/>
      <c r="E425" s="6" t="s">
        <v>287</v>
      </c>
      <c r="F425" s="4">
        <v>625.9</v>
      </c>
      <c r="G425" s="23">
        <v>268.39999999999998</v>
      </c>
      <c r="H425" s="7">
        <f t="shared" si="6"/>
        <v>42.882249560632687</v>
      </c>
    </row>
    <row r="426" spans="1:8" ht="38.25">
      <c r="A426" s="5" t="s">
        <v>9</v>
      </c>
      <c r="B426" s="5" t="s">
        <v>12</v>
      </c>
      <c r="C426" s="5" t="s">
        <v>153</v>
      </c>
      <c r="D426" s="5"/>
      <c r="E426" s="6" t="s">
        <v>419</v>
      </c>
      <c r="F426" s="4">
        <v>625.9</v>
      </c>
      <c r="G426" s="23">
        <v>268.39999999999998</v>
      </c>
      <c r="H426" s="7">
        <f t="shared" si="6"/>
        <v>42.882249560632687</v>
      </c>
    </row>
    <row r="427" spans="1:8" ht="25.5">
      <c r="A427" s="5" t="s">
        <v>9</v>
      </c>
      <c r="B427" s="5" t="s">
        <v>12</v>
      </c>
      <c r="C427" s="5" t="s">
        <v>154</v>
      </c>
      <c r="D427" s="5"/>
      <c r="E427" s="6" t="s">
        <v>278</v>
      </c>
      <c r="F427" s="4">
        <v>625.9</v>
      </c>
      <c r="G427" s="23">
        <v>268.39999999999998</v>
      </c>
      <c r="H427" s="7">
        <f t="shared" si="6"/>
        <v>42.882249560632687</v>
      </c>
    </row>
    <row r="428" spans="1:8" ht="76.5">
      <c r="A428" s="5" t="s">
        <v>9</v>
      </c>
      <c r="B428" s="5" t="s">
        <v>12</v>
      </c>
      <c r="C428" s="5" t="s">
        <v>154</v>
      </c>
      <c r="D428" s="5" t="s">
        <v>192</v>
      </c>
      <c r="E428" s="6" t="s">
        <v>539</v>
      </c>
      <c r="F428" s="4">
        <v>625.9</v>
      </c>
      <c r="G428" s="23">
        <v>268.39999999999998</v>
      </c>
      <c r="H428" s="7">
        <f t="shared" si="6"/>
        <v>42.882249560632687</v>
      </c>
    </row>
    <row r="429" spans="1:8" ht="31.5" customHeight="1">
      <c r="A429" s="19" t="s">
        <v>10</v>
      </c>
      <c r="B429" s="19"/>
      <c r="C429" s="19"/>
      <c r="D429" s="19"/>
      <c r="E429" s="20" t="s">
        <v>279</v>
      </c>
      <c r="F429" s="21">
        <f>F430+F443+F476+F518</f>
        <v>43190.1</v>
      </c>
      <c r="G429" s="21">
        <f>G430+G443+G476+G518</f>
        <v>19457.5425</v>
      </c>
      <c r="H429" s="18">
        <f t="shared" si="6"/>
        <v>45.050931810762194</v>
      </c>
    </row>
    <row r="430" spans="1:8">
      <c r="A430" s="5" t="s">
        <v>10</v>
      </c>
      <c r="B430" s="5" t="s">
        <v>23</v>
      </c>
      <c r="C430" s="5"/>
      <c r="D430" s="5"/>
      <c r="E430" s="6" t="s">
        <v>202</v>
      </c>
      <c r="F430" s="4">
        <v>324</v>
      </c>
      <c r="G430" s="23">
        <v>13.1</v>
      </c>
      <c r="H430" s="7">
        <f t="shared" si="6"/>
        <v>4.0432098765432096</v>
      </c>
    </row>
    <row r="431" spans="1:8">
      <c r="A431" s="5" t="s">
        <v>10</v>
      </c>
      <c r="B431" s="5" t="s">
        <v>39</v>
      </c>
      <c r="C431" s="5"/>
      <c r="D431" s="5"/>
      <c r="E431" s="6" t="s">
        <v>309</v>
      </c>
      <c r="F431" s="4">
        <v>50</v>
      </c>
      <c r="G431" s="23">
        <v>13.0808</v>
      </c>
      <c r="H431" s="7">
        <f t="shared" si="6"/>
        <v>26.1616</v>
      </c>
    </row>
    <row r="432" spans="1:8" ht="51">
      <c r="A432" s="5" t="s">
        <v>10</v>
      </c>
      <c r="B432" s="5" t="s">
        <v>39</v>
      </c>
      <c r="C432" s="5" t="s">
        <v>115</v>
      </c>
      <c r="D432" s="5"/>
      <c r="E432" s="6" t="s">
        <v>307</v>
      </c>
      <c r="F432" s="4">
        <v>50</v>
      </c>
      <c r="G432" s="23">
        <v>13.0808</v>
      </c>
      <c r="H432" s="7">
        <f t="shared" si="6"/>
        <v>26.1616</v>
      </c>
    </row>
    <row r="433" spans="1:8" ht="38.25">
      <c r="A433" s="5" t="s">
        <v>10</v>
      </c>
      <c r="B433" s="5" t="s">
        <v>39</v>
      </c>
      <c r="C433" s="5" t="s">
        <v>119</v>
      </c>
      <c r="D433" s="5"/>
      <c r="E433" s="6" t="s">
        <v>225</v>
      </c>
      <c r="F433" s="4">
        <v>50</v>
      </c>
      <c r="G433" s="23">
        <v>13.0808</v>
      </c>
      <c r="H433" s="7">
        <f t="shared" si="6"/>
        <v>26.1616</v>
      </c>
    </row>
    <row r="434" spans="1:8" ht="51">
      <c r="A434" s="5" t="s">
        <v>10</v>
      </c>
      <c r="B434" s="5" t="s">
        <v>39</v>
      </c>
      <c r="C434" s="5" t="s">
        <v>155</v>
      </c>
      <c r="D434" s="5"/>
      <c r="E434" s="6" t="s">
        <v>420</v>
      </c>
      <c r="F434" s="4">
        <v>50</v>
      </c>
      <c r="G434" s="23">
        <v>13.0808</v>
      </c>
      <c r="H434" s="7">
        <f t="shared" si="6"/>
        <v>26.1616</v>
      </c>
    </row>
    <row r="435" spans="1:8" ht="25.5">
      <c r="A435" s="5" t="s">
        <v>10</v>
      </c>
      <c r="B435" s="5" t="s">
        <v>39</v>
      </c>
      <c r="C435" s="5" t="s">
        <v>156</v>
      </c>
      <c r="D435" s="5"/>
      <c r="E435" s="6" t="s">
        <v>421</v>
      </c>
      <c r="F435" s="4">
        <v>50</v>
      </c>
      <c r="G435" s="23">
        <v>13.0808</v>
      </c>
      <c r="H435" s="7">
        <f t="shared" si="6"/>
        <v>26.1616</v>
      </c>
    </row>
    <row r="436" spans="1:8" ht="38.25">
      <c r="A436" s="5" t="s">
        <v>10</v>
      </c>
      <c r="B436" s="5" t="s">
        <v>39</v>
      </c>
      <c r="C436" s="5" t="s">
        <v>156</v>
      </c>
      <c r="D436" s="5" t="s">
        <v>196</v>
      </c>
      <c r="E436" s="6" t="s">
        <v>506</v>
      </c>
      <c r="F436" s="4">
        <v>50</v>
      </c>
      <c r="G436" s="23">
        <v>13.0808</v>
      </c>
      <c r="H436" s="7">
        <f t="shared" si="6"/>
        <v>26.1616</v>
      </c>
    </row>
    <row r="437" spans="1:8" ht="25.5">
      <c r="A437" s="5" t="s">
        <v>10</v>
      </c>
      <c r="B437" s="5" t="s">
        <v>26</v>
      </c>
      <c r="C437" s="5"/>
      <c r="D437" s="5"/>
      <c r="E437" s="6" t="s">
        <v>297</v>
      </c>
      <c r="F437" s="4">
        <v>274</v>
      </c>
      <c r="G437" s="23">
        <v>0</v>
      </c>
      <c r="H437" s="7">
        <f t="shared" si="6"/>
        <v>0</v>
      </c>
    </row>
    <row r="438" spans="1:8" ht="42.75" customHeight="1">
      <c r="A438" s="5" t="s">
        <v>10</v>
      </c>
      <c r="B438" s="5" t="s">
        <v>26</v>
      </c>
      <c r="C438" s="5" t="s">
        <v>527</v>
      </c>
      <c r="D438" s="5"/>
      <c r="E438" s="6" t="s">
        <v>538</v>
      </c>
      <c r="F438" s="4">
        <v>274</v>
      </c>
      <c r="G438" s="23">
        <v>0</v>
      </c>
      <c r="H438" s="7">
        <f t="shared" si="6"/>
        <v>0</v>
      </c>
    </row>
    <row r="439" spans="1:8" ht="25.5">
      <c r="A439" s="5" t="s">
        <v>10</v>
      </c>
      <c r="B439" s="5" t="s">
        <v>26</v>
      </c>
      <c r="C439" s="5" t="s">
        <v>528</v>
      </c>
      <c r="D439" s="5"/>
      <c r="E439" s="6" t="s">
        <v>557</v>
      </c>
      <c r="F439" s="4">
        <v>274</v>
      </c>
      <c r="G439" s="23">
        <v>0</v>
      </c>
      <c r="H439" s="7">
        <f t="shared" si="6"/>
        <v>0</v>
      </c>
    </row>
    <row r="440" spans="1:8" ht="51">
      <c r="A440" s="5" t="s">
        <v>10</v>
      </c>
      <c r="B440" s="5" t="s">
        <v>26</v>
      </c>
      <c r="C440" s="5" t="s">
        <v>529</v>
      </c>
      <c r="D440" s="5"/>
      <c r="E440" s="6" t="s">
        <v>558</v>
      </c>
      <c r="F440" s="4">
        <v>274</v>
      </c>
      <c r="G440" s="23">
        <v>0</v>
      </c>
      <c r="H440" s="7">
        <f t="shared" si="6"/>
        <v>0</v>
      </c>
    </row>
    <row r="441" spans="1:8" ht="38.25">
      <c r="A441" s="5" t="s">
        <v>10</v>
      </c>
      <c r="B441" s="5" t="s">
        <v>26</v>
      </c>
      <c r="C441" s="5" t="s">
        <v>530</v>
      </c>
      <c r="D441" s="5"/>
      <c r="E441" s="6" t="s">
        <v>559</v>
      </c>
      <c r="F441" s="4">
        <v>274</v>
      </c>
      <c r="G441" s="23">
        <v>0</v>
      </c>
      <c r="H441" s="7">
        <f t="shared" si="6"/>
        <v>0</v>
      </c>
    </row>
    <row r="442" spans="1:8" ht="38.25">
      <c r="A442" s="5" t="s">
        <v>10</v>
      </c>
      <c r="B442" s="5" t="s">
        <v>26</v>
      </c>
      <c r="C442" s="5" t="s">
        <v>530</v>
      </c>
      <c r="D442" s="5" t="s">
        <v>193</v>
      </c>
      <c r="E442" s="6" t="s">
        <v>571</v>
      </c>
      <c r="F442" s="4">
        <v>274</v>
      </c>
      <c r="G442" s="23">
        <v>0</v>
      </c>
      <c r="H442" s="7">
        <f t="shared" si="6"/>
        <v>0</v>
      </c>
    </row>
    <row r="443" spans="1:8">
      <c r="A443" s="5" t="s">
        <v>10</v>
      </c>
      <c r="B443" s="5" t="s">
        <v>31</v>
      </c>
      <c r="C443" s="5"/>
      <c r="D443" s="5"/>
      <c r="E443" s="6" t="s">
        <v>204</v>
      </c>
      <c r="F443" s="4">
        <v>4900</v>
      </c>
      <c r="G443" s="23">
        <v>2996.5635000000002</v>
      </c>
      <c r="H443" s="7">
        <f t="shared" si="6"/>
        <v>61.154357142857151</v>
      </c>
    </row>
    <row r="444" spans="1:8">
      <c r="A444" s="5" t="s">
        <v>10</v>
      </c>
      <c r="B444" s="5" t="s">
        <v>242</v>
      </c>
      <c r="C444" s="5"/>
      <c r="D444" s="5"/>
      <c r="E444" s="6" t="s">
        <v>313</v>
      </c>
      <c r="F444" s="4">
        <v>4742</v>
      </c>
      <c r="G444" s="23">
        <f>G449+G451+G453+G455</f>
        <v>2924.2999999999997</v>
      </c>
      <c r="H444" s="7">
        <f t="shared" si="6"/>
        <v>61.6680725432307</v>
      </c>
    </row>
    <row r="445" spans="1:8" ht="40.5" customHeight="1">
      <c r="A445" s="5" t="s">
        <v>10</v>
      </c>
      <c r="B445" s="5" t="s">
        <v>242</v>
      </c>
      <c r="C445" s="5" t="s">
        <v>157</v>
      </c>
      <c r="D445" s="5"/>
      <c r="E445" s="6" t="s">
        <v>317</v>
      </c>
      <c r="F445" s="4">
        <f>F449+F451+F453+F455</f>
        <v>4742.01</v>
      </c>
      <c r="G445" s="23">
        <v>2924.3</v>
      </c>
      <c r="H445" s="7">
        <f t="shared" si="6"/>
        <v>61.667942496958041</v>
      </c>
    </row>
    <row r="446" spans="1:8" ht="51">
      <c r="A446" s="5" t="s">
        <v>10</v>
      </c>
      <c r="B446" s="5" t="s">
        <v>242</v>
      </c>
      <c r="C446" s="5" t="s">
        <v>158</v>
      </c>
      <c r="D446" s="5"/>
      <c r="E446" s="6" t="s">
        <v>233</v>
      </c>
      <c r="F446" s="4">
        <v>4742</v>
      </c>
      <c r="G446" s="23">
        <v>2924.3</v>
      </c>
      <c r="H446" s="7">
        <f t="shared" si="6"/>
        <v>61.668072543230714</v>
      </c>
    </row>
    <row r="447" spans="1:8" ht="25.5">
      <c r="A447" s="5" t="s">
        <v>10</v>
      </c>
      <c r="B447" s="5" t="s">
        <v>242</v>
      </c>
      <c r="C447" s="5" t="s">
        <v>159</v>
      </c>
      <c r="D447" s="5"/>
      <c r="E447" s="6" t="s">
        <v>422</v>
      </c>
      <c r="F447" s="4">
        <v>4742</v>
      </c>
      <c r="G447" s="23">
        <v>2924.3</v>
      </c>
      <c r="H447" s="7">
        <f t="shared" si="6"/>
        <v>61.668072543230714</v>
      </c>
    </row>
    <row r="448" spans="1:8" ht="63.75">
      <c r="A448" s="5" t="s">
        <v>10</v>
      </c>
      <c r="B448" s="5" t="s">
        <v>242</v>
      </c>
      <c r="C448" s="5" t="s">
        <v>531</v>
      </c>
      <c r="D448" s="5"/>
      <c r="E448" s="6" t="s">
        <v>552</v>
      </c>
      <c r="F448" s="4">
        <v>174.1</v>
      </c>
      <c r="G448" s="23">
        <v>50.1569</v>
      </c>
      <c r="H448" s="7">
        <f t="shared" si="6"/>
        <v>28.809247558874212</v>
      </c>
    </row>
    <row r="449" spans="1:8" ht="38.25">
      <c r="A449" s="5" t="s">
        <v>10</v>
      </c>
      <c r="B449" s="5" t="s">
        <v>242</v>
      </c>
      <c r="C449" s="5" t="s">
        <v>531</v>
      </c>
      <c r="D449" s="5" t="s">
        <v>196</v>
      </c>
      <c r="E449" s="6" t="s">
        <v>506</v>
      </c>
      <c r="F449" s="4">
        <v>174.1</v>
      </c>
      <c r="G449" s="23">
        <v>50.2</v>
      </c>
      <c r="H449" s="7">
        <f t="shared" si="6"/>
        <v>28.834003446295238</v>
      </c>
    </row>
    <row r="450" spans="1:8" ht="38.25">
      <c r="A450" s="5" t="s">
        <v>10</v>
      </c>
      <c r="B450" s="5" t="s">
        <v>242</v>
      </c>
      <c r="C450" s="5" t="s">
        <v>160</v>
      </c>
      <c r="D450" s="5"/>
      <c r="E450" s="6" t="s">
        <v>423</v>
      </c>
      <c r="F450" s="4">
        <v>4530.09</v>
      </c>
      <c r="G450" s="23">
        <v>2865.3829999999998</v>
      </c>
      <c r="H450" s="7">
        <f t="shared" si="6"/>
        <v>63.252231191874763</v>
      </c>
    </row>
    <row r="451" spans="1:8" ht="38.25">
      <c r="A451" s="5" t="s">
        <v>10</v>
      </c>
      <c r="B451" s="5" t="s">
        <v>242</v>
      </c>
      <c r="C451" s="5" t="s">
        <v>160</v>
      </c>
      <c r="D451" s="5" t="s">
        <v>196</v>
      </c>
      <c r="E451" s="6" t="s">
        <v>506</v>
      </c>
      <c r="F451" s="4">
        <v>4530.1000000000004</v>
      </c>
      <c r="G451" s="23">
        <v>2865.4</v>
      </c>
      <c r="H451" s="7">
        <f t="shared" si="6"/>
        <v>63.252466832961737</v>
      </c>
    </row>
    <row r="452" spans="1:8" ht="38.25">
      <c r="A452" s="5" t="s">
        <v>10</v>
      </c>
      <c r="B452" s="5" t="s">
        <v>242</v>
      </c>
      <c r="C452" s="5" t="s">
        <v>468</v>
      </c>
      <c r="D452" s="5"/>
      <c r="E452" s="6" t="s">
        <v>492</v>
      </c>
      <c r="F452" s="4">
        <v>20.399999999999999</v>
      </c>
      <c r="G452" s="23">
        <v>0</v>
      </c>
      <c r="H452" s="7">
        <f t="shared" si="6"/>
        <v>0</v>
      </c>
    </row>
    <row r="453" spans="1:8" ht="38.25">
      <c r="A453" s="5" t="s">
        <v>10</v>
      </c>
      <c r="B453" s="5" t="s">
        <v>242</v>
      </c>
      <c r="C453" s="5" t="s">
        <v>468</v>
      </c>
      <c r="D453" s="5" t="s">
        <v>196</v>
      </c>
      <c r="E453" s="6" t="s">
        <v>506</v>
      </c>
      <c r="F453" s="4">
        <v>20.399999999999999</v>
      </c>
      <c r="G453" s="23">
        <v>0</v>
      </c>
      <c r="H453" s="7">
        <f t="shared" si="6"/>
        <v>0</v>
      </c>
    </row>
    <row r="454" spans="1:8" ht="51">
      <c r="A454" s="5" t="s">
        <v>10</v>
      </c>
      <c r="B454" s="5" t="s">
        <v>242</v>
      </c>
      <c r="C454" s="5" t="s">
        <v>532</v>
      </c>
      <c r="D454" s="5"/>
      <c r="E454" s="6" t="s">
        <v>560</v>
      </c>
      <c r="F454" s="4">
        <v>17.41</v>
      </c>
      <c r="G454" s="23">
        <v>8.7050000000000001</v>
      </c>
      <c r="H454" s="7">
        <f t="shared" si="6"/>
        <v>50</v>
      </c>
    </row>
    <row r="455" spans="1:8" ht="38.25">
      <c r="A455" s="5" t="s">
        <v>10</v>
      </c>
      <c r="B455" s="5" t="s">
        <v>242</v>
      </c>
      <c r="C455" s="5" t="s">
        <v>532</v>
      </c>
      <c r="D455" s="5" t="s">
        <v>196</v>
      </c>
      <c r="E455" s="6" t="s">
        <v>506</v>
      </c>
      <c r="F455" s="4">
        <v>17.41</v>
      </c>
      <c r="G455" s="23">
        <v>8.6999999999999993</v>
      </c>
      <c r="H455" s="7">
        <f t="shared" si="6"/>
        <v>49.971280873061453</v>
      </c>
    </row>
    <row r="456" spans="1:8">
      <c r="A456" s="5" t="s">
        <v>10</v>
      </c>
      <c r="B456" s="5" t="s">
        <v>43</v>
      </c>
      <c r="C456" s="5"/>
      <c r="D456" s="5"/>
      <c r="E456" s="6" t="s">
        <v>315</v>
      </c>
      <c r="F456" s="4">
        <v>158</v>
      </c>
      <c r="G456" s="23">
        <f>G461+G464+G466+G469+G472+G475</f>
        <v>72.300000000000011</v>
      </c>
      <c r="H456" s="7">
        <f t="shared" si="6"/>
        <v>45.75949367088608</v>
      </c>
    </row>
    <row r="457" spans="1:8" ht="38.25">
      <c r="A457" s="5" t="s">
        <v>10</v>
      </c>
      <c r="B457" s="5" t="s">
        <v>43</v>
      </c>
      <c r="C457" s="5" t="s">
        <v>77</v>
      </c>
      <c r="D457" s="5"/>
      <c r="E457" s="6" t="s">
        <v>305</v>
      </c>
      <c r="F457" s="4">
        <v>158</v>
      </c>
      <c r="G457" s="23">
        <v>72.318600000000004</v>
      </c>
      <c r="H457" s="7">
        <f t="shared" si="6"/>
        <v>45.771265822784812</v>
      </c>
    </row>
    <row r="458" spans="1:8" ht="25.5">
      <c r="A458" s="5" t="s">
        <v>10</v>
      </c>
      <c r="B458" s="5" t="s">
        <v>43</v>
      </c>
      <c r="C458" s="5" t="s">
        <v>161</v>
      </c>
      <c r="D458" s="5"/>
      <c r="E458" s="6" t="s">
        <v>234</v>
      </c>
      <c r="F458" s="4">
        <v>158</v>
      </c>
      <c r="G458" s="23">
        <v>72.318600000000004</v>
      </c>
      <c r="H458" s="7">
        <f t="shared" si="6"/>
        <v>45.771265822784812</v>
      </c>
    </row>
    <row r="459" spans="1:8" ht="25.5">
      <c r="A459" s="5" t="s">
        <v>10</v>
      </c>
      <c r="B459" s="5" t="s">
        <v>43</v>
      </c>
      <c r="C459" s="5" t="s">
        <v>162</v>
      </c>
      <c r="D459" s="5"/>
      <c r="E459" s="6" t="s">
        <v>424</v>
      </c>
      <c r="F459" s="4">
        <v>32</v>
      </c>
      <c r="G459" s="23">
        <v>17.861799999999999</v>
      </c>
      <c r="H459" s="7">
        <f t="shared" si="6"/>
        <v>55.818124999999995</v>
      </c>
    </row>
    <row r="460" spans="1:8" ht="51">
      <c r="A460" s="5" t="s">
        <v>10</v>
      </c>
      <c r="B460" s="5" t="s">
        <v>43</v>
      </c>
      <c r="C460" s="5" t="s">
        <v>163</v>
      </c>
      <c r="D460" s="5"/>
      <c r="E460" s="6" t="s">
        <v>425</v>
      </c>
      <c r="F460" s="4">
        <v>32</v>
      </c>
      <c r="G460" s="23">
        <v>17.861799999999999</v>
      </c>
      <c r="H460" s="7">
        <f t="shared" si="6"/>
        <v>55.818124999999995</v>
      </c>
    </row>
    <row r="461" spans="1:8" ht="38.25">
      <c r="A461" s="5" t="s">
        <v>10</v>
      </c>
      <c r="B461" s="5" t="s">
        <v>43</v>
      </c>
      <c r="C461" s="5" t="s">
        <v>163</v>
      </c>
      <c r="D461" s="5" t="s">
        <v>193</v>
      </c>
      <c r="E461" s="6" t="s">
        <v>571</v>
      </c>
      <c r="F461" s="4">
        <v>32</v>
      </c>
      <c r="G461" s="23">
        <v>17.899999999999999</v>
      </c>
      <c r="H461" s="7">
        <f t="shared" si="6"/>
        <v>55.937499999999993</v>
      </c>
    </row>
    <row r="462" spans="1:8" ht="38.25">
      <c r="A462" s="5" t="s">
        <v>10</v>
      </c>
      <c r="B462" s="5" t="s">
        <v>43</v>
      </c>
      <c r="C462" s="5" t="s">
        <v>164</v>
      </c>
      <c r="D462" s="5"/>
      <c r="E462" s="6" t="s">
        <v>426</v>
      </c>
      <c r="F462" s="4">
        <v>26</v>
      </c>
      <c r="G462" s="23">
        <v>20.3</v>
      </c>
      <c r="H462" s="7">
        <f t="shared" si="6"/>
        <v>78.07692307692308</v>
      </c>
    </row>
    <row r="463" spans="1:8" ht="51">
      <c r="A463" s="5" t="s">
        <v>10</v>
      </c>
      <c r="B463" s="5" t="s">
        <v>43</v>
      </c>
      <c r="C463" s="5" t="s">
        <v>165</v>
      </c>
      <c r="D463" s="5"/>
      <c r="E463" s="6" t="s">
        <v>427</v>
      </c>
      <c r="F463" s="4">
        <v>22</v>
      </c>
      <c r="G463" s="23">
        <v>16.3338</v>
      </c>
      <c r="H463" s="7">
        <f t="shared" si="6"/>
        <v>74.244545454545445</v>
      </c>
    </row>
    <row r="464" spans="1:8" ht="38.25">
      <c r="A464" s="5" t="s">
        <v>10</v>
      </c>
      <c r="B464" s="5" t="s">
        <v>43</v>
      </c>
      <c r="C464" s="5" t="s">
        <v>165</v>
      </c>
      <c r="D464" s="5" t="s">
        <v>193</v>
      </c>
      <c r="E464" s="6" t="s">
        <v>571</v>
      </c>
      <c r="F464" s="4">
        <v>22</v>
      </c>
      <c r="G464" s="23">
        <v>16.3</v>
      </c>
      <c r="H464" s="7">
        <f t="shared" ref="H464:H526" si="7">G464/F464*100</f>
        <v>74.090909090909093</v>
      </c>
    </row>
    <row r="465" spans="1:8" ht="25.5">
      <c r="A465" s="5" t="s">
        <v>10</v>
      </c>
      <c r="B465" s="5" t="s">
        <v>43</v>
      </c>
      <c r="C465" s="5" t="s">
        <v>166</v>
      </c>
      <c r="D465" s="5"/>
      <c r="E465" s="6" t="s">
        <v>428</v>
      </c>
      <c r="F465" s="4">
        <v>4</v>
      </c>
      <c r="G465" s="23">
        <v>4</v>
      </c>
      <c r="H465" s="7">
        <f t="shared" si="7"/>
        <v>100</v>
      </c>
    </row>
    <row r="466" spans="1:8" ht="38.25">
      <c r="A466" s="5" t="s">
        <v>10</v>
      </c>
      <c r="B466" s="5" t="s">
        <v>43</v>
      </c>
      <c r="C466" s="5" t="s">
        <v>166</v>
      </c>
      <c r="D466" s="5" t="s">
        <v>193</v>
      </c>
      <c r="E466" s="6" t="s">
        <v>571</v>
      </c>
      <c r="F466" s="4">
        <v>4</v>
      </c>
      <c r="G466" s="23">
        <v>4</v>
      </c>
      <c r="H466" s="7">
        <f t="shared" si="7"/>
        <v>100</v>
      </c>
    </row>
    <row r="467" spans="1:8" ht="25.5">
      <c r="A467" s="5" t="s">
        <v>10</v>
      </c>
      <c r="B467" s="5" t="s">
        <v>43</v>
      </c>
      <c r="C467" s="5" t="s">
        <v>167</v>
      </c>
      <c r="D467" s="5"/>
      <c r="E467" s="6" t="s">
        <v>429</v>
      </c>
      <c r="F467" s="4">
        <v>40</v>
      </c>
      <c r="G467" s="23">
        <v>20.170000000000002</v>
      </c>
      <c r="H467" s="7">
        <f t="shared" si="7"/>
        <v>50.425000000000011</v>
      </c>
    </row>
    <row r="468" spans="1:8" ht="25.5">
      <c r="A468" s="5" t="s">
        <v>10</v>
      </c>
      <c r="B468" s="5" t="s">
        <v>43</v>
      </c>
      <c r="C468" s="5" t="s">
        <v>168</v>
      </c>
      <c r="D468" s="5"/>
      <c r="E468" s="6" t="s">
        <v>430</v>
      </c>
      <c r="F468" s="4">
        <v>40</v>
      </c>
      <c r="G468" s="23">
        <v>20.170000000000002</v>
      </c>
      <c r="H468" s="7">
        <f t="shared" si="7"/>
        <v>50.425000000000011</v>
      </c>
    </row>
    <row r="469" spans="1:8" ht="38.25">
      <c r="A469" s="5" t="s">
        <v>10</v>
      </c>
      <c r="B469" s="5" t="s">
        <v>43</v>
      </c>
      <c r="C469" s="5" t="s">
        <v>168</v>
      </c>
      <c r="D469" s="5" t="s">
        <v>193</v>
      </c>
      <c r="E469" s="6" t="s">
        <v>571</v>
      </c>
      <c r="F469" s="4">
        <v>40</v>
      </c>
      <c r="G469" s="23">
        <v>20.2</v>
      </c>
      <c r="H469" s="7">
        <f t="shared" si="7"/>
        <v>50.5</v>
      </c>
    </row>
    <row r="470" spans="1:8" ht="43.5" customHeight="1">
      <c r="A470" s="5" t="s">
        <v>10</v>
      </c>
      <c r="B470" s="5" t="s">
        <v>43</v>
      </c>
      <c r="C470" s="5" t="s">
        <v>169</v>
      </c>
      <c r="D470" s="5"/>
      <c r="E470" s="6" t="s">
        <v>431</v>
      </c>
      <c r="F470" s="4">
        <v>30</v>
      </c>
      <c r="G470" s="23">
        <v>2.2170000000000001</v>
      </c>
      <c r="H470" s="7">
        <f t="shared" si="7"/>
        <v>7.3900000000000006</v>
      </c>
    </row>
    <row r="471" spans="1:8" ht="51">
      <c r="A471" s="5" t="s">
        <v>10</v>
      </c>
      <c r="B471" s="5" t="s">
        <v>43</v>
      </c>
      <c r="C471" s="5" t="s">
        <v>170</v>
      </c>
      <c r="D471" s="5"/>
      <c r="E471" s="6" t="s">
        <v>432</v>
      </c>
      <c r="F471" s="4">
        <v>30</v>
      </c>
      <c r="G471" s="23">
        <v>2.2170000000000001</v>
      </c>
      <c r="H471" s="7">
        <f t="shared" si="7"/>
        <v>7.3900000000000006</v>
      </c>
    </row>
    <row r="472" spans="1:8" ht="38.25">
      <c r="A472" s="5" t="s">
        <v>10</v>
      </c>
      <c r="B472" s="5" t="s">
        <v>43</v>
      </c>
      <c r="C472" s="5" t="s">
        <v>170</v>
      </c>
      <c r="D472" s="5" t="s">
        <v>193</v>
      </c>
      <c r="E472" s="6" t="s">
        <v>571</v>
      </c>
      <c r="F472" s="4">
        <v>30</v>
      </c>
      <c r="G472" s="23">
        <v>2.2000000000000002</v>
      </c>
      <c r="H472" s="7">
        <f t="shared" si="7"/>
        <v>7.333333333333333</v>
      </c>
    </row>
    <row r="473" spans="1:8" ht="25.5">
      <c r="A473" s="5" t="s">
        <v>10</v>
      </c>
      <c r="B473" s="5" t="s">
        <v>43</v>
      </c>
      <c r="C473" s="5" t="s">
        <v>171</v>
      </c>
      <c r="D473" s="5"/>
      <c r="E473" s="6" t="s">
        <v>433</v>
      </c>
      <c r="F473" s="4">
        <v>30</v>
      </c>
      <c r="G473" s="23">
        <v>11.736000000000001</v>
      </c>
      <c r="H473" s="7">
        <f t="shared" si="7"/>
        <v>39.120000000000005</v>
      </c>
    </row>
    <row r="474" spans="1:8" ht="25.5">
      <c r="A474" s="5" t="s">
        <v>10</v>
      </c>
      <c r="B474" s="5" t="s">
        <v>43</v>
      </c>
      <c r="C474" s="5" t="s">
        <v>172</v>
      </c>
      <c r="D474" s="5"/>
      <c r="E474" s="6" t="s">
        <v>434</v>
      </c>
      <c r="F474" s="4">
        <v>30</v>
      </c>
      <c r="G474" s="23">
        <v>11.736000000000001</v>
      </c>
      <c r="H474" s="7">
        <f t="shared" si="7"/>
        <v>39.120000000000005</v>
      </c>
    </row>
    <row r="475" spans="1:8" ht="38.25">
      <c r="A475" s="5" t="s">
        <v>10</v>
      </c>
      <c r="B475" s="5" t="s">
        <v>43</v>
      </c>
      <c r="C475" s="5" t="s">
        <v>172</v>
      </c>
      <c r="D475" s="5" t="s">
        <v>193</v>
      </c>
      <c r="E475" s="6" t="s">
        <v>571</v>
      </c>
      <c r="F475" s="4">
        <v>30</v>
      </c>
      <c r="G475" s="23">
        <v>11.7</v>
      </c>
      <c r="H475" s="7">
        <f t="shared" si="7"/>
        <v>38.999999999999993</v>
      </c>
    </row>
    <row r="476" spans="1:8">
      <c r="A476" s="5" t="s">
        <v>10</v>
      </c>
      <c r="B476" s="5" t="s">
        <v>44</v>
      </c>
      <c r="C476" s="5"/>
      <c r="D476" s="5"/>
      <c r="E476" s="6" t="s">
        <v>207</v>
      </c>
      <c r="F476" s="4">
        <f>F477+F510</f>
        <v>30771.599999999999</v>
      </c>
      <c r="G476" s="23">
        <v>14249.981400000001</v>
      </c>
      <c r="H476" s="7">
        <f t="shared" si="7"/>
        <v>46.308873766719962</v>
      </c>
    </row>
    <row r="477" spans="1:8">
      <c r="A477" s="5" t="s">
        <v>10</v>
      </c>
      <c r="B477" s="5" t="s">
        <v>45</v>
      </c>
      <c r="C477" s="5"/>
      <c r="D477" s="5"/>
      <c r="E477" s="6" t="s">
        <v>318</v>
      </c>
      <c r="F477" s="4">
        <v>28818.799999999999</v>
      </c>
      <c r="G477" s="23">
        <v>13440.4</v>
      </c>
      <c r="H477" s="7">
        <f t="shared" si="7"/>
        <v>46.637611559121126</v>
      </c>
    </row>
    <row r="478" spans="1:8" ht="45" customHeight="1">
      <c r="A478" s="5" t="s">
        <v>10</v>
      </c>
      <c r="B478" s="5" t="s">
        <v>45</v>
      </c>
      <c r="C478" s="5" t="s">
        <v>157</v>
      </c>
      <c r="D478" s="5"/>
      <c r="E478" s="6" t="s">
        <v>317</v>
      </c>
      <c r="F478" s="4">
        <v>28818.752</v>
      </c>
      <c r="G478" s="23">
        <v>13440.4</v>
      </c>
      <c r="H478" s="7">
        <f t="shared" si="7"/>
        <v>46.637689237896211</v>
      </c>
    </row>
    <row r="479" spans="1:8" ht="33" customHeight="1">
      <c r="A479" s="5" t="s">
        <v>10</v>
      </c>
      <c r="B479" s="5" t="s">
        <v>45</v>
      </c>
      <c r="C479" s="5" t="s">
        <v>173</v>
      </c>
      <c r="D479" s="5"/>
      <c r="E479" s="6" t="s">
        <v>235</v>
      </c>
      <c r="F479" s="4">
        <f>F480+F495</f>
        <v>28818.799999999999</v>
      </c>
      <c r="G479" s="23">
        <f>G480+G495</f>
        <v>13440.371699999998</v>
      </c>
      <c r="H479" s="7">
        <f t="shared" si="7"/>
        <v>46.637513359334868</v>
      </c>
    </row>
    <row r="480" spans="1:8" ht="25.5">
      <c r="A480" s="5" t="s">
        <v>10</v>
      </c>
      <c r="B480" s="5" t="s">
        <v>45</v>
      </c>
      <c r="C480" s="5" t="s">
        <v>174</v>
      </c>
      <c r="D480" s="5"/>
      <c r="E480" s="6" t="s">
        <v>435</v>
      </c>
      <c r="F480" s="4">
        <f>F482+F484+F485+F486+F488+F490+F492+F494</f>
        <v>8635</v>
      </c>
      <c r="G480" s="23">
        <v>4385.6936999999998</v>
      </c>
      <c r="H480" s="7">
        <f t="shared" si="7"/>
        <v>50.789735958309201</v>
      </c>
    </row>
    <row r="481" spans="1:8" ht="54" customHeight="1">
      <c r="A481" s="5" t="s">
        <v>10</v>
      </c>
      <c r="B481" s="5" t="s">
        <v>45</v>
      </c>
      <c r="C481" s="5" t="s">
        <v>469</v>
      </c>
      <c r="D481" s="5"/>
      <c r="E481" s="6" t="s">
        <v>493</v>
      </c>
      <c r="F481" s="4">
        <v>787.6</v>
      </c>
      <c r="G481" s="23">
        <v>787.6</v>
      </c>
      <c r="H481" s="7">
        <f t="shared" si="7"/>
        <v>100</v>
      </c>
    </row>
    <row r="482" spans="1:8" ht="76.5">
      <c r="A482" s="5" t="s">
        <v>10</v>
      </c>
      <c r="B482" s="5" t="s">
        <v>45</v>
      </c>
      <c r="C482" s="5" t="s">
        <v>469</v>
      </c>
      <c r="D482" s="5" t="s">
        <v>192</v>
      </c>
      <c r="E482" s="6" t="s">
        <v>539</v>
      </c>
      <c r="F482" s="4">
        <v>787.6</v>
      </c>
      <c r="G482" s="23">
        <v>787.6</v>
      </c>
      <c r="H482" s="7">
        <f t="shared" si="7"/>
        <v>100</v>
      </c>
    </row>
    <row r="483" spans="1:8" ht="38.25">
      <c r="A483" s="5" t="s">
        <v>10</v>
      </c>
      <c r="B483" s="5" t="s">
        <v>45</v>
      </c>
      <c r="C483" s="5" t="s">
        <v>175</v>
      </c>
      <c r="D483" s="5"/>
      <c r="E483" s="6" t="s">
        <v>436</v>
      </c>
      <c r="F483" s="4">
        <v>7767.9759999999997</v>
      </c>
      <c r="G483" s="23">
        <f>G484+G485</f>
        <v>3578.6</v>
      </c>
      <c r="H483" s="7">
        <f t="shared" si="7"/>
        <v>46.068628430365905</v>
      </c>
    </row>
    <row r="484" spans="1:8" ht="76.5">
      <c r="A484" s="5" t="s">
        <v>10</v>
      </c>
      <c r="B484" s="5" t="s">
        <v>45</v>
      </c>
      <c r="C484" s="5" t="s">
        <v>175</v>
      </c>
      <c r="D484" s="5" t="s">
        <v>192</v>
      </c>
      <c r="E484" s="6" t="s">
        <v>539</v>
      </c>
      <c r="F484" s="4">
        <v>5896.2</v>
      </c>
      <c r="G484" s="23">
        <v>2518</v>
      </c>
      <c r="H484" s="7">
        <f t="shared" si="7"/>
        <v>42.705471320511521</v>
      </c>
    </row>
    <row r="485" spans="1:8" ht="38.25">
      <c r="A485" s="5" t="s">
        <v>10</v>
      </c>
      <c r="B485" s="5" t="s">
        <v>45</v>
      </c>
      <c r="C485" s="5" t="s">
        <v>175</v>
      </c>
      <c r="D485" s="5" t="s">
        <v>193</v>
      </c>
      <c r="E485" s="6" t="s">
        <v>571</v>
      </c>
      <c r="F485" s="4">
        <v>1843.1</v>
      </c>
      <c r="G485" s="23">
        <v>1060.5999999999999</v>
      </c>
      <c r="H485" s="7">
        <f t="shared" si="7"/>
        <v>57.544354619933799</v>
      </c>
    </row>
    <row r="486" spans="1:8">
      <c r="A486" s="5" t="s">
        <v>10</v>
      </c>
      <c r="B486" s="5" t="s">
        <v>45</v>
      </c>
      <c r="C486" s="5" t="s">
        <v>175</v>
      </c>
      <c r="D486" s="5" t="s">
        <v>194</v>
      </c>
      <c r="E486" s="6" t="s">
        <v>325</v>
      </c>
      <c r="F486" s="4">
        <v>28.7</v>
      </c>
      <c r="G486" s="23">
        <v>11.6</v>
      </c>
      <c r="H486" s="7">
        <f t="shared" si="7"/>
        <v>40.418118466898953</v>
      </c>
    </row>
    <row r="487" spans="1:8" ht="51">
      <c r="A487" s="5" t="s">
        <v>10</v>
      </c>
      <c r="B487" s="5" t="s">
        <v>45</v>
      </c>
      <c r="C487" s="5" t="s">
        <v>470</v>
      </c>
      <c r="D487" s="5"/>
      <c r="E487" s="6" t="s">
        <v>494</v>
      </c>
      <c r="F487" s="4">
        <v>70</v>
      </c>
      <c r="G487" s="23">
        <v>0</v>
      </c>
      <c r="H487" s="7">
        <f t="shared" si="7"/>
        <v>0</v>
      </c>
    </row>
    <row r="488" spans="1:8" ht="38.25">
      <c r="A488" s="5" t="s">
        <v>10</v>
      </c>
      <c r="B488" s="5" t="s">
        <v>45</v>
      </c>
      <c r="C488" s="5" t="s">
        <v>470</v>
      </c>
      <c r="D488" s="5" t="s">
        <v>193</v>
      </c>
      <c r="E488" s="6" t="s">
        <v>571</v>
      </c>
      <c r="F488" s="4">
        <v>70</v>
      </c>
      <c r="G488" s="23">
        <v>0</v>
      </c>
      <c r="H488" s="7">
        <f t="shared" si="7"/>
        <v>0</v>
      </c>
    </row>
    <row r="489" spans="1:8" ht="63.75">
      <c r="A489" s="5" t="s">
        <v>10</v>
      </c>
      <c r="B489" s="5" t="s">
        <v>45</v>
      </c>
      <c r="C489" s="5" t="s">
        <v>471</v>
      </c>
      <c r="D489" s="5"/>
      <c r="E489" s="6" t="s">
        <v>495</v>
      </c>
      <c r="F489" s="4">
        <v>1</v>
      </c>
      <c r="G489" s="23">
        <v>0</v>
      </c>
      <c r="H489" s="7">
        <f t="shared" si="7"/>
        <v>0</v>
      </c>
    </row>
    <row r="490" spans="1:8" ht="38.25">
      <c r="A490" s="5" t="s">
        <v>10</v>
      </c>
      <c r="B490" s="5" t="s">
        <v>45</v>
      </c>
      <c r="C490" s="5" t="s">
        <v>471</v>
      </c>
      <c r="D490" s="5" t="s">
        <v>193</v>
      </c>
      <c r="E490" s="6" t="s">
        <v>571</v>
      </c>
      <c r="F490" s="4">
        <v>1</v>
      </c>
      <c r="G490" s="23">
        <v>0</v>
      </c>
      <c r="H490" s="7">
        <f t="shared" si="7"/>
        <v>0</v>
      </c>
    </row>
    <row r="491" spans="1:8" ht="76.5">
      <c r="A491" s="5" t="s">
        <v>10</v>
      </c>
      <c r="B491" s="5" t="s">
        <v>45</v>
      </c>
      <c r="C491" s="5" t="s">
        <v>472</v>
      </c>
      <c r="D491" s="5"/>
      <c r="E491" s="6" t="s">
        <v>496</v>
      </c>
      <c r="F491" s="4">
        <v>0.5</v>
      </c>
      <c r="G491" s="23">
        <v>0</v>
      </c>
      <c r="H491" s="7">
        <f t="shared" si="7"/>
        <v>0</v>
      </c>
    </row>
    <row r="492" spans="1:8" ht="76.5">
      <c r="A492" s="5" t="s">
        <v>10</v>
      </c>
      <c r="B492" s="5" t="s">
        <v>45</v>
      </c>
      <c r="C492" s="5" t="s">
        <v>472</v>
      </c>
      <c r="D492" s="5" t="s">
        <v>192</v>
      </c>
      <c r="E492" s="6" t="s">
        <v>539</v>
      </c>
      <c r="F492" s="4">
        <v>0.5</v>
      </c>
      <c r="G492" s="23">
        <v>0</v>
      </c>
      <c r="H492" s="7">
        <f t="shared" si="7"/>
        <v>0</v>
      </c>
    </row>
    <row r="493" spans="1:8" ht="51">
      <c r="A493" s="5" t="s">
        <v>10</v>
      </c>
      <c r="B493" s="5" t="s">
        <v>45</v>
      </c>
      <c r="C493" s="5" t="s">
        <v>473</v>
      </c>
      <c r="D493" s="5"/>
      <c r="E493" s="6" t="s">
        <v>497</v>
      </c>
      <c r="F493" s="4">
        <v>7.9</v>
      </c>
      <c r="G493" s="23">
        <v>7.9</v>
      </c>
      <c r="H493" s="7">
        <f t="shared" si="7"/>
        <v>100</v>
      </c>
    </row>
    <row r="494" spans="1:8" ht="76.5">
      <c r="A494" s="5" t="s">
        <v>10</v>
      </c>
      <c r="B494" s="5" t="s">
        <v>45</v>
      </c>
      <c r="C494" s="5" t="s">
        <v>473</v>
      </c>
      <c r="D494" s="5" t="s">
        <v>192</v>
      </c>
      <c r="E494" s="6" t="s">
        <v>539</v>
      </c>
      <c r="F494" s="4">
        <v>7.9</v>
      </c>
      <c r="G494" s="23">
        <v>7.9</v>
      </c>
      <c r="H494" s="7">
        <f t="shared" si="7"/>
        <v>100</v>
      </c>
    </row>
    <row r="495" spans="1:8" ht="25.5">
      <c r="A495" s="5" t="s">
        <v>10</v>
      </c>
      <c r="B495" s="5" t="s">
        <v>45</v>
      </c>
      <c r="C495" s="5" t="s">
        <v>176</v>
      </c>
      <c r="D495" s="5"/>
      <c r="E495" s="6" t="s">
        <v>437</v>
      </c>
      <c r="F495" s="4">
        <f>F497+F499+F501+F503+F505+F507+F509</f>
        <v>20183.8</v>
      </c>
      <c r="G495" s="23">
        <f>G497+G499+G501+G503+G505+G507+G509</f>
        <v>9054.6779999999981</v>
      </c>
      <c r="H495" s="7">
        <f t="shared" si="7"/>
        <v>44.861116340827785</v>
      </c>
    </row>
    <row r="496" spans="1:8" ht="56.25" customHeight="1">
      <c r="A496" s="5" t="s">
        <v>10</v>
      </c>
      <c r="B496" s="5" t="s">
        <v>45</v>
      </c>
      <c r="C496" s="5" t="s">
        <v>474</v>
      </c>
      <c r="D496" s="5"/>
      <c r="E496" s="6" t="s">
        <v>493</v>
      </c>
      <c r="F496" s="4">
        <v>1197.8</v>
      </c>
      <c r="G496" s="23">
        <v>1197.8</v>
      </c>
      <c r="H496" s="7">
        <f t="shared" si="7"/>
        <v>100</v>
      </c>
    </row>
    <row r="497" spans="1:8" ht="38.25">
      <c r="A497" s="5" t="s">
        <v>10</v>
      </c>
      <c r="B497" s="5" t="s">
        <v>45</v>
      </c>
      <c r="C497" s="5" t="s">
        <v>474</v>
      </c>
      <c r="D497" s="5" t="s">
        <v>196</v>
      </c>
      <c r="E497" s="6" t="s">
        <v>506</v>
      </c>
      <c r="F497" s="4">
        <v>1197.8</v>
      </c>
      <c r="G497" s="23">
        <v>1197.8</v>
      </c>
      <c r="H497" s="7">
        <f t="shared" si="7"/>
        <v>100</v>
      </c>
    </row>
    <row r="498" spans="1:8" ht="38.25">
      <c r="A498" s="5" t="s">
        <v>10</v>
      </c>
      <c r="B498" s="5" t="s">
        <v>45</v>
      </c>
      <c r="C498" s="5" t="s">
        <v>177</v>
      </c>
      <c r="D498" s="5"/>
      <c r="E498" s="6" t="s">
        <v>438</v>
      </c>
      <c r="F498" s="4">
        <v>17472.5</v>
      </c>
      <c r="G498" s="23">
        <v>7844.8725000000004</v>
      </c>
      <c r="H498" s="7">
        <f t="shared" si="7"/>
        <v>44.898397481757044</v>
      </c>
    </row>
    <row r="499" spans="1:8" ht="38.25">
      <c r="A499" s="5" t="s">
        <v>10</v>
      </c>
      <c r="B499" s="5" t="s">
        <v>45</v>
      </c>
      <c r="C499" s="5" t="s">
        <v>177</v>
      </c>
      <c r="D499" s="5" t="s">
        <v>196</v>
      </c>
      <c r="E499" s="6" t="s">
        <v>506</v>
      </c>
      <c r="F499" s="4">
        <v>17472.5</v>
      </c>
      <c r="G499" s="23">
        <v>7844.9</v>
      </c>
      <c r="H499" s="7">
        <f t="shared" si="7"/>
        <v>44.89855487194162</v>
      </c>
    </row>
    <row r="500" spans="1:8" ht="68.25" customHeight="1">
      <c r="A500" s="5" t="s">
        <v>10</v>
      </c>
      <c r="B500" s="5" t="s">
        <v>45</v>
      </c>
      <c r="C500" s="5" t="s">
        <v>507</v>
      </c>
      <c r="D500" s="5"/>
      <c r="E500" s="6" t="s">
        <v>498</v>
      </c>
      <c r="F500" s="4">
        <v>165</v>
      </c>
      <c r="G500" s="23">
        <v>0</v>
      </c>
      <c r="H500" s="7">
        <f t="shared" si="7"/>
        <v>0</v>
      </c>
    </row>
    <row r="501" spans="1:8" ht="38.25">
      <c r="A501" s="5" t="s">
        <v>10</v>
      </c>
      <c r="B501" s="5" t="s">
        <v>45</v>
      </c>
      <c r="C501" s="5" t="s">
        <v>507</v>
      </c>
      <c r="D501" s="5" t="s">
        <v>196</v>
      </c>
      <c r="E501" s="6" t="s">
        <v>506</v>
      </c>
      <c r="F501" s="4">
        <v>165</v>
      </c>
      <c r="G501" s="23">
        <v>0</v>
      </c>
      <c r="H501" s="7">
        <f t="shared" si="7"/>
        <v>0</v>
      </c>
    </row>
    <row r="502" spans="1:8" ht="63.75">
      <c r="A502" s="5" t="s">
        <v>10</v>
      </c>
      <c r="B502" s="5" t="s">
        <v>45</v>
      </c>
      <c r="C502" s="5" t="s">
        <v>475</v>
      </c>
      <c r="D502" s="5"/>
      <c r="E502" s="6" t="s">
        <v>495</v>
      </c>
      <c r="F502" s="4">
        <v>1</v>
      </c>
      <c r="G502" s="23">
        <v>0</v>
      </c>
      <c r="H502" s="7">
        <f t="shared" si="7"/>
        <v>0</v>
      </c>
    </row>
    <row r="503" spans="1:8" ht="38.25">
      <c r="A503" s="5" t="s">
        <v>10</v>
      </c>
      <c r="B503" s="5" t="s">
        <v>45</v>
      </c>
      <c r="C503" s="5" t="s">
        <v>475</v>
      </c>
      <c r="D503" s="5" t="s">
        <v>196</v>
      </c>
      <c r="E503" s="6" t="s">
        <v>506</v>
      </c>
      <c r="F503" s="4">
        <v>1</v>
      </c>
      <c r="G503" s="23">
        <v>0</v>
      </c>
      <c r="H503" s="7">
        <f t="shared" si="7"/>
        <v>0</v>
      </c>
    </row>
    <row r="504" spans="1:8" ht="76.5">
      <c r="A504" s="5" t="s">
        <v>10</v>
      </c>
      <c r="B504" s="5" t="s">
        <v>45</v>
      </c>
      <c r="C504" s="5" t="s">
        <v>476</v>
      </c>
      <c r="D504" s="5"/>
      <c r="E504" s="6" t="s">
        <v>496</v>
      </c>
      <c r="F504" s="4">
        <v>0.5</v>
      </c>
      <c r="G504" s="23">
        <v>0</v>
      </c>
      <c r="H504" s="7">
        <f t="shared" si="7"/>
        <v>0</v>
      </c>
    </row>
    <row r="505" spans="1:8" ht="38.25">
      <c r="A505" s="5" t="s">
        <v>10</v>
      </c>
      <c r="B505" s="5" t="s">
        <v>45</v>
      </c>
      <c r="C505" s="5" t="s">
        <v>476</v>
      </c>
      <c r="D505" s="5" t="s">
        <v>196</v>
      </c>
      <c r="E505" s="6" t="s">
        <v>506</v>
      </c>
      <c r="F505" s="4">
        <v>0.5</v>
      </c>
      <c r="G505" s="23">
        <v>0</v>
      </c>
      <c r="H505" s="7">
        <f t="shared" si="7"/>
        <v>0</v>
      </c>
    </row>
    <row r="506" spans="1:8" ht="76.5">
      <c r="A506" s="5" t="s">
        <v>10</v>
      </c>
      <c r="B506" s="5" t="s">
        <v>45</v>
      </c>
      <c r="C506" s="5" t="s">
        <v>533</v>
      </c>
      <c r="D506" s="5"/>
      <c r="E506" s="6" t="s">
        <v>561</v>
      </c>
      <c r="F506" s="4">
        <v>1335</v>
      </c>
      <c r="G506" s="4">
        <v>0</v>
      </c>
      <c r="H506" s="7">
        <f t="shared" si="7"/>
        <v>0</v>
      </c>
    </row>
    <row r="507" spans="1:8" ht="38.25">
      <c r="A507" s="5" t="s">
        <v>10</v>
      </c>
      <c r="B507" s="5" t="s">
        <v>45</v>
      </c>
      <c r="C507" s="5" t="s">
        <v>533</v>
      </c>
      <c r="D507" s="5" t="s">
        <v>196</v>
      </c>
      <c r="E507" s="6" t="s">
        <v>506</v>
      </c>
      <c r="F507" s="4">
        <v>1335</v>
      </c>
      <c r="G507" s="4">
        <v>0</v>
      </c>
      <c r="H507" s="7">
        <f t="shared" si="7"/>
        <v>0</v>
      </c>
    </row>
    <row r="508" spans="1:8" ht="51">
      <c r="A508" s="5" t="s">
        <v>10</v>
      </c>
      <c r="B508" s="5" t="s">
        <v>45</v>
      </c>
      <c r="C508" s="5" t="s">
        <v>477</v>
      </c>
      <c r="D508" s="5"/>
      <c r="E508" s="6" t="s">
        <v>497</v>
      </c>
      <c r="F508" s="4">
        <v>11.978</v>
      </c>
      <c r="G508" s="23">
        <v>11.978</v>
      </c>
      <c r="H508" s="7">
        <f t="shared" si="7"/>
        <v>100</v>
      </c>
    </row>
    <row r="509" spans="1:8" ht="38.25">
      <c r="A509" s="5" t="s">
        <v>10</v>
      </c>
      <c r="B509" s="5" t="s">
        <v>45</v>
      </c>
      <c r="C509" s="5" t="s">
        <v>477</v>
      </c>
      <c r="D509" s="5" t="s">
        <v>196</v>
      </c>
      <c r="E509" s="6" t="s">
        <v>506</v>
      </c>
      <c r="F509" s="4">
        <v>12</v>
      </c>
      <c r="G509" s="23">
        <v>11.978</v>
      </c>
      <c r="H509" s="7">
        <f t="shared" si="7"/>
        <v>99.816666666666663</v>
      </c>
    </row>
    <row r="510" spans="1:8" ht="25.5">
      <c r="A510" s="5" t="s">
        <v>10</v>
      </c>
      <c r="B510" s="5" t="s">
        <v>46</v>
      </c>
      <c r="C510" s="5"/>
      <c r="D510" s="5"/>
      <c r="E510" s="6" t="s">
        <v>319</v>
      </c>
      <c r="F510" s="4">
        <v>1952.8</v>
      </c>
      <c r="G510" s="23">
        <f>G515+G516+G517</f>
        <v>809.59999999999991</v>
      </c>
      <c r="H510" s="7">
        <f t="shared" si="7"/>
        <v>41.45841868086849</v>
      </c>
    </row>
    <row r="511" spans="1:8" ht="51">
      <c r="A511" s="5" t="s">
        <v>10</v>
      </c>
      <c r="B511" s="5" t="s">
        <v>46</v>
      </c>
      <c r="C511" s="5" t="s">
        <v>178</v>
      </c>
      <c r="D511" s="5"/>
      <c r="E511" s="6" t="s">
        <v>320</v>
      </c>
      <c r="F511" s="4">
        <f>F515+F516+F517</f>
        <v>1952.8</v>
      </c>
      <c r="G511" s="23">
        <v>809.63720000000001</v>
      </c>
      <c r="H511" s="7">
        <f t="shared" si="7"/>
        <v>41.460323637853342</v>
      </c>
    </row>
    <row r="512" spans="1:8" ht="51">
      <c r="A512" s="5" t="s">
        <v>10</v>
      </c>
      <c r="B512" s="5" t="s">
        <v>46</v>
      </c>
      <c r="C512" s="5" t="s">
        <v>179</v>
      </c>
      <c r="D512" s="5"/>
      <c r="E512" s="6" t="s">
        <v>236</v>
      </c>
      <c r="F512" s="4">
        <v>1952.8</v>
      </c>
      <c r="G512" s="23">
        <v>809.63720000000001</v>
      </c>
      <c r="H512" s="7">
        <f t="shared" si="7"/>
        <v>41.460323637853342</v>
      </c>
    </row>
    <row r="513" spans="1:8" ht="51">
      <c r="A513" s="5" t="s">
        <v>10</v>
      </c>
      <c r="B513" s="5" t="s">
        <v>46</v>
      </c>
      <c r="C513" s="5" t="s">
        <v>180</v>
      </c>
      <c r="D513" s="5"/>
      <c r="E513" s="6" t="s">
        <v>439</v>
      </c>
      <c r="F513" s="4">
        <v>1952.8</v>
      </c>
      <c r="G513" s="23">
        <v>809.63720000000001</v>
      </c>
      <c r="H513" s="7">
        <f t="shared" si="7"/>
        <v>41.460323637853342</v>
      </c>
    </row>
    <row r="514" spans="1:8" ht="38.25">
      <c r="A514" s="5" t="s">
        <v>10</v>
      </c>
      <c r="B514" s="5" t="s">
        <v>46</v>
      </c>
      <c r="C514" s="5" t="s">
        <v>181</v>
      </c>
      <c r="D514" s="5"/>
      <c r="E514" s="6" t="s">
        <v>440</v>
      </c>
      <c r="F514" s="4">
        <v>1952.8</v>
      </c>
      <c r="G514" s="23">
        <v>809.63720000000001</v>
      </c>
      <c r="H514" s="7">
        <f t="shared" si="7"/>
        <v>41.460323637853342</v>
      </c>
    </row>
    <row r="515" spans="1:8" ht="76.5">
      <c r="A515" s="5" t="s">
        <v>10</v>
      </c>
      <c r="B515" s="5" t="s">
        <v>46</v>
      </c>
      <c r="C515" s="5" t="s">
        <v>181</v>
      </c>
      <c r="D515" s="5" t="s">
        <v>192</v>
      </c>
      <c r="E515" s="6" t="s">
        <v>539</v>
      </c>
      <c r="F515" s="4">
        <v>1150.5</v>
      </c>
      <c r="G515" s="23">
        <v>515.79999999999995</v>
      </c>
      <c r="H515" s="7">
        <f t="shared" si="7"/>
        <v>44.832681442850927</v>
      </c>
    </row>
    <row r="516" spans="1:8" ht="38.25">
      <c r="A516" s="5" t="s">
        <v>10</v>
      </c>
      <c r="B516" s="5" t="s">
        <v>46</v>
      </c>
      <c r="C516" s="5" t="s">
        <v>181</v>
      </c>
      <c r="D516" s="5" t="s">
        <v>193</v>
      </c>
      <c r="E516" s="6" t="s">
        <v>571</v>
      </c>
      <c r="F516" s="4">
        <v>800.8</v>
      </c>
      <c r="G516" s="23">
        <v>292.8</v>
      </c>
      <c r="H516" s="7">
        <f t="shared" si="7"/>
        <v>36.563436563436568</v>
      </c>
    </row>
    <row r="517" spans="1:8">
      <c r="A517" s="5" t="s">
        <v>10</v>
      </c>
      <c r="B517" s="5" t="s">
        <v>46</v>
      </c>
      <c r="C517" s="5" t="s">
        <v>181</v>
      </c>
      <c r="D517" s="5" t="s">
        <v>194</v>
      </c>
      <c r="E517" s="6" t="s">
        <v>325</v>
      </c>
      <c r="F517" s="4">
        <v>1.5</v>
      </c>
      <c r="G517" s="23">
        <v>1</v>
      </c>
      <c r="H517" s="7">
        <f t="shared" si="7"/>
        <v>66.666666666666657</v>
      </c>
    </row>
    <row r="518" spans="1:8">
      <c r="A518" s="5" t="s">
        <v>10</v>
      </c>
      <c r="B518" s="5" t="s">
        <v>47</v>
      </c>
      <c r="C518" s="5"/>
      <c r="D518" s="5"/>
      <c r="E518" s="6" t="s">
        <v>208</v>
      </c>
      <c r="F518" s="4">
        <v>7194.5</v>
      </c>
      <c r="G518" s="23">
        <f>G521+G537</f>
        <v>2197.8976000000002</v>
      </c>
      <c r="H518" s="7">
        <f t="shared" si="7"/>
        <v>30.549692125929536</v>
      </c>
    </row>
    <row r="519" spans="1:8">
      <c r="A519" s="5" t="s">
        <v>10</v>
      </c>
      <c r="B519" s="5" t="s">
        <v>48</v>
      </c>
      <c r="C519" s="5"/>
      <c r="D519" s="5"/>
      <c r="E519" s="6" t="s">
        <v>321</v>
      </c>
      <c r="F519" s="4">
        <v>7194.5</v>
      </c>
      <c r="G519" s="23">
        <v>2197.9</v>
      </c>
      <c r="H519" s="7">
        <f t="shared" si="7"/>
        <v>30.549725484745295</v>
      </c>
    </row>
    <row r="520" spans="1:8" ht="51">
      <c r="A520" s="5" t="s">
        <v>10</v>
      </c>
      <c r="B520" s="5" t="s">
        <v>48</v>
      </c>
      <c r="C520" s="5" t="s">
        <v>178</v>
      </c>
      <c r="D520" s="5"/>
      <c r="E520" s="6" t="s">
        <v>320</v>
      </c>
      <c r="F520" s="4">
        <f>F524+F527+F528+F529+F532+F534+F536+F540+F542+F543+F544+F546</f>
        <v>7194.5</v>
      </c>
      <c r="G520" s="23">
        <v>2197.9</v>
      </c>
      <c r="H520" s="7">
        <f t="shared" si="7"/>
        <v>30.549725484745295</v>
      </c>
    </row>
    <row r="521" spans="1:8" ht="31.5" customHeight="1">
      <c r="A521" s="5" t="s">
        <v>10</v>
      </c>
      <c r="B521" s="5" t="s">
        <v>48</v>
      </c>
      <c r="C521" s="5" t="s">
        <v>182</v>
      </c>
      <c r="D521" s="5"/>
      <c r="E521" s="6" t="s">
        <v>237</v>
      </c>
      <c r="F521" s="4">
        <v>4150</v>
      </c>
      <c r="G521" s="23">
        <f>G522+G525+G530</f>
        <v>778.89760000000001</v>
      </c>
      <c r="H521" s="7">
        <f t="shared" si="7"/>
        <v>18.768616867469881</v>
      </c>
    </row>
    <row r="522" spans="1:8" ht="81.75" customHeight="1">
      <c r="A522" s="5" t="s">
        <v>10</v>
      </c>
      <c r="B522" s="5" t="s">
        <v>48</v>
      </c>
      <c r="C522" s="5" t="s">
        <v>183</v>
      </c>
      <c r="D522" s="5"/>
      <c r="E522" s="6" t="s">
        <v>441</v>
      </c>
      <c r="F522" s="4">
        <v>268.89999999999998</v>
      </c>
      <c r="G522" s="23">
        <v>241.10159999999999</v>
      </c>
      <c r="H522" s="7">
        <f t="shared" si="7"/>
        <v>89.662179248791375</v>
      </c>
    </row>
    <row r="523" spans="1:8" ht="108.75" customHeight="1">
      <c r="A523" s="5" t="s">
        <v>10</v>
      </c>
      <c r="B523" s="5" t="s">
        <v>48</v>
      </c>
      <c r="C523" s="5" t="s">
        <v>184</v>
      </c>
      <c r="D523" s="5"/>
      <c r="E523" s="6" t="s">
        <v>442</v>
      </c>
      <c r="F523" s="4">
        <v>268.89999999999998</v>
      </c>
      <c r="G523" s="23">
        <v>241.10159999999999</v>
      </c>
      <c r="H523" s="7">
        <f t="shared" si="7"/>
        <v>89.662179248791375</v>
      </c>
    </row>
    <row r="524" spans="1:8" ht="38.25">
      <c r="A524" s="5" t="s">
        <v>10</v>
      </c>
      <c r="B524" s="5" t="s">
        <v>48</v>
      </c>
      <c r="C524" s="5" t="s">
        <v>184</v>
      </c>
      <c r="D524" s="5" t="s">
        <v>193</v>
      </c>
      <c r="E524" s="6" t="s">
        <v>571</v>
      </c>
      <c r="F524" s="4">
        <v>268.89999999999998</v>
      </c>
      <c r="G524" s="23">
        <v>241.1</v>
      </c>
      <c r="H524" s="7">
        <f t="shared" si="7"/>
        <v>89.661584232056541</v>
      </c>
    </row>
    <row r="525" spans="1:8" ht="51">
      <c r="A525" s="5" t="s">
        <v>10</v>
      </c>
      <c r="B525" s="5" t="s">
        <v>48</v>
      </c>
      <c r="C525" s="5" t="s">
        <v>185</v>
      </c>
      <c r="D525" s="5"/>
      <c r="E525" s="6" t="s">
        <v>443</v>
      </c>
      <c r="F525" s="4">
        <v>840.8</v>
      </c>
      <c r="G525" s="23">
        <f>G527+G528+G529</f>
        <v>493.6</v>
      </c>
      <c r="H525" s="7">
        <f t="shared" si="7"/>
        <v>58.705994291151285</v>
      </c>
    </row>
    <row r="526" spans="1:8" ht="51">
      <c r="A526" s="5" t="s">
        <v>10</v>
      </c>
      <c r="B526" s="5" t="s">
        <v>48</v>
      </c>
      <c r="C526" s="5" t="s">
        <v>186</v>
      </c>
      <c r="D526" s="5"/>
      <c r="E526" s="6" t="s">
        <v>444</v>
      </c>
      <c r="F526" s="4">
        <v>840.8</v>
      </c>
      <c r="G526" s="23">
        <v>493.6</v>
      </c>
      <c r="H526" s="7">
        <f t="shared" si="7"/>
        <v>58.705994291151285</v>
      </c>
    </row>
    <row r="527" spans="1:8" ht="76.5">
      <c r="A527" s="5" t="s">
        <v>10</v>
      </c>
      <c r="B527" s="5" t="s">
        <v>48</v>
      </c>
      <c r="C527" s="5" t="s">
        <v>186</v>
      </c>
      <c r="D527" s="5" t="s">
        <v>192</v>
      </c>
      <c r="E527" s="6" t="s">
        <v>539</v>
      </c>
      <c r="F527" s="4">
        <v>323.89999999999998</v>
      </c>
      <c r="G527" s="23">
        <v>226.5</v>
      </c>
      <c r="H527" s="7">
        <f t="shared" ref="H527:H546" si="8">G527/F527*100</f>
        <v>69.928990429144804</v>
      </c>
    </row>
    <row r="528" spans="1:8" ht="38.25">
      <c r="A528" s="5" t="s">
        <v>10</v>
      </c>
      <c r="B528" s="5" t="s">
        <v>48</v>
      </c>
      <c r="C528" s="5" t="s">
        <v>186</v>
      </c>
      <c r="D528" s="5" t="s">
        <v>193</v>
      </c>
      <c r="E528" s="6" t="s">
        <v>571</v>
      </c>
      <c r="F528" s="4">
        <v>501.3</v>
      </c>
      <c r="G528" s="23">
        <v>267.10000000000002</v>
      </c>
      <c r="H528" s="7">
        <f t="shared" si="8"/>
        <v>53.281468182724922</v>
      </c>
    </row>
    <row r="529" spans="1:8">
      <c r="A529" s="5" t="s">
        <v>10</v>
      </c>
      <c r="B529" s="5" t="s">
        <v>48</v>
      </c>
      <c r="C529" s="5" t="s">
        <v>186</v>
      </c>
      <c r="D529" s="5" t="s">
        <v>194</v>
      </c>
      <c r="E529" s="6" t="s">
        <v>325</v>
      </c>
      <c r="F529" s="4">
        <v>15.6</v>
      </c>
      <c r="G529" s="23">
        <v>0</v>
      </c>
      <c r="H529" s="7">
        <f t="shared" si="8"/>
        <v>0</v>
      </c>
    </row>
    <row r="530" spans="1:8" ht="38.25">
      <c r="A530" s="5" t="s">
        <v>10</v>
      </c>
      <c r="B530" s="5" t="s">
        <v>48</v>
      </c>
      <c r="C530" s="5" t="s">
        <v>187</v>
      </c>
      <c r="D530" s="5"/>
      <c r="E530" s="6" t="s">
        <v>445</v>
      </c>
      <c r="F530" s="4">
        <v>3040.3</v>
      </c>
      <c r="G530" s="23">
        <v>44.195999999999998</v>
      </c>
      <c r="H530" s="7">
        <f t="shared" si="8"/>
        <v>1.4536723349669438</v>
      </c>
    </row>
    <row r="531" spans="1:8" ht="31.5" customHeight="1">
      <c r="A531" s="5" t="s">
        <v>10</v>
      </c>
      <c r="B531" s="5" t="s">
        <v>48</v>
      </c>
      <c r="C531" s="5" t="s">
        <v>534</v>
      </c>
      <c r="D531" s="5"/>
      <c r="E531" s="6" t="s">
        <v>499</v>
      </c>
      <c r="F531" s="4">
        <v>2360</v>
      </c>
      <c r="G531" s="23">
        <v>0</v>
      </c>
      <c r="H531" s="7">
        <f t="shared" si="8"/>
        <v>0</v>
      </c>
    </row>
    <row r="532" spans="1:8" ht="38.25">
      <c r="A532" s="5" t="s">
        <v>10</v>
      </c>
      <c r="B532" s="5" t="s">
        <v>48</v>
      </c>
      <c r="C532" s="5" t="s">
        <v>534</v>
      </c>
      <c r="D532" s="5" t="s">
        <v>193</v>
      </c>
      <c r="E532" s="6" t="s">
        <v>571</v>
      </c>
      <c r="F532" s="4">
        <v>2360</v>
      </c>
      <c r="G532" s="23">
        <v>0</v>
      </c>
      <c r="H532" s="7">
        <f t="shared" si="8"/>
        <v>0</v>
      </c>
    </row>
    <row r="533" spans="1:8" ht="25.5">
      <c r="A533" s="5" t="s">
        <v>10</v>
      </c>
      <c r="B533" s="5" t="s">
        <v>48</v>
      </c>
      <c r="C533" s="5" t="s">
        <v>188</v>
      </c>
      <c r="D533" s="5"/>
      <c r="E533" s="6" t="s">
        <v>446</v>
      </c>
      <c r="F533" s="4">
        <v>90.3</v>
      </c>
      <c r="G533" s="23">
        <v>44.195999999999998</v>
      </c>
      <c r="H533" s="7">
        <f t="shared" si="8"/>
        <v>48.943521594684384</v>
      </c>
    </row>
    <row r="534" spans="1:8" ht="38.25">
      <c r="A534" s="5" t="s">
        <v>10</v>
      </c>
      <c r="B534" s="5" t="s">
        <v>48</v>
      </c>
      <c r="C534" s="5" t="s">
        <v>188</v>
      </c>
      <c r="D534" s="5" t="s">
        <v>193</v>
      </c>
      <c r="E534" s="6" t="s">
        <v>571</v>
      </c>
      <c r="F534" s="4">
        <v>90.3</v>
      </c>
      <c r="G534" s="23">
        <v>44.2</v>
      </c>
      <c r="H534" s="7">
        <f t="shared" si="8"/>
        <v>48.947951273532674</v>
      </c>
    </row>
    <row r="535" spans="1:8" ht="32.25" customHeight="1">
      <c r="A535" s="5" t="s">
        <v>10</v>
      </c>
      <c r="B535" s="5" t="s">
        <v>48</v>
      </c>
      <c r="C535" s="5" t="s">
        <v>535</v>
      </c>
      <c r="D535" s="5"/>
      <c r="E535" s="6" t="s">
        <v>562</v>
      </c>
      <c r="F535" s="4">
        <v>590</v>
      </c>
      <c r="G535" s="23">
        <v>0</v>
      </c>
      <c r="H535" s="7">
        <f t="shared" si="8"/>
        <v>0</v>
      </c>
    </row>
    <row r="536" spans="1:8" ht="38.25">
      <c r="A536" s="5" t="s">
        <v>10</v>
      </c>
      <c r="B536" s="5" t="s">
        <v>48</v>
      </c>
      <c r="C536" s="5" t="s">
        <v>535</v>
      </c>
      <c r="D536" s="5" t="s">
        <v>193</v>
      </c>
      <c r="E536" s="6" t="s">
        <v>571</v>
      </c>
      <c r="F536" s="4">
        <v>590</v>
      </c>
      <c r="G536" s="23">
        <v>0</v>
      </c>
      <c r="H536" s="7">
        <f t="shared" si="8"/>
        <v>0</v>
      </c>
    </row>
    <row r="537" spans="1:8" ht="38.25">
      <c r="A537" s="5" t="s">
        <v>10</v>
      </c>
      <c r="B537" s="5" t="s">
        <v>48</v>
      </c>
      <c r="C537" s="5" t="s">
        <v>189</v>
      </c>
      <c r="D537" s="5"/>
      <c r="E537" s="6" t="s">
        <v>238</v>
      </c>
      <c r="F537" s="4">
        <v>3044.5</v>
      </c>
      <c r="G537" s="23">
        <f>G540+G542+G543+G544+G546</f>
        <v>1419</v>
      </c>
      <c r="H537" s="7">
        <f t="shared" si="8"/>
        <v>46.608638528494005</v>
      </c>
    </row>
    <row r="538" spans="1:8" ht="25.5">
      <c r="A538" s="5" t="s">
        <v>10</v>
      </c>
      <c r="B538" s="5" t="s">
        <v>48</v>
      </c>
      <c r="C538" s="5" t="s">
        <v>190</v>
      </c>
      <c r="D538" s="5"/>
      <c r="E538" s="6" t="s">
        <v>447</v>
      </c>
      <c r="F538" s="4">
        <v>3044.5</v>
      </c>
      <c r="G538" s="23">
        <v>1419.0107</v>
      </c>
      <c r="H538" s="7">
        <f t="shared" si="8"/>
        <v>46.608989981934641</v>
      </c>
    </row>
    <row r="539" spans="1:8" ht="63.75">
      <c r="A539" s="5" t="s">
        <v>10</v>
      </c>
      <c r="B539" s="5" t="s">
        <v>48</v>
      </c>
      <c r="C539" s="5" t="s">
        <v>536</v>
      </c>
      <c r="D539" s="5"/>
      <c r="E539" s="6" t="s">
        <v>552</v>
      </c>
      <c r="F539" s="4">
        <v>79.099999999999994</v>
      </c>
      <c r="G539" s="23">
        <v>7.09</v>
      </c>
      <c r="H539" s="7">
        <f t="shared" si="8"/>
        <v>8.9633375474083437</v>
      </c>
    </row>
    <row r="540" spans="1:8" ht="76.5">
      <c r="A540" s="5" t="s">
        <v>10</v>
      </c>
      <c r="B540" s="5" t="s">
        <v>48</v>
      </c>
      <c r="C540" s="5" t="s">
        <v>536</v>
      </c>
      <c r="D540" s="5" t="s">
        <v>192</v>
      </c>
      <c r="E540" s="6" t="s">
        <v>539</v>
      </c>
      <c r="F540" s="4">
        <v>79.099999999999994</v>
      </c>
      <c r="G540" s="23">
        <v>7.1</v>
      </c>
      <c r="H540" s="7">
        <f t="shared" si="8"/>
        <v>8.9759797724399508</v>
      </c>
    </row>
    <row r="541" spans="1:8" ht="25.5">
      <c r="A541" s="5" t="s">
        <v>10</v>
      </c>
      <c r="B541" s="5" t="s">
        <v>48</v>
      </c>
      <c r="C541" s="5" t="s">
        <v>191</v>
      </c>
      <c r="D541" s="5"/>
      <c r="E541" s="6" t="s">
        <v>448</v>
      </c>
      <c r="F541" s="4">
        <v>2957.49</v>
      </c>
      <c r="G541" s="23">
        <f>G542+G543+G544</f>
        <v>1411.1999999999998</v>
      </c>
      <c r="H541" s="7">
        <f t="shared" si="8"/>
        <v>47.716137670795163</v>
      </c>
    </row>
    <row r="542" spans="1:8" ht="76.5">
      <c r="A542" s="5" t="s">
        <v>10</v>
      </c>
      <c r="B542" s="5" t="s">
        <v>48</v>
      </c>
      <c r="C542" s="5" t="s">
        <v>191</v>
      </c>
      <c r="D542" s="5" t="s">
        <v>192</v>
      </c>
      <c r="E542" s="6" t="s">
        <v>539</v>
      </c>
      <c r="F542" s="4">
        <v>628.70000000000005</v>
      </c>
      <c r="G542" s="23">
        <v>323.8</v>
      </c>
      <c r="H542" s="7">
        <f t="shared" si="8"/>
        <v>51.503101638301253</v>
      </c>
    </row>
    <row r="543" spans="1:8" ht="38.25">
      <c r="A543" s="5" t="s">
        <v>10</v>
      </c>
      <c r="B543" s="5" t="s">
        <v>48</v>
      </c>
      <c r="C543" s="5" t="s">
        <v>191</v>
      </c>
      <c r="D543" s="5" t="s">
        <v>193</v>
      </c>
      <c r="E543" s="6" t="s">
        <v>571</v>
      </c>
      <c r="F543" s="4">
        <v>549.6</v>
      </c>
      <c r="G543" s="23">
        <v>193.1</v>
      </c>
      <c r="H543" s="7">
        <f t="shared" si="8"/>
        <v>35.134643377001453</v>
      </c>
    </row>
    <row r="544" spans="1:8">
      <c r="A544" s="5" t="s">
        <v>10</v>
      </c>
      <c r="B544" s="5" t="s">
        <v>48</v>
      </c>
      <c r="C544" s="5" t="s">
        <v>191</v>
      </c>
      <c r="D544" s="5" t="s">
        <v>194</v>
      </c>
      <c r="E544" s="6" t="s">
        <v>325</v>
      </c>
      <c r="F544" s="4">
        <v>1779.2</v>
      </c>
      <c r="G544" s="23">
        <v>894.3</v>
      </c>
      <c r="H544" s="7">
        <f t="shared" si="8"/>
        <v>50.264163669064743</v>
      </c>
    </row>
    <row r="545" spans="1:8" ht="51">
      <c r="A545" s="5" t="s">
        <v>10</v>
      </c>
      <c r="B545" s="5" t="s">
        <v>48</v>
      </c>
      <c r="C545" s="5" t="s">
        <v>537</v>
      </c>
      <c r="D545" s="5"/>
      <c r="E545" s="6" t="s">
        <v>554</v>
      </c>
      <c r="F545" s="4">
        <v>7.91</v>
      </c>
      <c r="G545" s="23">
        <v>0.7</v>
      </c>
      <c r="H545" s="7">
        <f t="shared" si="8"/>
        <v>8.8495575221238933</v>
      </c>
    </row>
    <row r="546" spans="1:8" ht="76.5">
      <c r="A546" s="5" t="s">
        <v>10</v>
      </c>
      <c r="B546" s="5" t="s">
        <v>48</v>
      </c>
      <c r="C546" s="5" t="s">
        <v>537</v>
      </c>
      <c r="D546" s="5" t="s">
        <v>192</v>
      </c>
      <c r="E546" s="6" t="s">
        <v>539</v>
      </c>
      <c r="F546" s="4">
        <v>7.9</v>
      </c>
      <c r="G546" s="23">
        <v>0.7</v>
      </c>
      <c r="H546" s="7">
        <f t="shared" si="8"/>
        <v>8.8607594936708853</v>
      </c>
    </row>
    <row r="547" spans="1:8">
      <c r="H547" s="8" t="s">
        <v>501</v>
      </c>
    </row>
  </sheetData>
  <mergeCells count="14">
    <mergeCell ref="F9:F11"/>
    <mergeCell ref="G9:G11"/>
    <mergeCell ref="H9:H11"/>
    <mergeCell ref="E1:H1"/>
    <mergeCell ref="E2:H2"/>
    <mergeCell ref="E3:H3"/>
    <mergeCell ref="A7:H7"/>
    <mergeCell ref="E6:H6"/>
    <mergeCell ref="E4:H4"/>
    <mergeCell ref="A9:A11"/>
    <mergeCell ref="B9:B11"/>
    <mergeCell ref="C9:C11"/>
    <mergeCell ref="D9:D11"/>
    <mergeCell ref="E9:E11"/>
  </mergeCells>
  <pageMargins left="0.51181102362204722" right="0.51181102362204722" top="0.55118110236220474" bottom="0.55118110236220474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2018-08-30T10:25:44Z</dcterms:modified>
</cp:coreProperties>
</file>