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codeName="ЭтаКнига"/>
  <mc:AlternateContent xmlns:mc="http://schemas.openxmlformats.org/markup-compatibility/2006">
    <mc:Choice Requires="x15">
      <x15ac:absPath xmlns:x15ac="http://schemas.microsoft.com/office/spreadsheetml/2010/11/ac" url="\\Nas\глава округа\ГОРОДСКАЯ ДУМА\РЕГИСТР\2023\27.12.2023\Решение №28 от 27.12.2023 бюджет 2024-2026 на гор Думу\"/>
    </mc:Choice>
  </mc:AlternateContent>
  <xr:revisionPtr revIDLastSave="0" documentId="13_ncr:1_{D83358E5-9DC0-477A-88AF-E6D4D1C02390}" xr6:coauthVersionLast="45" xr6:coauthVersionMax="45" xr10:uidLastSave="{00000000-0000-0000-0000-000000000000}"/>
  <bookViews>
    <workbookView xWindow="-108" yWindow="-108" windowWidth="15576" windowHeight="11904" activeTab="3" xr2:uid="{00000000-000D-0000-FFFF-FFFF00000000}"/>
  </bookViews>
  <sheets>
    <sheet name="№ 3 РП" sheetId="5" r:id="rId1"/>
    <sheet name="№ 4" sheetId="3" r:id="rId2"/>
    <sheet name="№ 5ведомственная" sheetId="2" r:id="rId3"/>
    <sheet name="№ 6 Программы" sheetId="6" r:id="rId4"/>
  </sheets>
  <definedNames>
    <definedName name="_xlnm.Print_Titles" localSheetId="0">'№ 3 РП'!$14:$14</definedName>
    <definedName name="_xlnm.Print_Titles" localSheetId="1">'№ 4'!$14:$14</definedName>
    <definedName name="_xlnm.Print_Titles" localSheetId="2">'№ 5ведомственная'!$12:$12</definedName>
    <definedName name="_xlnm.Print_Titles" localSheetId="3">'№ 6 Программы'!$15:$15</definedName>
    <definedName name="_xlnm.Print_Area" localSheetId="0">'№ 3 РП'!$A$1:$E$533</definedName>
    <definedName name="_xlnm.Print_Area" localSheetId="1">'№ 4'!$A$1:$G$588</definedName>
    <definedName name="_xlnm.Print_Area" localSheetId="2">'№ 5ведомственная'!$A$1:$H$603</definedName>
    <definedName name="_xlnm.Print_Area" localSheetId="3">'№ 6 Программы'!$A$1:$F$470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60" i="6" l="1"/>
  <c r="E159" i="6" s="1"/>
  <c r="F160" i="6"/>
  <c r="F159" i="6" s="1"/>
  <c r="D160" i="6"/>
  <c r="D159" i="6" s="1"/>
  <c r="F544" i="3"/>
  <c r="F543" i="3" s="1"/>
  <c r="G544" i="3"/>
  <c r="G543" i="3" s="1"/>
  <c r="E544" i="3"/>
  <c r="E543" i="3" s="1"/>
  <c r="G569" i="2"/>
  <c r="H569" i="2"/>
  <c r="F569" i="2"/>
  <c r="H138" i="2"/>
  <c r="G138" i="2"/>
  <c r="F138" i="2"/>
  <c r="H21" i="2"/>
  <c r="F285" i="2" l="1"/>
  <c r="E300" i="3"/>
  <c r="E198" i="6"/>
  <c r="F198" i="6"/>
  <c r="D198" i="6"/>
  <c r="E197" i="6"/>
  <c r="F197" i="6"/>
  <c r="D197" i="6"/>
  <c r="E196" i="6"/>
  <c r="F196" i="6"/>
  <c r="D196" i="6"/>
  <c r="F304" i="3"/>
  <c r="G304" i="3"/>
  <c r="E304" i="3"/>
  <c r="F303" i="3"/>
  <c r="G303" i="3"/>
  <c r="E303" i="3"/>
  <c r="F302" i="3"/>
  <c r="G302" i="3"/>
  <c r="E302" i="3"/>
  <c r="G292" i="2"/>
  <c r="H292" i="2"/>
  <c r="F292" i="2"/>
  <c r="H30" i="2"/>
  <c r="G30" i="2"/>
  <c r="F30" i="2"/>
  <c r="H41" i="2"/>
  <c r="G41" i="2"/>
  <c r="F41" i="2"/>
  <c r="G602" i="2"/>
  <c r="H602" i="2"/>
  <c r="F602" i="2"/>
  <c r="G560" i="2"/>
  <c r="H560" i="2"/>
  <c r="F560" i="2"/>
  <c r="G462" i="2"/>
  <c r="H462" i="2"/>
  <c r="F462" i="2"/>
  <c r="G21" i="2"/>
  <c r="F21" i="2"/>
  <c r="F301" i="3" l="1"/>
  <c r="F195" i="6"/>
  <c r="E195" i="6"/>
  <c r="E301" i="3"/>
  <c r="D195" i="6"/>
  <c r="G301" i="3"/>
  <c r="G370" i="2" l="1"/>
  <c r="F237" i="3"/>
  <c r="F236" i="3" s="1"/>
  <c r="G237" i="3"/>
  <c r="G236" i="3" s="1"/>
  <c r="E237" i="3"/>
  <c r="E236" i="3" s="1"/>
  <c r="F157" i="3"/>
  <c r="F156" i="3" s="1"/>
  <c r="G157" i="3"/>
  <c r="G156" i="3" s="1"/>
  <c r="E157" i="3"/>
  <c r="E156" i="3" s="1"/>
  <c r="E312" i="6"/>
  <c r="E311" i="6" s="1"/>
  <c r="E310" i="6" s="1"/>
  <c r="E309" i="6" s="1"/>
  <c r="F312" i="6"/>
  <c r="F311" i="6" s="1"/>
  <c r="F310" i="6" s="1"/>
  <c r="F309" i="6" s="1"/>
  <c r="D312" i="6"/>
  <c r="D311" i="6" s="1"/>
  <c r="D310" i="6" s="1"/>
  <c r="D309" i="6" s="1"/>
  <c r="E239" i="6"/>
  <c r="E238" i="6" s="1"/>
  <c r="F239" i="6"/>
  <c r="F238" i="6" s="1"/>
  <c r="D239" i="6"/>
  <c r="D238" i="6" s="1"/>
  <c r="E194" i="6"/>
  <c r="F194" i="6"/>
  <c r="D194" i="6"/>
  <c r="D193" i="6" s="1"/>
  <c r="E134" i="6"/>
  <c r="E133" i="6" s="1"/>
  <c r="F134" i="6"/>
  <c r="F133" i="6" s="1"/>
  <c r="D134" i="6"/>
  <c r="D133" i="6" s="1"/>
  <c r="G580" i="2"/>
  <c r="H580" i="2"/>
  <c r="F580" i="2"/>
  <c r="E164" i="6"/>
  <c r="E163" i="6" s="1"/>
  <c r="F164" i="6"/>
  <c r="F163" i="6" s="1"/>
  <c r="D164" i="6"/>
  <c r="D163" i="6" s="1"/>
  <c r="F546" i="3"/>
  <c r="F545" i="3" s="1"/>
  <c r="G546" i="3"/>
  <c r="G545" i="3" s="1"/>
  <c r="E546" i="3"/>
  <c r="E545" i="3" s="1"/>
  <c r="G571" i="2"/>
  <c r="H571" i="2"/>
  <c r="F571" i="2"/>
  <c r="G559" i="2"/>
  <c r="H559" i="2"/>
  <c r="F559" i="2"/>
  <c r="F481" i="3"/>
  <c r="F480" i="3" s="1"/>
  <c r="G481" i="3"/>
  <c r="G480" i="3" s="1"/>
  <c r="E481" i="3"/>
  <c r="E480" i="3" s="1"/>
  <c r="G553" i="2"/>
  <c r="H553" i="2"/>
  <c r="F553" i="2"/>
  <c r="H395" i="2"/>
  <c r="G395" i="2"/>
  <c r="F395" i="2"/>
  <c r="E283" i="6"/>
  <c r="E282" i="6" s="1"/>
  <c r="F283" i="6"/>
  <c r="F282" i="6" s="1"/>
  <c r="D283" i="6"/>
  <c r="D282" i="6" s="1"/>
  <c r="F282" i="3"/>
  <c r="F281" i="3" s="1"/>
  <c r="G282" i="3"/>
  <c r="G281" i="3" s="1"/>
  <c r="E282" i="3"/>
  <c r="E281" i="3" s="1"/>
  <c r="G272" i="2"/>
  <c r="H272" i="2"/>
  <c r="F272" i="2"/>
  <c r="G238" i="2"/>
  <c r="H238" i="2"/>
  <c r="F238" i="2"/>
  <c r="G227" i="2"/>
  <c r="H227" i="2"/>
  <c r="F227" i="2"/>
  <c r="E223" i="6"/>
  <c r="E222" i="6" s="1"/>
  <c r="F223" i="6"/>
  <c r="F222" i="6" s="1"/>
  <c r="D223" i="6"/>
  <c r="D222" i="6" s="1"/>
  <c r="E225" i="6"/>
  <c r="E224" i="6" s="1"/>
  <c r="F225" i="6"/>
  <c r="F224" i="6" s="1"/>
  <c r="D225" i="6"/>
  <c r="D224" i="6" s="1"/>
  <c r="F174" i="3"/>
  <c r="F173" i="3" s="1"/>
  <c r="G174" i="3"/>
  <c r="G173" i="3" s="1"/>
  <c r="E174" i="3"/>
  <c r="E173" i="3" s="1"/>
  <c r="F176" i="3"/>
  <c r="F175" i="3" s="1"/>
  <c r="G176" i="3"/>
  <c r="G175" i="3" s="1"/>
  <c r="E176" i="3"/>
  <c r="E175" i="3" s="1"/>
  <c r="G166" i="2"/>
  <c r="H166" i="2"/>
  <c r="F166" i="2"/>
  <c r="G164" i="2"/>
  <c r="H164" i="2"/>
  <c r="F164" i="2"/>
  <c r="G145" i="2"/>
  <c r="H145" i="2"/>
  <c r="F145" i="2"/>
  <c r="E365" i="6"/>
  <c r="E364" i="6" s="1"/>
  <c r="F365" i="6"/>
  <c r="F364" i="6" s="1"/>
  <c r="D365" i="6"/>
  <c r="D364" i="6" s="1"/>
  <c r="E455" i="6"/>
  <c r="E454" i="6" s="1"/>
  <c r="F455" i="6"/>
  <c r="F454" i="6" s="1"/>
  <c r="D455" i="6"/>
  <c r="D454" i="6" s="1"/>
  <c r="E451" i="6"/>
  <c r="E450" i="6" s="1"/>
  <c r="F451" i="6"/>
  <c r="F450" i="6" s="1"/>
  <c r="D451" i="6"/>
  <c r="D450" i="6" s="1"/>
  <c r="F291" i="3"/>
  <c r="F290" i="3" s="1"/>
  <c r="G291" i="3"/>
  <c r="G290" i="3" s="1"/>
  <c r="E291" i="3"/>
  <c r="E290" i="3" s="1"/>
  <c r="F287" i="3"/>
  <c r="F286" i="3" s="1"/>
  <c r="G287" i="3"/>
  <c r="G286" i="3" s="1"/>
  <c r="E287" i="3"/>
  <c r="E286" i="3" s="1"/>
  <c r="G281" i="2"/>
  <c r="H281" i="2"/>
  <c r="F281" i="2"/>
  <c r="G277" i="2"/>
  <c r="H277" i="2"/>
  <c r="F277" i="2"/>
  <c r="G345" i="2" l="1"/>
  <c r="H345" i="2"/>
  <c r="F345" i="2"/>
  <c r="E158" i="6" l="1"/>
  <c r="E157" i="6" s="1"/>
  <c r="F158" i="6"/>
  <c r="F157" i="6" s="1"/>
  <c r="D158" i="6"/>
  <c r="D157" i="6" s="1"/>
  <c r="F567" i="2"/>
  <c r="F566" i="2" s="1"/>
  <c r="G567" i="2"/>
  <c r="G566" i="2" s="1"/>
  <c r="H567" i="2"/>
  <c r="H566" i="2" s="1"/>
  <c r="E542" i="3"/>
  <c r="E541" i="3" s="1"/>
  <c r="E540" i="3" s="1"/>
  <c r="F542" i="3"/>
  <c r="F541" i="3" s="1"/>
  <c r="F540" i="3" s="1"/>
  <c r="G542" i="3"/>
  <c r="G541" i="3" s="1"/>
  <c r="G540" i="3" s="1"/>
  <c r="E162" i="6"/>
  <c r="E161" i="6" s="1"/>
  <c r="F162" i="6"/>
  <c r="F161" i="6" s="1"/>
  <c r="D162" i="6"/>
  <c r="D161" i="6" s="1"/>
  <c r="F558" i="3"/>
  <c r="F557" i="3" s="1"/>
  <c r="F556" i="3" s="1"/>
  <c r="G558" i="3"/>
  <c r="G557" i="3" s="1"/>
  <c r="G556" i="3" s="1"/>
  <c r="E558" i="3"/>
  <c r="E557" i="3" s="1"/>
  <c r="E556" i="3" s="1"/>
  <c r="G583" i="2"/>
  <c r="G582" i="2" s="1"/>
  <c r="H583" i="2"/>
  <c r="H582" i="2" s="1"/>
  <c r="F583" i="2"/>
  <c r="F582" i="2" s="1"/>
  <c r="E94" i="6"/>
  <c r="E93" i="6" s="1"/>
  <c r="F94" i="6"/>
  <c r="F93" i="6" s="1"/>
  <c r="D94" i="6"/>
  <c r="D93" i="6" s="1"/>
  <c r="E96" i="6"/>
  <c r="E95" i="6" s="1"/>
  <c r="F96" i="6"/>
  <c r="F95" i="6" s="1"/>
  <c r="D96" i="6"/>
  <c r="D95" i="6" s="1"/>
  <c r="F438" i="3"/>
  <c r="F437" i="3" s="1"/>
  <c r="G438" i="3"/>
  <c r="G437" i="3" s="1"/>
  <c r="E438" i="3"/>
  <c r="E437" i="3" s="1"/>
  <c r="F440" i="3"/>
  <c r="F439" i="3" s="1"/>
  <c r="G440" i="3"/>
  <c r="G439" i="3" s="1"/>
  <c r="E440" i="3"/>
  <c r="E439" i="3" s="1"/>
  <c r="G452" i="2"/>
  <c r="H452" i="2"/>
  <c r="F452" i="2"/>
  <c r="G450" i="2"/>
  <c r="H450" i="2"/>
  <c r="F450" i="2"/>
  <c r="E275" i="6"/>
  <c r="E274" i="6" s="1"/>
  <c r="F275" i="6"/>
  <c r="F274" i="6" s="1"/>
  <c r="D275" i="6"/>
  <c r="D274" i="6" s="1"/>
  <c r="E273" i="6"/>
  <c r="E272" i="6" s="1"/>
  <c r="F273" i="6"/>
  <c r="F272" i="6" s="1"/>
  <c r="D273" i="6"/>
  <c r="D272" i="6" s="1"/>
  <c r="E277" i="6"/>
  <c r="E276" i="6" s="1"/>
  <c r="F277" i="6"/>
  <c r="F276" i="6" s="1"/>
  <c r="D277" i="6"/>
  <c r="D276" i="6" s="1"/>
  <c r="E279" i="6"/>
  <c r="E278" i="6" s="1"/>
  <c r="F279" i="6"/>
  <c r="F278" i="6" s="1"/>
  <c r="D279" i="6"/>
  <c r="D278" i="6" s="1"/>
  <c r="E281" i="6"/>
  <c r="E280" i="6" s="1"/>
  <c r="F281" i="6"/>
  <c r="F280" i="6" s="1"/>
  <c r="F272" i="3"/>
  <c r="F271" i="3" s="1"/>
  <c r="G272" i="3"/>
  <c r="G271" i="3" s="1"/>
  <c r="E272" i="3"/>
  <c r="E271" i="3" s="1"/>
  <c r="F274" i="3"/>
  <c r="F273" i="3" s="1"/>
  <c r="G274" i="3"/>
  <c r="G273" i="3" s="1"/>
  <c r="E274" i="3"/>
  <c r="E273" i="3" s="1"/>
  <c r="F276" i="3"/>
  <c r="F275" i="3" s="1"/>
  <c r="G276" i="3"/>
  <c r="G275" i="3" s="1"/>
  <c r="E276" i="3"/>
  <c r="E275" i="3" s="1"/>
  <c r="F278" i="3"/>
  <c r="F277" i="3" s="1"/>
  <c r="G278" i="3"/>
  <c r="G277" i="3" s="1"/>
  <c r="E278" i="3"/>
  <c r="E277" i="3" s="1"/>
  <c r="F280" i="3"/>
  <c r="F279" i="3" s="1"/>
  <c r="G280" i="3"/>
  <c r="G279" i="3" s="1"/>
  <c r="G270" i="2"/>
  <c r="H270" i="2"/>
  <c r="D281" i="6"/>
  <c r="D280" i="6" s="1"/>
  <c r="G268" i="2"/>
  <c r="H268" i="2"/>
  <c r="F268" i="2"/>
  <c r="G266" i="2"/>
  <c r="H266" i="2"/>
  <c r="F266" i="2"/>
  <c r="G264" i="2"/>
  <c r="H264" i="2"/>
  <c r="F264" i="2"/>
  <c r="G262" i="2"/>
  <c r="H262" i="2"/>
  <c r="F262" i="2"/>
  <c r="G40" i="2"/>
  <c r="H40" i="2"/>
  <c r="F40" i="2"/>
  <c r="E156" i="6" l="1"/>
  <c r="F156" i="6"/>
  <c r="D156" i="6"/>
  <c r="H565" i="2"/>
  <c r="H564" i="2" s="1"/>
  <c r="H563" i="2" s="1"/>
  <c r="G565" i="2"/>
  <c r="G564" i="2" s="1"/>
  <c r="G563" i="2" s="1"/>
  <c r="F565" i="2"/>
  <c r="F564" i="2" s="1"/>
  <c r="F563" i="2" s="1"/>
  <c r="F539" i="3"/>
  <c r="F538" i="3" s="1"/>
  <c r="F537" i="3" s="1"/>
  <c r="G539" i="3"/>
  <c r="G538" i="3" s="1"/>
  <c r="G537" i="3" s="1"/>
  <c r="E539" i="3"/>
  <c r="E538" i="3" s="1"/>
  <c r="E537" i="3" s="1"/>
  <c r="F270" i="2"/>
  <c r="E280" i="3"/>
  <c r="E279" i="3" s="1"/>
  <c r="F162" i="2"/>
  <c r="G162" i="2"/>
  <c r="G47" i="2" l="1"/>
  <c r="F47" i="2"/>
  <c r="F215" i="2" l="1"/>
  <c r="F323" i="2" l="1"/>
  <c r="E264" i="6"/>
  <c r="E263" i="6" s="1"/>
  <c r="F264" i="6"/>
  <c r="F263" i="6" s="1"/>
  <c r="D264" i="6"/>
  <c r="D263" i="6" s="1"/>
  <c r="F263" i="3"/>
  <c r="F262" i="3" s="1"/>
  <c r="G263" i="3"/>
  <c r="G262" i="3" s="1"/>
  <c r="E263" i="3"/>
  <c r="E262" i="3" s="1"/>
  <c r="G253" i="2"/>
  <c r="H253" i="2"/>
  <c r="F253" i="2"/>
  <c r="E193" i="6" l="1"/>
  <c r="F193" i="6"/>
  <c r="E25" i="6" l="1"/>
  <c r="E24" i="6" s="1"/>
  <c r="F25" i="6"/>
  <c r="F24" i="6" s="1"/>
  <c r="D25" i="6"/>
  <c r="D24" i="6" s="1"/>
  <c r="F322" i="3"/>
  <c r="F321" i="3" s="1"/>
  <c r="G322" i="3"/>
  <c r="G321" i="3" s="1"/>
  <c r="E322" i="3"/>
  <c r="E321" i="3" s="1"/>
  <c r="H366" i="2"/>
  <c r="G366" i="2"/>
  <c r="F366" i="2"/>
  <c r="E75" i="6"/>
  <c r="E74" i="6" s="1"/>
  <c r="E73" i="6" s="1"/>
  <c r="F75" i="6"/>
  <c r="F74" i="6" s="1"/>
  <c r="F73" i="6" s="1"/>
  <c r="D75" i="6"/>
  <c r="D74" i="6" s="1"/>
  <c r="D73" i="6" s="1"/>
  <c r="D72" i="6"/>
  <c r="D71" i="6" s="1"/>
  <c r="D70" i="6" s="1"/>
  <c r="E72" i="6"/>
  <c r="E71" i="6" s="1"/>
  <c r="E70" i="6" s="1"/>
  <c r="F72" i="6"/>
  <c r="F71" i="6" s="1"/>
  <c r="F70" i="6" s="1"/>
  <c r="F365" i="3"/>
  <c r="F364" i="3" s="1"/>
  <c r="F363" i="3" s="1"/>
  <c r="G365" i="3"/>
  <c r="G364" i="3" s="1"/>
  <c r="G363" i="3" s="1"/>
  <c r="E365" i="3"/>
  <c r="E364" i="3" s="1"/>
  <c r="E363" i="3" s="1"/>
  <c r="G409" i="2"/>
  <c r="G408" i="2" s="1"/>
  <c r="H409" i="2"/>
  <c r="H408" i="2" s="1"/>
  <c r="F409" i="2"/>
  <c r="F408" i="2" s="1"/>
  <c r="H83" i="2" l="1"/>
  <c r="H82" i="2" s="1"/>
  <c r="H81" i="2" s="1"/>
  <c r="G83" i="2"/>
  <c r="G82" i="2" s="1"/>
  <c r="G81" i="2" s="1"/>
  <c r="E93" i="3"/>
  <c r="E92" i="3" s="1"/>
  <c r="E91" i="3" s="1"/>
  <c r="E90" i="3" s="1"/>
  <c r="F83" i="2"/>
  <c r="F82" i="2" s="1"/>
  <c r="F81" i="2" s="1"/>
  <c r="F93" i="3" l="1"/>
  <c r="F92" i="3" s="1"/>
  <c r="F91" i="3" s="1"/>
  <c r="F90" i="3" s="1"/>
  <c r="G93" i="3"/>
  <c r="G92" i="3" s="1"/>
  <c r="G91" i="3" s="1"/>
  <c r="G90" i="3" s="1"/>
  <c r="D35" i="6"/>
  <c r="D34" i="6" s="1"/>
  <c r="E35" i="6"/>
  <c r="E34" i="6" s="1"/>
  <c r="F35" i="6"/>
  <c r="F34" i="6" s="1"/>
  <c r="F332" i="3"/>
  <c r="F331" i="3" s="1"/>
  <c r="G332" i="3"/>
  <c r="G331" i="3" s="1"/>
  <c r="E332" i="3"/>
  <c r="E331" i="3" s="1"/>
  <c r="G376" i="2"/>
  <c r="H376" i="2"/>
  <c r="F376" i="2"/>
  <c r="E121" i="6" l="1"/>
  <c r="E120" i="6" s="1"/>
  <c r="F121" i="6"/>
  <c r="F120" i="6" s="1"/>
  <c r="D121" i="6"/>
  <c r="D120" i="6" s="1"/>
  <c r="F468" i="3"/>
  <c r="F467" i="3" s="1"/>
  <c r="G468" i="3"/>
  <c r="G467" i="3" s="1"/>
  <c r="E468" i="3"/>
  <c r="E467" i="3" s="1"/>
  <c r="G540" i="2"/>
  <c r="H540" i="2"/>
  <c r="F540" i="2"/>
  <c r="E130" i="6"/>
  <c r="E129" i="6" s="1"/>
  <c r="F130" i="6"/>
  <c r="F129" i="6" s="1"/>
  <c r="D130" i="6"/>
  <c r="D129" i="6" s="1"/>
  <c r="F477" i="3"/>
  <c r="F476" i="3" s="1"/>
  <c r="G477" i="3"/>
  <c r="G476" i="3" s="1"/>
  <c r="E477" i="3"/>
  <c r="E476" i="3" s="1"/>
  <c r="G549" i="2"/>
  <c r="H549" i="2"/>
  <c r="F549" i="2"/>
  <c r="G420" i="2"/>
  <c r="H420" i="2"/>
  <c r="F147" i="3"/>
  <c r="F146" i="3" s="1"/>
  <c r="F145" i="3" s="1"/>
  <c r="F144" i="3" s="1"/>
  <c r="F143" i="3" s="1"/>
  <c r="F142" i="3" s="1"/>
  <c r="H137" i="2"/>
  <c r="H136" i="2" s="1"/>
  <c r="H135" i="2" s="1"/>
  <c r="H134" i="2" s="1"/>
  <c r="H133" i="2" s="1"/>
  <c r="E178" i="5" s="1"/>
  <c r="D307" i="6"/>
  <c r="D306" i="6" s="1"/>
  <c r="F307" i="6" l="1"/>
  <c r="F306" i="6" s="1"/>
  <c r="E307" i="6"/>
  <c r="E306" i="6" s="1"/>
  <c r="G147" i="3"/>
  <c r="G146" i="3" s="1"/>
  <c r="G145" i="3" s="1"/>
  <c r="G144" i="3" s="1"/>
  <c r="G143" i="3" s="1"/>
  <c r="G142" i="3" s="1"/>
  <c r="G137" i="2"/>
  <c r="G136" i="2" s="1"/>
  <c r="G135" i="2" s="1"/>
  <c r="G134" i="2" s="1"/>
  <c r="G133" i="2" s="1"/>
  <c r="D178" i="5" s="1"/>
  <c r="E147" i="3"/>
  <c r="E146" i="3" s="1"/>
  <c r="E145" i="3" s="1"/>
  <c r="E144" i="3" s="1"/>
  <c r="E143" i="3" s="1"/>
  <c r="E142" i="3" s="1"/>
  <c r="F137" i="2"/>
  <c r="F136" i="2" s="1"/>
  <c r="F135" i="2" s="1"/>
  <c r="F134" i="2" s="1"/>
  <c r="F133" i="2" s="1"/>
  <c r="C178" i="5" s="1"/>
  <c r="E92" i="6"/>
  <c r="F92" i="6"/>
  <c r="D92" i="6"/>
  <c r="E99" i="6"/>
  <c r="F99" i="6"/>
  <c r="D99" i="6"/>
  <c r="E101" i="6"/>
  <c r="F101" i="6"/>
  <c r="D101" i="6"/>
  <c r="F455" i="3"/>
  <c r="G455" i="3"/>
  <c r="E455" i="3"/>
  <c r="F445" i="3"/>
  <c r="G445" i="3"/>
  <c r="E445" i="3"/>
  <c r="F443" i="3"/>
  <c r="G443" i="3"/>
  <c r="E443" i="3"/>
  <c r="F436" i="3"/>
  <c r="G436" i="3"/>
  <c r="E436" i="3"/>
  <c r="H467" i="2"/>
  <c r="H466" i="2" s="1"/>
  <c r="H465" i="2" s="1"/>
  <c r="H464" i="2" s="1"/>
  <c r="G467" i="2"/>
  <c r="G466" i="2" s="1"/>
  <c r="G465" i="2" s="1"/>
  <c r="G464" i="2" s="1"/>
  <c r="F467" i="2"/>
  <c r="F466" i="2" s="1"/>
  <c r="F465" i="2" s="1"/>
  <c r="F464" i="2" s="1"/>
  <c r="H457" i="2"/>
  <c r="G457" i="2"/>
  <c r="F457" i="2"/>
  <c r="H455" i="2"/>
  <c r="G455" i="2"/>
  <c r="F455" i="2"/>
  <c r="H448" i="2"/>
  <c r="H447" i="2" s="1"/>
  <c r="G448" i="2"/>
  <c r="G447" i="2" s="1"/>
  <c r="F448" i="2"/>
  <c r="F447" i="2" s="1"/>
  <c r="G427" i="2"/>
  <c r="H427" i="2"/>
  <c r="F427" i="2"/>
  <c r="E429" i="6"/>
  <c r="F429" i="6"/>
  <c r="D429" i="6"/>
  <c r="G432" i="2"/>
  <c r="G431" i="2" s="1"/>
  <c r="G430" i="2" s="1"/>
  <c r="G429" i="2" s="1"/>
  <c r="H432" i="2"/>
  <c r="H431" i="2" s="1"/>
  <c r="H430" i="2" s="1"/>
  <c r="H429" i="2" s="1"/>
  <c r="E286" i="6"/>
  <c r="E285" i="6" s="1"/>
  <c r="F286" i="6"/>
  <c r="F285" i="6" s="1"/>
  <c r="D286" i="6"/>
  <c r="D285" i="6" s="1"/>
  <c r="E288" i="6"/>
  <c r="E287" i="6" s="1"/>
  <c r="F288" i="6"/>
  <c r="F287" i="6" s="1"/>
  <c r="D288" i="6"/>
  <c r="D287" i="6" s="1"/>
  <c r="E290" i="6"/>
  <c r="E289" i="6" s="1"/>
  <c r="F290" i="6"/>
  <c r="F289" i="6" s="1"/>
  <c r="D290" i="6"/>
  <c r="D289" i="6" s="1"/>
  <c r="F311" i="3"/>
  <c r="F310" i="3" s="1"/>
  <c r="G311" i="3"/>
  <c r="G310" i="3" s="1"/>
  <c r="E311" i="3"/>
  <c r="E310" i="3" s="1"/>
  <c r="F313" i="3"/>
  <c r="F312" i="3" s="1"/>
  <c r="G313" i="3"/>
  <c r="G312" i="3" s="1"/>
  <c r="E313" i="3"/>
  <c r="E312" i="3" s="1"/>
  <c r="F315" i="3"/>
  <c r="F314" i="3" s="1"/>
  <c r="G315" i="3"/>
  <c r="G314" i="3" s="1"/>
  <c r="E315" i="3"/>
  <c r="E314" i="3" s="1"/>
  <c r="E305" i="6"/>
  <c r="E304" i="6" s="1"/>
  <c r="F305" i="6"/>
  <c r="F304" i="6" s="1"/>
  <c r="D305" i="6"/>
  <c r="D304" i="6" s="1"/>
  <c r="F194" i="3"/>
  <c r="F193" i="3" s="1"/>
  <c r="F192" i="3" s="1"/>
  <c r="G194" i="3"/>
  <c r="G193" i="3" s="1"/>
  <c r="G192" i="3" s="1"/>
  <c r="E194" i="3"/>
  <c r="E193" i="3" s="1"/>
  <c r="E192" i="3" s="1"/>
  <c r="E191" i="3" s="1"/>
  <c r="H184" i="2"/>
  <c r="H183" i="2" s="1"/>
  <c r="H182" i="2" s="1"/>
  <c r="H181" i="2" s="1"/>
  <c r="G184" i="2"/>
  <c r="G183" i="2" s="1"/>
  <c r="G182" i="2" s="1"/>
  <c r="G181" i="2" s="1"/>
  <c r="F184" i="2"/>
  <c r="F183" i="2" s="1"/>
  <c r="F182" i="2" s="1"/>
  <c r="F181" i="2" s="1"/>
  <c r="G305" i="2"/>
  <c r="H305" i="2"/>
  <c r="F305" i="2"/>
  <c r="G303" i="2"/>
  <c r="H303" i="2"/>
  <c r="F303" i="2"/>
  <c r="G301" i="2"/>
  <c r="H301" i="2"/>
  <c r="F301" i="2"/>
  <c r="D578" i="3"/>
  <c r="E341" i="2"/>
  <c r="E334" i="2"/>
  <c r="D523" i="3"/>
  <c r="E326" i="2"/>
  <c r="D506" i="3"/>
  <c r="D491" i="3"/>
  <c r="E315" i="2"/>
  <c r="E309" i="2"/>
  <c r="F454" i="2" l="1"/>
  <c r="G454" i="2"/>
  <c r="H454" i="2"/>
  <c r="E284" i="6"/>
  <c r="G309" i="3"/>
  <c r="G308" i="3" s="1"/>
  <c r="G307" i="3" s="1"/>
  <c r="G306" i="3" s="1"/>
  <c r="G305" i="3" s="1"/>
  <c r="E309" i="3"/>
  <c r="E308" i="3" s="1"/>
  <c r="E307" i="3" s="1"/>
  <c r="E306" i="3" s="1"/>
  <c r="E305" i="3" s="1"/>
  <c r="F284" i="6"/>
  <c r="D284" i="6"/>
  <c r="F309" i="3"/>
  <c r="F308" i="3" s="1"/>
  <c r="F307" i="3" s="1"/>
  <c r="F306" i="3" s="1"/>
  <c r="F305" i="3" s="1"/>
  <c r="H300" i="2"/>
  <c r="H299" i="2" s="1"/>
  <c r="H298" i="2" s="1"/>
  <c r="H297" i="2" s="1"/>
  <c r="G300" i="2"/>
  <c r="G299" i="2" s="1"/>
  <c r="G298" i="2" s="1"/>
  <c r="G297" i="2" s="1"/>
  <c r="F300" i="2"/>
  <c r="F299" i="2" s="1"/>
  <c r="F298" i="2" s="1"/>
  <c r="F297" i="2" s="1"/>
  <c r="F394" i="2"/>
  <c r="E319" i="6"/>
  <c r="E318" i="6" s="1"/>
  <c r="E317" i="6" s="1"/>
  <c r="F319" i="6"/>
  <c r="F318" i="6" s="1"/>
  <c r="F317" i="6" s="1"/>
  <c r="D319" i="6"/>
  <c r="D318" i="6" s="1"/>
  <c r="D317" i="6" s="1"/>
  <c r="F530" i="3"/>
  <c r="F529" i="3" s="1"/>
  <c r="F528" i="3" s="1"/>
  <c r="G530" i="3"/>
  <c r="G529" i="3" s="1"/>
  <c r="G528" i="3" s="1"/>
  <c r="E530" i="3"/>
  <c r="E529" i="3" s="1"/>
  <c r="E528" i="3" s="1"/>
  <c r="G332" i="2"/>
  <c r="G331" i="2" s="1"/>
  <c r="H332" i="2"/>
  <c r="H331" i="2" s="1"/>
  <c r="F332" i="2"/>
  <c r="F331" i="2" s="1"/>
  <c r="H446" i="2" l="1"/>
  <c r="H296" i="2"/>
  <c r="E316" i="5"/>
  <c r="E315" i="5" s="1"/>
  <c r="G296" i="2"/>
  <c r="D316" i="5"/>
  <c r="D315" i="5" s="1"/>
  <c r="F296" i="2"/>
  <c r="C316" i="5"/>
  <c r="C315" i="5" s="1"/>
  <c r="F446" i="2"/>
  <c r="G446" i="2"/>
  <c r="E271" i="6"/>
  <c r="E270" i="6" s="1"/>
  <c r="F271" i="6"/>
  <c r="F270" i="6" s="1"/>
  <c r="D271" i="6"/>
  <c r="D270" i="6" s="1"/>
  <c r="F270" i="3"/>
  <c r="F269" i="3" s="1"/>
  <c r="G270" i="3"/>
  <c r="G269" i="3" s="1"/>
  <c r="E270" i="3"/>
  <c r="E269" i="3" s="1"/>
  <c r="G260" i="2"/>
  <c r="H260" i="2"/>
  <c r="F260" i="2"/>
  <c r="F397" i="3" l="1"/>
  <c r="F396" i="3" s="1"/>
  <c r="F395" i="3" s="1"/>
  <c r="F394" i="3" s="1"/>
  <c r="F393" i="3" s="1"/>
  <c r="G397" i="3"/>
  <c r="G396" i="3" s="1"/>
  <c r="G395" i="3" s="1"/>
  <c r="G394" i="3" s="1"/>
  <c r="G393" i="3" s="1"/>
  <c r="F432" i="2" l="1"/>
  <c r="F431" i="2" s="1"/>
  <c r="F430" i="2" s="1"/>
  <c r="F429" i="2" s="1"/>
  <c r="E397" i="3" l="1"/>
  <c r="E396" i="3" s="1"/>
  <c r="E395" i="3" s="1"/>
  <c r="E394" i="3" s="1"/>
  <c r="E393" i="3" s="1"/>
  <c r="B271" i="6"/>
  <c r="A270" i="6"/>
  <c r="A271" i="6" s="1"/>
  <c r="C271" i="6"/>
  <c r="C270" i="6"/>
  <c r="B270" i="3" l="1"/>
  <c r="B269" i="3" s="1"/>
  <c r="D270" i="3"/>
  <c r="D269" i="3"/>
  <c r="E88" i="6" l="1"/>
  <c r="F88" i="6"/>
  <c r="D88" i="6"/>
  <c r="D87" i="6" s="1"/>
  <c r="F383" i="3"/>
  <c r="G383" i="3"/>
  <c r="E383" i="3"/>
  <c r="E382" i="3" s="1"/>
  <c r="G426" i="2"/>
  <c r="H426" i="2"/>
  <c r="F426" i="2"/>
  <c r="F87" i="6" l="1"/>
  <c r="F86" i="6" s="1"/>
  <c r="E87" i="6"/>
  <c r="E86" i="6" s="1"/>
  <c r="F382" i="3"/>
  <c r="F381" i="3" s="1"/>
  <c r="G382" i="3"/>
  <c r="G381" i="3" s="1"/>
  <c r="D86" i="6"/>
  <c r="E381" i="3"/>
  <c r="F454" i="3" l="1"/>
  <c r="F453" i="3" s="1"/>
  <c r="F452" i="3" s="1"/>
  <c r="F451" i="3" s="1"/>
  <c r="G454" i="3"/>
  <c r="G453" i="3" s="1"/>
  <c r="G452" i="3" s="1"/>
  <c r="G451" i="3" s="1"/>
  <c r="D267" i="6"/>
  <c r="D266" i="6" s="1"/>
  <c r="E261" i="3"/>
  <c r="E260" i="3" s="1"/>
  <c r="D192" i="6"/>
  <c r="D191" i="6" s="1"/>
  <c r="D147" i="6"/>
  <c r="E44" i="6"/>
  <c r="E43" i="6" s="1"/>
  <c r="E50" i="6"/>
  <c r="E49" i="6" s="1"/>
  <c r="E48" i="6"/>
  <c r="E47" i="6" s="1"/>
  <c r="E60" i="6"/>
  <c r="E59" i="6" s="1"/>
  <c r="E58" i="6"/>
  <c r="E57" i="6" s="1"/>
  <c r="E56" i="6"/>
  <c r="E55" i="6" s="1"/>
  <c r="E54" i="6"/>
  <c r="E53" i="6" s="1"/>
  <c r="F44" i="6"/>
  <c r="F43" i="6" s="1"/>
  <c r="F50" i="6"/>
  <c r="F49" i="6" s="1"/>
  <c r="F48" i="6"/>
  <c r="F47" i="6" s="1"/>
  <c r="F58" i="6"/>
  <c r="F57" i="6" s="1"/>
  <c r="F56" i="6"/>
  <c r="F55" i="6" s="1"/>
  <c r="F54" i="6"/>
  <c r="F53" i="6" s="1"/>
  <c r="D44" i="6"/>
  <c r="D43" i="6" s="1"/>
  <c r="D50" i="6"/>
  <c r="D49" i="6" s="1"/>
  <c r="D48" i="6"/>
  <c r="D47" i="6" s="1"/>
  <c r="D58" i="6"/>
  <c r="D57" i="6" s="1"/>
  <c r="E22" i="6"/>
  <c r="E23" i="6"/>
  <c r="E27" i="6"/>
  <c r="E26" i="6" s="1"/>
  <c r="E31" i="6"/>
  <c r="E30" i="6" s="1"/>
  <c r="E33" i="6"/>
  <c r="E32" i="6" s="1"/>
  <c r="F22" i="6"/>
  <c r="F23" i="6"/>
  <c r="F27" i="6"/>
  <c r="F26" i="6" s="1"/>
  <c r="F29" i="6"/>
  <c r="F28" i="6" s="1"/>
  <c r="F31" i="6"/>
  <c r="F30" i="6" s="1"/>
  <c r="F33" i="6"/>
  <c r="F32" i="6" s="1"/>
  <c r="D22" i="6"/>
  <c r="D23" i="6"/>
  <c r="D27" i="6"/>
  <c r="D26" i="6" s="1"/>
  <c r="F340" i="3"/>
  <c r="F339" i="3" s="1"/>
  <c r="F350" i="3"/>
  <c r="F349" i="3" s="1"/>
  <c r="F348" i="3"/>
  <c r="F347" i="3" s="1"/>
  <c r="F346" i="3"/>
  <c r="F345" i="3" s="1"/>
  <c r="F344" i="3"/>
  <c r="F343" i="3" s="1"/>
  <c r="G340" i="3"/>
  <c r="G339" i="3" s="1"/>
  <c r="G348" i="3"/>
  <c r="G347" i="3" s="1"/>
  <c r="G346" i="3"/>
  <c r="G345" i="3" s="1"/>
  <c r="G344" i="3"/>
  <c r="G343" i="3" s="1"/>
  <c r="E340" i="3"/>
  <c r="E339" i="3" s="1"/>
  <c r="E348" i="3"/>
  <c r="E347" i="3" s="1"/>
  <c r="F324" i="3"/>
  <c r="F323" i="3" s="1"/>
  <c r="F328" i="3"/>
  <c r="F327" i="3" s="1"/>
  <c r="F330" i="3"/>
  <c r="F329" i="3" s="1"/>
  <c r="G324" i="3"/>
  <c r="G323" i="3" s="1"/>
  <c r="G326" i="3"/>
  <c r="G325" i="3" s="1"/>
  <c r="G328" i="3"/>
  <c r="G327" i="3" s="1"/>
  <c r="G330" i="3"/>
  <c r="G329" i="3" s="1"/>
  <c r="E324" i="3"/>
  <c r="E323" i="3" s="1"/>
  <c r="E326" i="3"/>
  <c r="E325" i="3" s="1"/>
  <c r="F422" i="2"/>
  <c r="E376" i="3"/>
  <c r="E375" i="3" s="1"/>
  <c r="E380" i="3"/>
  <c r="E379" i="3" s="1"/>
  <c r="D117" i="6"/>
  <c r="D118" i="6"/>
  <c r="D119" i="6"/>
  <c r="D115" i="6"/>
  <c r="D114" i="6" s="1"/>
  <c r="D123" i="6"/>
  <c r="D122" i="6" s="1"/>
  <c r="E464" i="3"/>
  <c r="E465" i="3"/>
  <c r="E466" i="3"/>
  <c r="E462" i="3"/>
  <c r="E461" i="3" s="1"/>
  <c r="E470" i="3"/>
  <c r="E469" i="3" s="1"/>
  <c r="F536" i="2"/>
  <c r="F534" i="2"/>
  <c r="F542" i="2"/>
  <c r="D83" i="6"/>
  <c r="D82" i="6" s="1"/>
  <c r="D79" i="6"/>
  <c r="D78" i="6" s="1"/>
  <c r="D85" i="6"/>
  <c r="D84" i="6" s="1"/>
  <c r="F420" i="2"/>
  <c r="F424" i="2"/>
  <c r="E328" i="3"/>
  <c r="E327" i="3" s="1"/>
  <c r="E330" i="3"/>
  <c r="E329" i="3" s="1"/>
  <c r="F370" i="2"/>
  <c r="F368" i="2"/>
  <c r="F374" i="2"/>
  <c r="G240" i="2"/>
  <c r="G242" i="2"/>
  <c r="G245" i="2"/>
  <c r="G247" i="2"/>
  <c r="G249" i="2"/>
  <c r="G251" i="2"/>
  <c r="G256" i="2"/>
  <c r="G258" i="2"/>
  <c r="G279" i="2"/>
  <c r="G276" i="2" s="1"/>
  <c r="G284" i="2"/>
  <c r="G283" i="2" s="1"/>
  <c r="H240" i="2"/>
  <c r="H242" i="2"/>
  <c r="H245" i="2"/>
  <c r="H244" i="2" s="1"/>
  <c r="H247" i="2"/>
  <c r="H249" i="2"/>
  <c r="H251" i="2"/>
  <c r="H256" i="2"/>
  <c r="H258" i="2"/>
  <c r="H279" i="2"/>
  <c r="H276" i="2" s="1"/>
  <c r="H284" i="2"/>
  <c r="H283" i="2" s="1"/>
  <c r="F240" i="2"/>
  <c r="F242" i="2"/>
  <c r="F245" i="2"/>
  <c r="F247" i="2"/>
  <c r="F249" i="2"/>
  <c r="F256" i="2"/>
  <c r="F258" i="2"/>
  <c r="F279" i="2"/>
  <c r="F276" i="2" s="1"/>
  <c r="F284" i="2"/>
  <c r="F283" i="2" s="1"/>
  <c r="E370" i="6"/>
  <c r="E369" i="6" s="1"/>
  <c r="E368" i="6" s="1"/>
  <c r="E373" i="6"/>
  <c r="E372" i="6" s="1"/>
  <c r="E375" i="6"/>
  <c r="E374" i="6" s="1"/>
  <c r="E378" i="6"/>
  <c r="E377" i="6" s="1"/>
  <c r="E376" i="6" s="1"/>
  <c r="E381" i="6"/>
  <c r="E380" i="6" s="1"/>
  <c r="E379" i="6" s="1"/>
  <c r="E384" i="6"/>
  <c r="E383" i="6" s="1"/>
  <c r="E382" i="6" s="1"/>
  <c r="E387" i="6"/>
  <c r="E386" i="6" s="1"/>
  <c r="E385" i="6" s="1"/>
  <c r="F370" i="6"/>
  <c r="F369" i="6" s="1"/>
  <c r="F368" i="6" s="1"/>
  <c r="F373" i="6"/>
  <c r="F372" i="6" s="1"/>
  <c r="F375" i="6"/>
  <c r="F374" i="6" s="1"/>
  <c r="F378" i="6"/>
  <c r="F377" i="6" s="1"/>
  <c r="F376" i="6" s="1"/>
  <c r="F381" i="6"/>
  <c r="F380" i="6" s="1"/>
  <c r="F379" i="6" s="1"/>
  <c r="F384" i="6"/>
  <c r="F383" i="6" s="1"/>
  <c r="F382" i="6" s="1"/>
  <c r="F387" i="6"/>
  <c r="F386" i="6" s="1"/>
  <c r="F385" i="6" s="1"/>
  <c r="D370" i="6"/>
  <c r="D369" i="6" s="1"/>
  <c r="D368" i="6" s="1"/>
  <c r="D373" i="6"/>
  <c r="D372" i="6" s="1"/>
  <c r="D375" i="6"/>
  <c r="D374" i="6" s="1"/>
  <c r="D378" i="6"/>
  <c r="D377" i="6" s="1"/>
  <c r="D376" i="6" s="1"/>
  <c r="D381" i="6"/>
  <c r="D380" i="6" s="1"/>
  <c r="D379" i="6" s="1"/>
  <c r="D384" i="6"/>
  <c r="D383" i="6" s="1"/>
  <c r="D382" i="6" s="1"/>
  <c r="D387" i="6"/>
  <c r="D386" i="6" s="1"/>
  <c r="D385" i="6" s="1"/>
  <c r="D52" i="6"/>
  <c r="D51" i="6" s="1"/>
  <c r="F221" i="2"/>
  <c r="F294" i="3"/>
  <c r="F293" i="3" s="1"/>
  <c r="F292" i="3" s="1"/>
  <c r="G294" i="3"/>
  <c r="G293" i="3" s="1"/>
  <c r="G292" i="3" s="1"/>
  <c r="E294" i="3"/>
  <c r="E293" i="3" s="1"/>
  <c r="E292" i="3" s="1"/>
  <c r="E458" i="6"/>
  <c r="E457" i="6" s="1"/>
  <c r="E456" i="6" s="1"/>
  <c r="F458" i="6"/>
  <c r="F457" i="6" s="1"/>
  <c r="F456" i="6" s="1"/>
  <c r="D458" i="6"/>
  <c r="D457" i="6" s="1"/>
  <c r="D456" i="6" s="1"/>
  <c r="E117" i="6"/>
  <c r="E118" i="6"/>
  <c r="E119" i="6"/>
  <c r="E115" i="6"/>
  <c r="E114" i="6" s="1"/>
  <c r="E123" i="6"/>
  <c r="E122" i="6" s="1"/>
  <c r="E126" i="6"/>
  <c r="E125" i="6" s="1"/>
  <c r="E128" i="6"/>
  <c r="E127" i="6" s="1"/>
  <c r="E132" i="6"/>
  <c r="E131" i="6" s="1"/>
  <c r="F117" i="6"/>
  <c r="F118" i="6"/>
  <c r="F119" i="6"/>
  <c r="F115" i="6"/>
  <c r="F114" i="6" s="1"/>
  <c r="F123" i="6"/>
  <c r="F122" i="6" s="1"/>
  <c r="F126" i="6"/>
  <c r="F125" i="6" s="1"/>
  <c r="F128" i="6"/>
  <c r="F127" i="6" s="1"/>
  <c r="F132" i="6"/>
  <c r="F131" i="6" s="1"/>
  <c r="D126" i="6"/>
  <c r="D125" i="6" s="1"/>
  <c r="D128" i="6"/>
  <c r="D127" i="6" s="1"/>
  <c r="D132" i="6"/>
  <c r="D131" i="6" s="1"/>
  <c r="F464" i="3"/>
  <c r="F465" i="3"/>
  <c r="F466" i="3"/>
  <c r="F462" i="3"/>
  <c r="F461" i="3" s="1"/>
  <c r="F470" i="3"/>
  <c r="F469" i="3" s="1"/>
  <c r="F473" i="3"/>
  <c r="F472" i="3" s="1"/>
  <c r="F475" i="3"/>
  <c r="F474" i="3" s="1"/>
  <c r="F479" i="3"/>
  <c r="F478" i="3" s="1"/>
  <c r="G464" i="3"/>
  <c r="G465" i="3"/>
  <c r="G466" i="3"/>
  <c r="G462" i="3"/>
  <c r="G461" i="3" s="1"/>
  <c r="G470" i="3"/>
  <c r="G469" i="3" s="1"/>
  <c r="G473" i="3"/>
  <c r="G472" i="3" s="1"/>
  <c r="G475" i="3"/>
  <c r="G474" i="3" s="1"/>
  <c r="G479" i="3"/>
  <c r="G478" i="3" s="1"/>
  <c r="E473" i="3"/>
  <c r="E472" i="3" s="1"/>
  <c r="E475" i="3"/>
  <c r="E474" i="3" s="1"/>
  <c r="E479" i="3"/>
  <c r="E478" i="3" s="1"/>
  <c r="G536" i="2"/>
  <c r="G534" i="2"/>
  <c r="G542" i="2"/>
  <c r="G545" i="2"/>
  <c r="G547" i="2"/>
  <c r="G551" i="2"/>
  <c r="H536" i="2"/>
  <c r="H534" i="2"/>
  <c r="H542" i="2"/>
  <c r="H545" i="2"/>
  <c r="H547" i="2"/>
  <c r="H551" i="2"/>
  <c r="F547" i="2"/>
  <c r="F545" i="2"/>
  <c r="F551" i="2"/>
  <c r="D54" i="6"/>
  <c r="D53" i="6" s="1"/>
  <c r="F248" i="3"/>
  <c r="F247" i="3" s="1"/>
  <c r="F250" i="3"/>
  <c r="F249" i="3" s="1"/>
  <c r="F252" i="3"/>
  <c r="F251" i="3" s="1"/>
  <c r="F255" i="3"/>
  <c r="F254" i="3" s="1"/>
  <c r="F257" i="3"/>
  <c r="F256" i="3" s="1"/>
  <c r="F259" i="3"/>
  <c r="F258" i="3" s="1"/>
  <c r="F261" i="3"/>
  <c r="F260" i="3" s="1"/>
  <c r="F266" i="3"/>
  <c r="F265" i="3" s="1"/>
  <c r="F268" i="3"/>
  <c r="F267" i="3" s="1"/>
  <c r="F289" i="3"/>
  <c r="F288" i="3" s="1"/>
  <c r="F285" i="3" s="1"/>
  <c r="G248" i="3"/>
  <c r="G247" i="3" s="1"/>
  <c r="G250" i="3"/>
  <c r="G249" i="3" s="1"/>
  <c r="G252" i="3"/>
  <c r="G251" i="3" s="1"/>
  <c r="G255" i="3"/>
  <c r="G254" i="3" s="1"/>
  <c r="G257" i="3"/>
  <c r="G256" i="3" s="1"/>
  <c r="G259" i="3"/>
  <c r="G258" i="3" s="1"/>
  <c r="G261" i="3"/>
  <c r="G260" i="3" s="1"/>
  <c r="G266" i="3"/>
  <c r="G265" i="3" s="1"/>
  <c r="G268" i="3"/>
  <c r="G267" i="3" s="1"/>
  <c r="G289" i="3"/>
  <c r="G288" i="3" s="1"/>
  <c r="G285" i="3" s="1"/>
  <c r="E248" i="3"/>
  <c r="E247" i="3" s="1"/>
  <c r="E250" i="3"/>
  <c r="E249" i="3" s="1"/>
  <c r="E252" i="3"/>
  <c r="E251" i="3" s="1"/>
  <c r="E255" i="3"/>
  <c r="E254" i="3" s="1"/>
  <c r="E257" i="3"/>
  <c r="E256" i="3" s="1"/>
  <c r="E259" i="3"/>
  <c r="E258" i="3" s="1"/>
  <c r="E268" i="3"/>
  <c r="E267" i="3" s="1"/>
  <c r="E289" i="3"/>
  <c r="E288" i="3" s="1"/>
  <c r="E285" i="3" s="1"/>
  <c r="F558" i="2"/>
  <c r="F557" i="2" s="1"/>
  <c r="F556" i="2" s="1"/>
  <c r="F555" i="2" s="1"/>
  <c r="C432" i="5" s="1"/>
  <c r="F502" i="2"/>
  <c r="F500" i="2"/>
  <c r="F504" i="2"/>
  <c r="F510" i="2"/>
  <c r="F509" i="2" s="1"/>
  <c r="F513" i="2"/>
  <c r="F515" i="2"/>
  <c r="F518" i="2"/>
  <c r="F517" i="2" s="1"/>
  <c r="F521" i="2"/>
  <c r="F520" i="2" s="1"/>
  <c r="F524" i="2"/>
  <c r="F523" i="2" s="1"/>
  <c r="F527" i="2"/>
  <c r="F526" i="2" s="1"/>
  <c r="F577" i="2"/>
  <c r="F576" i="2" s="1"/>
  <c r="F579" i="2"/>
  <c r="F587" i="2"/>
  <c r="F586" i="2" s="1"/>
  <c r="F594" i="2"/>
  <c r="F593" i="2" s="1"/>
  <c r="F592" i="2" s="1"/>
  <c r="F591" i="2" s="1"/>
  <c r="G502" i="2"/>
  <c r="G500" i="2"/>
  <c r="G504" i="2"/>
  <c r="G510" i="2"/>
  <c r="G509" i="2" s="1"/>
  <c r="G513" i="2"/>
  <c r="G515" i="2"/>
  <c r="G518" i="2"/>
  <c r="G517" i="2" s="1"/>
  <c r="G521" i="2"/>
  <c r="G520" i="2" s="1"/>
  <c r="G524" i="2"/>
  <c r="G523" i="2" s="1"/>
  <c r="G527" i="2"/>
  <c r="G526" i="2" s="1"/>
  <c r="G558" i="2"/>
  <c r="G557" i="2" s="1"/>
  <c r="G556" i="2" s="1"/>
  <c r="G555" i="2" s="1"/>
  <c r="D432" i="5" s="1"/>
  <c r="G577" i="2"/>
  <c r="G576" i="2" s="1"/>
  <c r="G579" i="2"/>
  <c r="G587" i="2"/>
  <c r="G586" i="2" s="1"/>
  <c r="G594" i="2"/>
  <c r="G593" i="2" s="1"/>
  <c r="G592" i="2" s="1"/>
  <c r="G591" i="2" s="1"/>
  <c r="H502" i="2"/>
  <c r="H500" i="2"/>
  <c r="H504" i="2"/>
  <c r="H510" i="2"/>
  <c r="H509" i="2" s="1"/>
  <c r="H513" i="2"/>
  <c r="H515" i="2"/>
  <c r="H518" i="2"/>
  <c r="H517" i="2" s="1"/>
  <c r="H521" i="2"/>
  <c r="H520" i="2" s="1"/>
  <c r="H524" i="2"/>
  <c r="H523" i="2" s="1"/>
  <c r="H527" i="2"/>
  <c r="H526" i="2" s="1"/>
  <c r="H558" i="2"/>
  <c r="H557" i="2" s="1"/>
  <c r="H556" i="2" s="1"/>
  <c r="H555" i="2" s="1"/>
  <c r="E432" i="5" s="1"/>
  <c r="H577" i="2"/>
  <c r="H576" i="2" s="1"/>
  <c r="H579" i="2"/>
  <c r="H587" i="2"/>
  <c r="H586" i="2" s="1"/>
  <c r="H594" i="2"/>
  <c r="H593" i="2" s="1"/>
  <c r="H592" i="2" s="1"/>
  <c r="H591" i="2" s="1"/>
  <c r="G382" i="2"/>
  <c r="G386" i="2"/>
  <c r="F352" i="3"/>
  <c r="F351" i="3" s="1"/>
  <c r="G338" i="3"/>
  <c r="G337" i="3" s="1"/>
  <c r="G342" i="3"/>
  <c r="G341" i="3" s="1"/>
  <c r="G350" i="3"/>
  <c r="G349" i="3" s="1"/>
  <c r="G352" i="3"/>
  <c r="G351" i="3" s="1"/>
  <c r="E338" i="3"/>
  <c r="E337" i="3" s="1"/>
  <c r="D60" i="6"/>
  <c r="D59" i="6" s="1"/>
  <c r="F390" i="2"/>
  <c r="D62" i="6"/>
  <c r="D61" i="6" s="1"/>
  <c r="G384" i="2"/>
  <c r="G394" i="2"/>
  <c r="G392" i="2"/>
  <c r="G390" i="2"/>
  <c r="G388" i="2"/>
  <c r="H384" i="2"/>
  <c r="H392" i="2"/>
  <c r="H390" i="2"/>
  <c r="H388" i="2"/>
  <c r="F386" i="2"/>
  <c r="F388" i="2"/>
  <c r="F384" i="2"/>
  <c r="F392" i="2"/>
  <c r="G368" i="2"/>
  <c r="G372" i="2"/>
  <c r="G374" i="2"/>
  <c r="H368" i="2"/>
  <c r="H370" i="2"/>
  <c r="H372" i="2"/>
  <c r="H374" i="2"/>
  <c r="E91" i="6"/>
  <c r="E90" i="6" s="1"/>
  <c r="F91" i="6"/>
  <c r="F90" i="6" s="1"/>
  <c r="D91" i="6"/>
  <c r="D90" i="6" s="1"/>
  <c r="F435" i="3"/>
  <c r="F434" i="3" s="1"/>
  <c r="G435" i="3"/>
  <c r="G434" i="3" s="1"/>
  <c r="E435" i="3"/>
  <c r="E434" i="3" s="1"/>
  <c r="G147" i="2"/>
  <c r="G143" i="2"/>
  <c r="G153" i="2"/>
  <c r="G155" i="2"/>
  <c r="G157" i="2"/>
  <c r="G159" i="2"/>
  <c r="G168" i="2"/>
  <c r="G161" i="2" s="1"/>
  <c r="G173" i="2"/>
  <c r="G171" i="2"/>
  <c r="F181" i="3" s="1"/>
  <c r="F180" i="3" s="1"/>
  <c r="G177" i="2"/>
  <c r="G179" i="2"/>
  <c r="G190" i="2"/>
  <c r="G189" i="2" s="1"/>
  <c r="H147" i="2"/>
  <c r="H143" i="2"/>
  <c r="H153" i="2"/>
  <c r="H155" i="2"/>
  <c r="H157" i="2"/>
  <c r="H159" i="2"/>
  <c r="H168" i="2"/>
  <c r="H162" i="2"/>
  <c r="H173" i="2"/>
  <c r="H171" i="2"/>
  <c r="G181" i="3" s="1"/>
  <c r="G180" i="3" s="1"/>
  <c r="H177" i="2"/>
  <c r="H179" i="2"/>
  <c r="H190" i="2"/>
  <c r="H189" i="2" s="1"/>
  <c r="F147" i="2"/>
  <c r="F143" i="2"/>
  <c r="F153" i="2"/>
  <c r="F155" i="2"/>
  <c r="F157" i="2"/>
  <c r="F159" i="2"/>
  <c r="F168" i="2"/>
  <c r="F161" i="2" s="1"/>
  <c r="F173" i="2"/>
  <c r="F171" i="2"/>
  <c r="E181" i="3" s="1"/>
  <c r="E180" i="3" s="1"/>
  <c r="F177" i="2"/>
  <c r="F179" i="2"/>
  <c r="F190" i="2"/>
  <c r="F189" i="2" s="1"/>
  <c r="F552" i="3"/>
  <c r="F551" i="3" s="1"/>
  <c r="F550" i="3" s="1"/>
  <c r="F555" i="3"/>
  <c r="F554" i="3" s="1"/>
  <c r="F562" i="3"/>
  <c r="F563" i="3"/>
  <c r="F564" i="3"/>
  <c r="F569" i="3"/>
  <c r="F568" i="3" s="1"/>
  <c r="F567" i="3" s="1"/>
  <c r="F566" i="3" s="1"/>
  <c r="F565" i="3" s="1"/>
  <c r="G552" i="3"/>
  <c r="G551" i="3" s="1"/>
  <c r="G550" i="3" s="1"/>
  <c r="G555" i="3"/>
  <c r="G554" i="3" s="1"/>
  <c r="G562" i="3"/>
  <c r="G563" i="3"/>
  <c r="G564" i="3"/>
  <c r="G569" i="3"/>
  <c r="G568" i="3" s="1"/>
  <c r="G567" i="3" s="1"/>
  <c r="G566" i="3" s="1"/>
  <c r="G565" i="3" s="1"/>
  <c r="E552" i="3"/>
  <c r="E551" i="3" s="1"/>
  <c r="E550" i="3" s="1"/>
  <c r="E555" i="3"/>
  <c r="E554" i="3" s="1"/>
  <c r="E562" i="3"/>
  <c r="E563" i="3"/>
  <c r="E564" i="3"/>
  <c r="E569" i="3"/>
  <c r="E568" i="3" s="1"/>
  <c r="E567" i="3" s="1"/>
  <c r="E566" i="3" s="1"/>
  <c r="E565" i="3" s="1"/>
  <c r="G401" i="2"/>
  <c r="G403" i="2"/>
  <c r="G399" i="2"/>
  <c r="G406" i="2"/>
  <c r="G405" i="2" s="1"/>
  <c r="G414" i="2"/>
  <c r="G413" i="2" s="1"/>
  <c r="G412" i="2" s="1"/>
  <c r="G411" i="2" s="1"/>
  <c r="G422" i="2"/>
  <c r="G424" i="2"/>
  <c r="G438" i="2"/>
  <c r="G437" i="2" s="1"/>
  <c r="G436" i="2" s="1"/>
  <c r="G442" i="2"/>
  <c r="G441" i="2" s="1"/>
  <c r="G440" i="2" s="1"/>
  <c r="G461" i="2"/>
  <c r="G460" i="2" s="1"/>
  <c r="G459" i="2" s="1"/>
  <c r="G474" i="2"/>
  <c r="G473" i="2" s="1"/>
  <c r="G472" i="2" s="1"/>
  <c r="G478" i="2"/>
  <c r="G477" i="2" s="1"/>
  <c r="G476" i="2" s="1"/>
  <c r="G484" i="2"/>
  <c r="G483" i="2" s="1"/>
  <c r="G482" i="2" s="1"/>
  <c r="G481" i="2" s="1"/>
  <c r="G480" i="2" s="1"/>
  <c r="G492" i="2"/>
  <c r="G491" i="2" s="1"/>
  <c r="G490" i="2" s="1"/>
  <c r="G357" i="2"/>
  <c r="G356" i="2" s="1"/>
  <c r="G355" i="2" s="1"/>
  <c r="G354" i="2" s="1"/>
  <c r="G353" i="2" s="1"/>
  <c r="G352" i="2" s="1"/>
  <c r="H401" i="2"/>
  <c r="H403" i="2"/>
  <c r="H399" i="2"/>
  <c r="H406" i="2"/>
  <c r="H405" i="2" s="1"/>
  <c r="H414" i="2"/>
  <c r="H413" i="2" s="1"/>
  <c r="H412" i="2" s="1"/>
  <c r="H411" i="2" s="1"/>
  <c r="H422" i="2"/>
  <c r="H424" i="2"/>
  <c r="H438" i="2"/>
  <c r="H437" i="2" s="1"/>
  <c r="H436" i="2" s="1"/>
  <c r="H442" i="2"/>
  <c r="H441" i="2" s="1"/>
  <c r="H440" i="2" s="1"/>
  <c r="H461" i="2"/>
  <c r="H460" i="2" s="1"/>
  <c r="H459" i="2" s="1"/>
  <c r="H474" i="2"/>
  <c r="H473" i="2" s="1"/>
  <c r="H472" i="2" s="1"/>
  <c r="H478" i="2"/>
  <c r="H477" i="2" s="1"/>
  <c r="H476" i="2" s="1"/>
  <c r="H484" i="2"/>
  <c r="H483" i="2" s="1"/>
  <c r="H482" i="2" s="1"/>
  <c r="H481" i="2" s="1"/>
  <c r="H480" i="2" s="1"/>
  <c r="H492" i="2"/>
  <c r="H491" i="2" s="1"/>
  <c r="H490" i="2" s="1"/>
  <c r="H357" i="2"/>
  <c r="H356" i="2" s="1"/>
  <c r="H355" i="2" s="1"/>
  <c r="H354" i="2" s="1"/>
  <c r="H353" i="2" s="1"/>
  <c r="H352" i="2" s="1"/>
  <c r="D186" i="6"/>
  <c r="D185" i="6" s="1"/>
  <c r="G223" i="2"/>
  <c r="D182" i="6"/>
  <c r="D181" i="6" s="1"/>
  <c r="D356" i="6"/>
  <c r="D355" i="6" s="1"/>
  <c r="D354" i="6" s="1"/>
  <c r="E240" i="3"/>
  <c r="E239" i="3" s="1"/>
  <c r="F240" i="3"/>
  <c r="F239" i="3" s="1"/>
  <c r="G240" i="3"/>
  <c r="G239" i="3" s="1"/>
  <c r="E206" i="6"/>
  <c r="E205" i="6" s="1"/>
  <c r="F206" i="6"/>
  <c r="F205" i="6" s="1"/>
  <c r="D206" i="6"/>
  <c r="D205" i="6" s="1"/>
  <c r="G230" i="2"/>
  <c r="H230" i="2"/>
  <c r="F230" i="2"/>
  <c r="C268" i="5"/>
  <c r="C267" i="5" s="1"/>
  <c r="C266" i="5" s="1"/>
  <c r="E356" i="6"/>
  <c r="E355" i="6" s="1"/>
  <c r="E354" i="6" s="1"/>
  <c r="F356" i="6"/>
  <c r="F355" i="6" s="1"/>
  <c r="F354" i="6" s="1"/>
  <c r="F587" i="3"/>
  <c r="F586" i="3" s="1"/>
  <c r="F585" i="3" s="1"/>
  <c r="G587" i="3"/>
  <c r="G586" i="3" s="1"/>
  <c r="G585" i="3" s="1"/>
  <c r="G349" i="2"/>
  <c r="G348" i="2" s="1"/>
  <c r="H349" i="2"/>
  <c r="H348" i="2" s="1"/>
  <c r="F469" i="6"/>
  <c r="E469" i="6"/>
  <c r="D469" i="6"/>
  <c r="F468" i="6"/>
  <c r="E468" i="6"/>
  <c r="D468" i="6"/>
  <c r="F466" i="6"/>
  <c r="E466" i="6"/>
  <c r="D466" i="6"/>
  <c r="F465" i="6"/>
  <c r="E465" i="6"/>
  <c r="D465" i="6"/>
  <c r="F462" i="6"/>
  <c r="F461" i="6" s="1"/>
  <c r="F460" i="6" s="1"/>
  <c r="E462" i="6"/>
  <c r="E461" i="6" s="1"/>
  <c r="E460" i="6" s="1"/>
  <c r="D462" i="6"/>
  <c r="D461" i="6" s="1"/>
  <c r="D460" i="6" s="1"/>
  <c r="F453" i="6"/>
  <c r="F452" i="6" s="1"/>
  <c r="F449" i="6" s="1"/>
  <c r="E453" i="6"/>
  <c r="E452" i="6" s="1"/>
  <c r="E449" i="6" s="1"/>
  <c r="F446" i="6"/>
  <c r="F445" i="6" s="1"/>
  <c r="E446" i="6"/>
  <c r="E445" i="6" s="1"/>
  <c r="D446" i="6"/>
  <c r="D445" i="6" s="1"/>
  <c r="F441" i="6"/>
  <c r="F440" i="6" s="1"/>
  <c r="F439" i="6" s="1"/>
  <c r="E441" i="6"/>
  <c r="E440" i="6" s="1"/>
  <c r="E439" i="6" s="1"/>
  <c r="D441" i="6"/>
  <c r="D440" i="6" s="1"/>
  <c r="D439" i="6" s="1"/>
  <c r="F436" i="6"/>
  <c r="F435" i="6" s="1"/>
  <c r="F434" i="6" s="1"/>
  <c r="E436" i="6"/>
  <c r="E435" i="6" s="1"/>
  <c r="E434" i="6" s="1"/>
  <c r="D436" i="6"/>
  <c r="D435" i="6" s="1"/>
  <c r="D434" i="6" s="1"/>
  <c r="F433" i="6"/>
  <c r="F432" i="6" s="1"/>
  <c r="F431" i="6" s="1"/>
  <c r="E433" i="6"/>
  <c r="E432" i="6" s="1"/>
  <c r="E431" i="6" s="1"/>
  <c r="D433" i="6"/>
  <c r="D432" i="6" s="1"/>
  <c r="D431" i="6" s="1"/>
  <c r="F428" i="6"/>
  <c r="F427" i="6" s="1"/>
  <c r="F426" i="6" s="1"/>
  <c r="E428" i="6"/>
  <c r="E427" i="6" s="1"/>
  <c r="E426" i="6" s="1"/>
  <c r="D428" i="6"/>
  <c r="D427" i="6" s="1"/>
  <c r="D426" i="6" s="1"/>
  <c r="F425" i="6"/>
  <c r="F424" i="6" s="1"/>
  <c r="F423" i="6" s="1"/>
  <c r="F422" i="6" s="1"/>
  <c r="E425" i="6"/>
  <c r="E424" i="6" s="1"/>
  <c r="E423" i="6" s="1"/>
  <c r="E422" i="6" s="1"/>
  <c r="D425" i="6"/>
  <c r="D424" i="6" s="1"/>
  <c r="D423" i="6" s="1"/>
  <c r="D422" i="6" s="1"/>
  <c r="F420" i="6"/>
  <c r="F419" i="6" s="1"/>
  <c r="F418" i="6" s="1"/>
  <c r="E420" i="6"/>
  <c r="E419" i="6" s="1"/>
  <c r="E418" i="6" s="1"/>
  <c r="D420" i="6"/>
  <c r="D419" i="6" s="1"/>
  <c r="D418" i="6" s="1"/>
  <c r="F417" i="6"/>
  <c r="F416" i="6" s="1"/>
  <c r="E417" i="6"/>
  <c r="E416" i="6" s="1"/>
  <c r="D417" i="6"/>
  <c r="D416" i="6" s="1"/>
  <c r="F415" i="6"/>
  <c r="F414" i="6" s="1"/>
  <c r="E415" i="6"/>
  <c r="E414" i="6" s="1"/>
  <c r="D415" i="6"/>
  <c r="D414" i="6" s="1"/>
  <c r="F413" i="6"/>
  <c r="F412" i="6" s="1"/>
  <c r="E413" i="6"/>
  <c r="E412" i="6" s="1"/>
  <c r="D413" i="6"/>
  <c r="D412" i="6" s="1"/>
  <c r="F411" i="6"/>
  <c r="F410" i="6" s="1"/>
  <c r="E411" i="6"/>
  <c r="E410" i="6" s="1"/>
  <c r="D411" i="6"/>
  <c r="D410" i="6" s="1"/>
  <c r="F409" i="6"/>
  <c r="F408" i="6" s="1"/>
  <c r="E409" i="6"/>
  <c r="E408" i="6" s="1"/>
  <c r="D409" i="6"/>
  <c r="D408" i="6" s="1"/>
  <c r="F405" i="6"/>
  <c r="F404" i="6" s="1"/>
  <c r="F403" i="6" s="1"/>
  <c r="F402" i="6" s="1"/>
  <c r="E405" i="6"/>
  <c r="E404" i="6" s="1"/>
  <c r="E403" i="6" s="1"/>
  <c r="E402" i="6" s="1"/>
  <c r="D405" i="6"/>
  <c r="D404" i="6" s="1"/>
  <c r="D403" i="6" s="1"/>
  <c r="D402" i="6" s="1"/>
  <c r="F401" i="6"/>
  <c r="E401" i="6"/>
  <c r="D401" i="6"/>
  <c r="F400" i="6"/>
  <c r="E400" i="6"/>
  <c r="D400" i="6"/>
  <c r="F395" i="6"/>
  <c r="F394" i="6" s="1"/>
  <c r="F393" i="6" s="1"/>
  <c r="F392" i="6" s="1"/>
  <c r="E395" i="6"/>
  <c r="E394" i="6" s="1"/>
  <c r="E393" i="6" s="1"/>
  <c r="E392" i="6" s="1"/>
  <c r="D395" i="6"/>
  <c r="D394" i="6" s="1"/>
  <c r="D393" i="6" s="1"/>
  <c r="D392" i="6" s="1"/>
  <c r="F391" i="6"/>
  <c r="F390" i="6" s="1"/>
  <c r="F389" i="6" s="1"/>
  <c r="F388" i="6" s="1"/>
  <c r="E391" i="6"/>
  <c r="E390" i="6" s="1"/>
  <c r="E389" i="6" s="1"/>
  <c r="E388" i="6" s="1"/>
  <c r="D391" i="6"/>
  <c r="D390" i="6" s="1"/>
  <c r="D389" i="6" s="1"/>
  <c r="D388" i="6" s="1"/>
  <c r="F363" i="6"/>
  <c r="E363" i="6"/>
  <c r="D363" i="6"/>
  <c r="F362" i="6"/>
  <c r="E362" i="6"/>
  <c r="D362" i="6"/>
  <c r="F360" i="6"/>
  <c r="F359" i="6" s="1"/>
  <c r="E360" i="6"/>
  <c r="E359" i="6" s="1"/>
  <c r="D360" i="6"/>
  <c r="D359" i="6" s="1"/>
  <c r="F353" i="6"/>
  <c r="F352" i="6" s="1"/>
  <c r="E353" i="6"/>
  <c r="E352" i="6" s="1"/>
  <c r="D353" i="6"/>
  <c r="D352" i="6" s="1"/>
  <c r="F351" i="6"/>
  <c r="F350" i="6" s="1"/>
  <c r="E351" i="6"/>
  <c r="E350" i="6" s="1"/>
  <c r="D351" i="6"/>
  <c r="D350" i="6" s="1"/>
  <c r="F347" i="6"/>
  <c r="F346" i="6" s="1"/>
  <c r="E347" i="6"/>
  <c r="E346" i="6" s="1"/>
  <c r="D347" i="6"/>
  <c r="D346" i="6" s="1"/>
  <c r="F345" i="6"/>
  <c r="F344" i="6" s="1"/>
  <c r="E345" i="6"/>
  <c r="E344" i="6" s="1"/>
  <c r="D345" i="6"/>
  <c r="D344" i="6" s="1"/>
  <c r="F343" i="6"/>
  <c r="F342" i="6" s="1"/>
  <c r="E343" i="6"/>
  <c r="E342" i="6" s="1"/>
  <c r="D343" i="6"/>
  <c r="D342" i="6" s="1"/>
  <c r="F340" i="6"/>
  <c r="F339" i="6" s="1"/>
  <c r="E340" i="6"/>
  <c r="E339" i="6" s="1"/>
  <c r="D340" i="6"/>
  <c r="D339" i="6" s="1"/>
  <c r="F338" i="6"/>
  <c r="F337" i="6" s="1"/>
  <c r="E338" i="6"/>
  <c r="E337" i="6" s="1"/>
  <c r="D338" i="6"/>
  <c r="D337" i="6" s="1"/>
  <c r="F334" i="6"/>
  <c r="F333" i="6" s="1"/>
  <c r="E334" i="6"/>
  <c r="E333" i="6" s="1"/>
  <c r="D334" i="6"/>
  <c r="D333" i="6" s="1"/>
  <c r="F332" i="6"/>
  <c r="F331" i="6" s="1"/>
  <c r="E332" i="6"/>
  <c r="E331" i="6" s="1"/>
  <c r="D332" i="6"/>
  <c r="D331" i="6" s="1"/>
  <c r="F330" i="6"/>
  <c r="F329" i="6" s="1"/>
  <c r="E330" i="6"/>
  <c r="E329" i="6" s="1"/>
  <c r="D330" i="6"/>
  <c r="D329" i="6" s="1"/>
  <c r="F328" i="6"/>
  <c r="E328" i="6"/>
  <c r="D328" i="6"/>
  <c r="F327" i="6"/>
  <c r="E327" i="6"/>
  <c r="D327" i="6"/>
  <c r="F325" i="6"/>
  <c r="E325" i="6"/>
  <c r="D325" i="6"/>
  <c r="F324" i="6"/>
  <c r="E324" i="6"/>
  <c r="D324" i="6"/>
  <c r="F316" i="6"/>
  <c r="F315" i="6" s="1"/>
  <c r="F314" i="6" s="1"/>
  <c r="E316" i="6"/>
  <c r="E315" i="6" s="1"/>
  <c r="E314" i="6" s="1"/>
  <c r="D316" i="6"/>
  <c r="D315" i="6" s="1"/>
  <c r="D314" i="6" s="1"/>
  <c r="F303" i="6"/>
  <c r="F302" i="6" s="1"/>
  <c r="F301" i="6" s="1"/>
  <c r="E303" i="6"/>
  <c r="E302" i="6" s="1"/>
  <c r="E301" i="6" s="1"/>
  <c r="D303" i="6"/>
  <c r="D302" i="6" s="1"/>
  <c r="D301" i="6" s="1"/>
  <c r="F299" i="6"/>
  <c r="F298" i="6" s="1"/>
  <c r="E299" i="6"/>
  <c r="E298" i="6" s="1"/>
  <c r="D299" i="6"/>
  <c r="D298" i="6" s="1"/>
  <c r="F297" i="6"/>
  <c r="F296" i="6" s="1"/>
  <c r="E297" i="6"/>
  <c r="E296" i="6" s="1"/>
  <c r="D297" i="6"/>
  <c r="D296" i="6" s="1"/>
  <c r="F295" i="6"/>
  <c r="F294" i="6" s="1"/>
  <c r="E295" i="6"/>
  <c r="E294" i="6" s="1"/>
  <c r="D295" i="6"/>
  <c r="D294" i="6" s="1"/>
  <c r="F269" i="6"/>
  <c r="F268" i="6" s="1"/>
  <c r="E269" i="6"/>
  <c r="E268" i="6" s="1"/>
  <c r="D269" i="6"/>
  <c r="D268" i="6" s="1"/>
  <c r="F267" i="6"/>
  <c r="F266" i="6" s="1"/>
  <c r="E267" i="6"/>
  <c r="E266" i="6" s="1"/>
  <c r="F262" i="6"/>
  <c r="F261" i="6" s="1"/>
  <c r="E262" i="6"/>
  <c r="E261" i="6" s="1"/>
  <c r="D262" i="6"/>
  <c r="D261" i="6" s="1"/>
  <c r="F260" i="6"/>
  <c r="F259" i="6" s="1"/>
  <c r="E260" i="6"/>
  <c r="E259" i="6" s="1"/>
  <c r="D260" i="6"/>
  <c r="D259" i="6" s="1"/>
  <c r="F258" i="6"/>
  <c r="F257" i="6" s="1"/>
  <c r="E258" i="6"/>
  <c r="E257" i="6" s="1"/>
  <c r="D258" i="6"/>
  <c r="D257" i="6" s="1"/>
  <c r="F256" i="6"/>
  <c r="F255" i="6" s="1"/>
  <c r="E256" i="6"/>
  <c r="E255" i="6" s="1"/>
  <c r="D256" i="6"/>
  <c r="D255" i="6" s="1"/>
  <c r="F253" i="6"/>
  <c r="F252" i="6" s="1"/>
  <c r="E253" i="6"/>
  <c r="E252" i="6" s="1"/>
  <c r="D253" i="6"/>
  <c r="D252" i="6" s="1"/>
  <c r="F251" i="6"/>
  <c r="F250" i="6" s="1"/>
  <c r="E251" i="6"/>
  <c r="E250" i="6" s="1"/>
  <c r="D251" i="6"/>
  <c r="D250" i="6" s="1"/>
  <c r="F249" i="6"/>
  <c r="F248" i="6" s="1"/>
  <c r="E249" i="6"/>
  <c r="E248" i="6" s="1"/>
  <c r="D249" i="6"/>
  <c r="D248" i="6" s="1"/>
  <c r="F245" i="6"/>
  <c r="F244" i="6" s="1"/>
  <c r="E245" i="6"/>
  <c r="E244" i="6" s="1"/>
  <c r="D245" i="6"/>
  <c r="D244" i="6" s="1"/>
  <c r="F243" i="6"/>
  <c r="F242" i="6" s="1"/>
  <c r="E243" i="6"/>
  <c r="E242" i="6" s="1"/>
  <c r="D243" i="6"/>
  <c r="D242" i="6" s="1"/>
  <c r="F237" i="6"/>
  <c r="F236" i="6" s="1"/>
  <c r="E237" i="6"/>
  <c r="E236" i="6" s="1"/>
  <c r="D237" i="6"/>
  <c r="D236" i="6" s="1"/>
  <c r="F235" i="6"/>
  <c r="F234" i="6" s="1"/>
  <c r="D235" i="6"/>
  <c r="D234" i="6" s="1"/>
  <c r="F232" i="6"/>
  <c r="F231" i="6" s="1"/>
  <c r="E232" i="6"/>
  <c r="E231" i="6" s="1"/>
  <c r="D232" i="6"/>
  <c r="D231" i="6" s="1"/>
  <c r="F230" i="6"/>
  <c r="F229" i="6" s="1"/>
  <c r="E230" i="6"/>
  <c r="E229" i="6" s="1"/>
  <c r="D230" i="6"/>
  <c r="D229" i="6" s="1"/>
  <c r="F227" i="6"/>
  <c r="F226" i="6" s="1"/>
  <c r="E227" i="6"/>
  <c r="E226" i="6" s="1"/>
  <c r="D227" i="6"/>
  <c r="D226" i="6" s="1"/>
  <c r="F221" i="6"/>
  <c r="F220" i="6" s="1"/>
  <c r="E221" i="6"/>
  <c r="E220" i="6" s="1"/>
  <c r="D221" i="6"/>
  <c r="D220" i="6" s="1"/>
  <c r="F218" i="6"/>
  <c r="F217" i="6" s="1"/>
  <c r="E218" i="6"/>
  <c r="E217" i="6" s="1"/>
  <c r="D218" i="6"/>
  <c r="D217" i="6" s="1"/>
  <c r="F216" i="6"/>
  <c r="F215" i="6" s="1"/>
  <c r="D216" i="6"/>
  <c r="D215" i="6" s="1"/>
  <c r="F214" i="6"/>
  <c r="F213" i="6" s="1"/>
  <c r="E214" i="6"/>
  <c r="E213" i="6" s="1"/>
  <c r="D214" i="6"/>
  <c r="D213" i="6" s="1"/>
  <c r="F212" i="6"/>
  <c r="F211" i="6" s="1"/>
  <c r="E212" i="6"/>
  <c r="E211" i="6" s="1"/>
  <c r="D212" i="6"/>
  <c r="D211" i="6" s="1"/>
  <c r="F208" i="6"/>
  <c r="F207" i="6" s="1"/>
  <c r="E208" i="6"/>
  <c r="E207" i="6" s="1"/>
  <c r="D208" i="6"/>
  <c r="D207" i="6" s="1"/>
  <c r="C207" i="6"/>
  <c r="F201" i="6"/>
  <c r="F200" i="6" s="1"/>
  <c r="E201" i="6"/>
  <c r="E200" i="6" s="1"/>
  <c r="D201" i="6"/>
  <c r="D200" i="6" s="1"/>
  <c r="F203" i="6"/>
  <c r="F202" i="6" s="1"/>
  <c r="E203" i="6"/>
  <c r="E202" i="6" s="1"/>
  <c r="D203" i="6"/>
  <c r="D202" i="6" s="1"/>
  <c r="F192" i="6"/>
  <c r="F191" i="6" s="1"/>
  <c r="E192" i="6"/>
  <c r="E191" i="6" s="1"/>
  <c r="F190" i="6"/>
  <c r="F189" i="6" s="1"/>
  <c r="E190" i="6"/>
  <c r="E189" i="6" s="1"/>
  <c r="D190" i="6"/>
  <c r="D189" i="6" s="1"/>
  <c r="F188" i="6"/>
  <c r="F187" i="6" s="1"/>
  <c r="E188" i="6"/>
  <c r="E187" i="6" s="1"/>
  <c r="D188" i="6"/>
  <c r="D187" i="6" s="1"/>
  <c r="F186" i="6"/>
  <c r="F185" i="6" s="1"/>
  <c r="E186" i="6"/>
  <c r="E185" i="6" s="1"/>
  <c r="F184" i="6"/>
  <c r="F183" i="6" s="1"/>
  <c r="E184" i="6"/>
  <c r="E183" i="6" s="1"/>
  <c r="D184" i="6"/>
  <c r="D183" i="6" s="1"/>
  <c r="F182" i="6"/>
  <c r="F181" i="6" s="1"/>
  <c r="E182" i="6"/>
  <c r="E181" i="6" s="1"/>
  <c r="F180" i="6"/>
  <c r="F179" i="6" s="1"/>
  <c r="E180" i="6"/>
  <c r="E179" i="6" s="1"/>
  <c r="D180" i="6"/>
  <c r="D179" i="6" s="1"/>
  <c r="F177" i="6"/>
  <c r="F176" i="6" s="1"/>
  <c r="E177" i="6"/>
  <c r="E176" i="6" s="1"/>
  <c r="D177" i="6"/>
  <c r="D176" i="6" s="1"/>
  <c r="F175" i="6"/>
  <c r="F174" i="6" s="1"/>
  <c r="E175" i="6"/>
  <c r="E174" i="6" s="1"/>
  <c r="D175" i="6"/>
  <c r="D174" i="6" s="1"/>
  <c r="F170" i="6"/>
  <c r="E170" i="6"/>
  <c r="D170" i="6"/>
  <c r="F169" i="6"/>
  <c r="E169" i="6"/>
  <c r="D169" i="6"/>
  <c r="F168" i="6"/>
  <c r="E168" i="6"/>
  <c r="D168" i="6"/>
  <c r="F155" i="6"/>
  <c r="F154" i="6" s="1"/>
  <c r="E155" i="6"/>
  <c r="E154" i="6" s="1"/>
  <c r="D155" i="6"/>
  <c r="D154" i="6" s="1"/>
  <c r="F152" i="6"/>
  <c r="F151" i="6" s="1"/>
  <c r="F150" i="6" s="1"/>
  <c r="E152" i="6"/>
  <c r="E151" i="6" s="1"/>
  <c r="E150" i="6" s="1"/>
  <c r="D152" i="6"/>
  <c r="D151" i="6" s="1"/>
  <c r="D150" i="6" s="1"/>
  <c r="F147" i="6"/>
  <c r="E147" i="6"/>
  <c r="F146" i="6"/>
  <c r="E146" i="6"/>
  <c r="D146" i="6"/>
  <c r="D145" i="6" s="1"/>
  <c r="F142" i="6"/>
  <c r="F141" i="6" s="1"/>
  <c r="E142" i="6"/>
  <c r="E141" i="6" s="1"/>
  <c r="D142" i="6"/>
  <c r="D141" i="6" s="1"/>
  <c r="F140" i="6"/>
  <c r="F139" i="6" s="1"/>
  <c r="E140" i="6"/>
  <c r="E139" i="6" s="1"/>
  <c r="D140" i="6"/>
  <c r="D139" i="6" s="1"/>
  <c r="F138" i="6"/>
  <c r="F137" i="6" s="1"/>
  <c r="E138" i="6"/>
  <c r="E137" i="6" s="1"/>
  <c r="D138" i="6"/>
  <c r="D137" i="6" s="1"/>
  <c r="F110" i="6"/>
  <c r="E110" i="6"/>
  <c r="D110" i="6"/>
  <c r="F109" i="6"/>
  <c r="E109" i="6"/>
  <c r="D109" i="6"/>
  <c r="F107" i="6"/>
  <c r="E107" i="6"/>
  <c r="D107" i="6"/>
  <c r="F106" i="6"/>
  <c r="E106" i="6"/>
  <c r="D106" i="6"/>
  <c r="F105" i="6"/>
  <c r="E105" i="6"/>
  <c r="D105" i="6"/>
  <c r="F100" i="6"/>
  <c r="E100" i="6"/>
  <c r="D100" i="6"/>
  <c r="F98" i="6"/>
  <c r="E98" i="6"/>
  <c r="D98" i="6"/>
  <c r="F85" i="6"/>
  <c r="F84" i="6" s="1"/>
  <c r="E85" i="6"/>
  <c r="E84" i="6" s="1"/>
  <c r="F83" i="6"/>
  <c r="F82" i="6" s="1"/>
  <c r="E83" i="6"/>
  <c r="E82" i="6" s="1"/>
  <c r="F81" i="6"/>
  <c r="F80" i="6" s="1"/>
  <c r="E81" i="6"/>
  <c r="E80" i="6" s="1"/>
  <c r="F79" i="6"/>
  <c r="F78" i="6" s="1"/>
  <c r="E79" i="6"/>
  <c r="E78" i="6" s="1"/>
  <c r="F69" i="6"/>
  <c r="F68" i="6" s="1"/>
  <c r="E69" i="6"/>
  <c r="E68" i="6" s="1"/>
  <c r="D69" i="6"/>
  <c r="D68" i="6" s="1"/>
  <c r="F67" i="6"/>
  <c r="F66" i="6" s="1"/>
  <c r="E67" i="6"/>
  <c r="E66" i="6" s="1"/>
  <c r="D67" i="6"/>
  <c r="D66" i="6" s="1"/>
  <c r="F65" i="6"/>
  <c r="F64" i="6" s="1"/>
  <c r="E65" i="6"/>
  <c r="E64" i="6" s="1"/>
  <c r="D65" i="6"/>
  <c r="D64" i="6" s="1"/>
  <c r="C58" i="6"/>
  <c r="B58" i="6"/>
  <c r="C57" i="6"/>
  <c r="F40" i="6"/>
  <c r="F39" i="6" s="1"/>
  <c r="E40" i="6"/>
  <c r="E39" i="6" s="1"/>
  <c r="D40" i="6"/>
  <c r="D39" i="6" s="1"/>
  <c r="F38" i="6"/>
  <c r="F37" i="6" s="1"/>
  <c r="E38" i="6"/>
  <c r="E37" i="6" s="1"/>
  <c r="D38" i="6"/>
  <c r="D37" i="6" s="1"/>
  <c r="H601" i="2"/>
  <c r="H600" i="2" s="1"/>
  <c r="H599" i="2" s="1"/>
  <c r="H598" i="2" s="1"/>
  <c r="H597" i="2" s="1"/>
  <c r="H596" i="2" s="1"/>
  <c r="G601" i="2"/>
  <c r="G600" i="2" s="1"/>
  <c r="G599" i="2" s="1"/>
  <c r="G598" i="2" s="1"/>
  <c r="G597" i="2" s="1"/>
  <c r="G596" i="2" s="1"/>
  <c r="F601" i="2"/>
  <c r="F600" i="2" s="1"/>
  <c r="F599" i="2" s="1"/>
  <c r="F598" i="2" s="1"/>
  <c r="F597" i="2" s="1"/>
  <c r="F596" i="2" s="1"/>
  <c r="F492" i="2"/>
  <c r="F491" i="2" s="1"/>
  <c r="F490" i="2" s="1"/>
  <c r="F484" i="2"/>
  <c r="F483" i="2" s="1"/>
  <c r="F482" i="2" s="1"/>
  <c r="F481" i="2" s="1"/>
  <c r="F480" i="2" s="1"/>
  <c r="F478" i="2"/>
  <c r="F477" i="2" s="1"/>
  <c r="F476" i="2" s="1"/>
  <c r="F474" i="2"/>
  <c r="F473" i="2" s="1"/>
  <c r="F472" i="2" s="1"/>
  <c r="F461" i="2"/>
  <c r="F460" i="2" s="1"/>
  <c r="F459" i="2" s="1"/>
  <c r="F442" i="2"/>
  <c r="F441" i="2" s="1"/>
  <c r="F440" i="2" s="1"/>
  <c r="F438" i="2"/>
  <c r="F437" i="2" s="1"/>
  <c r="F436" i="2" s="1"/>
  <c r="F414" i="2"/>
  <c r="F413" i="2" s="1"/>
  <c r="F412" i="2" s="1"/>
  <c r="F411" i="2" s="1"/>
  <c r="F406" i="2"/>
  <c r="F405" i="2" s="1"/>
  <c r="F403" i="2"/>
  <c r="F401" i="2"/>
  <c r="F399" i="2"/>
  <c r="F357" i="2"/>
  <c r="F356" i="2" s="1"/>
  <c r="F355" i="2" s="1"/>
  <c r="F354" i="2" s="1"/>
  <c r="F353" i="2" s="1"/>
  <c r="F352" i="2" s="1"/>
  <c r="F199" i="2"/>
  <c r="F197" i="2"/>
  <c r="F204" i="2"/>
  <c r="F210" i="2"/>
  <c r="F212" i="2"/>
  <c r="F219" i="2"/>
  <c r="F223" i="2"/>
  <c r="F29" i="2"/>
  <c r="F28" i="2" s="1"/>
  <c r="F27" i="2" s="1"/>
  <c r="F26" i="2" s="1"/>
  <c r="F25" i="2" s="1"/>
  <c r="F35" i="2"/>
  <c r="F34" i="2" s="1"/>
  <c r="F33" i="2" s="1"/>
  <c r="F39" i="2"/>
  <c r="F38" i="2" s="1"/>
  <c r="F46" i="2"/>
  <c r="F45" i="2" s="1"/>
  <c r="F44" i="2" s="1"/>
  <c r="F43" i="2" s="1"/>
  <c r="C38" i="5" s="1"/>
  <c r="F52" i="2"/>
  <c r="F58" i="2"/>
  <c r="F60" i="2"/>
  <c r="F62" i="2"/>
  <c r="F67" i="2"/>
  <c r="F70" i="2"/>
  <c r="F74" i="2"/>
  <c r="F76" i="2"/>
  <c r="F79" i="2"/>
  <c r="F78" i="2" s="1"/>
  <c r="F90" i="2"/>
  <c r="F89" i="2" s="1"/>
  <c r="F88" i="2" s="1"/>
  <c r="F87" i="2" s="1"/>
  <c r="F86" i="2" s="1"/>
  <c r="F101" i="2"/>
  <c r="F100" i="2" s="1"/>
  <c r="F99" i="2" s="1"/>
  <c r="F105" i="2"/>
  <c r="F107" i="2"/>
  <c r="F109" i="2"/>
  <c r="F111" i="2"/>
  <c r="F113" i="2"/>
  <c r="F116" i="2"/>
  <c r="F115" i="2" s="1"/>
  <c r="F96" i="2"/>
  <c r="F95" i="2" s="1"/>
  <c r="F94" i="2" s="1"/>
  <c r="F122" i="2"/>
  <c r="F121" i="2" s="1"/>
  <c r="F125" i="2"/>
  <c r="F124" i="2" s="1"/>
  <c r="F130" i="2"/>
  <c r="F129" i="2" s="1"/>
  <c r="F312" i="2"/>
  <c r="F311" i="2" s="1"/>
  <c r="F310" i="2" s="1"/>
  <c r="F309" i="2" s="1"/>
  <c r="F308" i="2" s="1"/>
  <c r="F318" i="2"/>
  <c r="F317" i="2" s="1"/>
  <c r="F316" i="2" s="1"/>
  <c r="F315" i="2" s="1"/>
  <c r="F322" i="2"/>
  <c r="F321" i="2" s="1"/>
  <c r="F320" i="2" s="1"/>
  <c r="F329" i="2"/>
  <c r="F328" i="2" s="1"/>
  <c r="F337" i="2"/>
  <c r="F336" i="2" s="1"/>
  <c r="F335" i="2" s="1"/>
  <c r="F334" i="2" s="1"/>
  <c r="F346" i="2"/>
  <c r="F344" i="2"/>
  <c r="F20" i="2"/>
  <c r="F19" i="2" s="1"/>
  <c r="F18" i="2" s="1"/>
  <c r="F17" i="2" s="1"/>
  <c r="H346" i="2"/>
  <c r="G346" i="2"/>
  <c r="H344" i="2"/>
  <c r="G344" i="2"/>
  <c r="H337" i="2"/>
  <c r="H336" i="2" s="1"/>
  <c r="H335" i="2" s="1"/>
  <c r="H334" i="2" s="1"/>
  <c r="G337" i="2"/>
  <c r="G336" i="2" s="1"/>
  <c r="G335" i="2" s="1"/>
  <c r="G334" i="2" s="1"/>
  <c r="H329" i="2"/>
  <c r="H328" i="2" s="1"/>
  <c r="G329" i="2"/>
  <c r="G328" i="2" s="1"/>
  <c r="H323" i="2"/>
  <c r="H322" i="2" s="1"/>
  <c r="H321" i="2" s="1"/>
  <c r="H320" i="2" s="1"/>
  <c r="G323" i="2"/>
  <c r="G322" i="2" s="1"/>
  <c r="G321" i="2" s="1"/>
  <c r="G320" i="2" s="1"/>
  <c r="H318" i="2"/>
  <c r="H317" i="2" s="1"/>
  <c r="H316" i="2" s="1"/>
  <c r="H315" i="2" s="1"/>
  <c r="G318" i="2"/>
  <c r="G317" i="2" s="1"/>
  <c r="G316" i="2" s="1"/>
  <c r="G315" i="2" s="1"/>
  <c r="H312" i="2"/>
  <c r="H311" i="2" s="1"/>
  <c r="H310" i="2" s="1"/>
  <c r="H309" i="2" s="1"/>
  <c r="H308" i="2" s="1"/>
  <c r="G312" i="2"/>
  <c r="G311" i="2" s="1"/>
  <c r="G310" i="2" s="1"/>
  <c r="G309" i="2" s="1"/>
  <c r="G308" i="2" s="1"/>
  <c r="H290" i="2"/>
  <c r="G290" i="2"/>
  <c r="H232" i="2"/>
  <c r="G232" i="2"/>
  <c r="H225" i="2"/>
  <c r="G225" i="2"/>
  <c r="H223" i="2"/>
  <c r="H221" i="2"/>
  <c r="G221" i="2"/>
  <c r="H219" i="2"/>
  <c r="G219" i="2"/>
  <c r="H217" i="2"/>
  <c r="G217" i="2"/>
  <c r="H215" i="2"/>
  <c r="G215" i="2"/>
  <c r="H212" i="2"/>
  <c r="G212" i="2"/>
  <c r="H210" i="2"/>
  <c r="G210" i="2"/>
  <c r="H204" i="2"/>
  <c r="G204" i="2"/>
  <c r="H197" i="2"/>
  <c r="G197" i="2"/>
  <c r="H199" i="2"/>
  <c r="G199" i="2"/>
  <c r="H130" i="2"/>
  <c r="H129" i="2" s="1"/>
  <c r="G130" i="2"/>
  <c r="G129" i="2" s="1"/>
  <c r="H125" i="2"/>
  <c r="H124" i="2" s="1"/>
  <c r="G125" i="2"/>
  <c r="G124" i="2" s="1"/>
  <c r="H122" i="2"/>
  <c r="H121" i="2" s="1"/>
  <c r="G122" i="2"/>
  <c r="G121" i="2" s="1"/>
  <c r="H116" i="2"/>
  <c r="H115" i="2" s="1"/>
  <c r="G116" i="2"/>
  <c r="G115" i="2" s="1"/>
  <c r="H113" i="2"/>
  <c r="G113" i="2"/>
  <c r="H111" i="2"/>
  <c r="G111" i="2"/>
  <c r="H109" i="2"/>
  <c r="G109" i="2"/>
  <c r="H107" i="2"/>
  <c r="G107" i="2"/>
  <c r="H105" i="2"/>
  <c r="G105" i="2"/>
  <c r="H101" i="2"/>
  <c r="H100" i="2" s="1"/>
  <c r="H99" i="2" s="1"/>
  <c r="G101" i="2"/>
  <c r="G100" i="2" s="1"/>
  <c r="G99" i="2" s="1"/>
  <c r="H96" i="2"/>
  <c r="H95" i="2" s="1"/>
  <c r="H94" i="2" s="1"/>
  <c r="G96" i="2"/>
  <c r="G95" i="2" s="1"/>
  <c r="G94" i="2" s="1"/>
  <c r="H90" i="2"/>
  <c r="H89" i="2" s="1"/>
  <c r="H88" i="2" s="1"/>
  <c r="H87" i="2" s="1"/>
  <c r="H86" i="2" s="1"/>
  <c r="G90" i="2"/>
  <c r="G89" i="2" s="1"/>
  <c r="G88" i="2" s="1"/>
  <c r="G87" i="2" s="1"/>
  <c r="G86" i="2" s="1"/>
  <c r="H79" i="2"/>
  <c r="H78" i="2" s="1"/>
  <c r="G79" i="2"/>
  <c r="G78" i="2" s="1"/>
  <c r="H76" i="2"/>
  <c r="G76" i="2"/>
  <c r="H74" i="2"/>
  <c r="G74" i="2"/>
  <c r="H70" i="2"/>
  <c r="G70" i="2"/>
  <c r="H67" i="2"/>
  <c r="G67" i="2"/>
  <c r="H62" i="2"/>
  <c r="G62" i="2"/>
  <c r="H60" i="2"/>
  <c r="G60" i="2"/>
  <c r="H58" i="2"/>
  <c r="G58" i="2"/>
  <c r="H52" i="2"/>
  <c r="G52" i="2"/>
  <c r="H47" i="2"/>
  <c r="H46" i="2" s="1"/>
  <c r="H45" i="2" s="1"/>
  <c r="H44" i="2" s="1"/>
  <c r="H43" i="2" s="1"/>
  <c r="E38" i="5" s="1"/>
  <c r="G46" i="2"/>
  <c r="G45" i="2" s="1"/>
  <c r="G44" i="2" s="1"/>
  <c r="G43" i="2" s="1"/>
  <c r="D38" i="5" s="1"/>
  <c r="H39" i="2"/>
  <c r="H38" i="2" s="1"/>
  <c r="G39" i="2"/>
  <c r="G38" i="2" s="1"/>
  <c r="H35" i="2"/>
  <c r="H34" i="2" s="1"/>
  <c r="H33" i="2" s="1"/>
  <c r="G35" i="2"/>
  <c r="G34" i="2" s="1"/>
  <c r="G33" i="2" s="1"/>
  <c r="H29" i="2"/>
  <c r="H28" i="2" s="1"/>
  <c r="H27" i="2" s="1"/>
  <c r="H26" i="2" s="1"/>
  <c r="H25" i="2" s="1"/>
  <c r="G29" i="2"/>
  <c r="G28" i="2" s="1"/>
  <c r="G27" i="2" s="1"/>
  <c r="G26" i="2" s="1"/>
  <c r="G25" i="2" s="1"/>
  <c r="H20" i="2"/>
  <c r="H19" i="2" s="1"/>
  <c r="H18" i="2" s="1"/>
  <c r="H17" i="2" s="1"/>
  <c r="G20" i="2"/>
  <c r="G19" i="2" s="1"/>
  <c r="G18" i="2" s="1"/>
  <c r="G17" i="2" s="1"/>
  <c r="G584" i="3"/>
  <c r="G583" i="3" s="1"/>
  <c r="F584" i="3"/>
  <c r="F583" i="3" s="1"/>
  <c r="E584" i="3"/>
  <c r="E583" i="3" s="1"/>
  <c r="G582" i="3"/>
  <c r="G581" i="3" s="1"/>
  <c r="F582" i="3"/>
  <c r="F581" i="3" s="1"/>
  <c r="E582" i="3"/>
  <c r="E581" i="3" s="1"/>
  <c r="G575" i="3"/>
  <c r="G574" i="3" s="1"/>
  <c r="G573" i="3" s="1"/>
  <c r="G572" i="3" s="1"/>
  <c r="F575" i="3"/>
  <c r="F574" i="3" s="1"/>
  <c r="F573" i="3" s="1"/>
  <c r="F572" i="3" s="1"/>
  <c r="E575" i="3"/>
  <c r="E574" i="3" s="1"/>
  <c r="E573" i="3" s="1"/>
  <c r="E572" i="3" s="1"/>
  <c r="G535" i="3"/>
  <c r="G534" i="3" s="1"/>
  <c r="G533" i="3" s="1"/>
  <c r="G532" i="3" s="1"/>
  <c r="G531" i="3" s="1"/>
  <c r="F535" i="3"/>
  <c r="F534" i="3" s="1"/>
  <c r="F533" i="3" s="1"/>
  <c r="F532" i="3" s="1"/>
  <c r="F531" i="3" s="1"/>
  <c r="E535" i="3"/>
  <c r="E534" i="3" s="1"/>
  <c r="E533" i="3" s="1"/>
  <c r="E532" i="3" s="1"/>
  <c r="E531" i="3" s="1"/>
  <c r="G527" i="3"/>
  <c r="G526" i="3" s="1"/>
  <c r="G525" i="3" s="1"/>
  <c r="F527" i="3"/>
  <c r="F526" i="3" s="1"/>
  <c r="F525" i="3" s="1"/>
  <c r="E527" i="3"/>
  <c r="E526" i="3" s="1"/>
  <c r="E525" i="3" s="1"/>
  <c r="G522" i="3"/>
  <c r="F522" i="3"/>
  <c r="E522" i="3"/>
  <c r="G521" i="3"/>
  <c r="F521" i="3"/>
  <c r="E521" i="3"/>
  <c r="G515" i="3"/>
  <c r="G514" i="3" s="1"/>
  <c r="G513" i="3" s="1"/>
  <c r="G512" i="3" s="1"/>
  <c r="G511" i="3" s="1"/>
  <c r="F515" i="3"/>
  <c r="F514" i="3" s="1"/>
  <c r="F513" i="3" s="1"/>
  <c r="F512" i="3" s="1"/>
  <c r="F511" i="3" s="1"/>
  <c r="E515" i="3"/>
  <c r="E514" i="3" s="1"/>
  <c r="E513" i="3" s="1"/>
  <c r="E512" i="3" s="1"/>
  <c r="E511" i="3" s="1"/>
  <c r="G510" i="3"/>
  <c r="G509" i="3" s="1"/>
  <c r="G508" i="3" s="1"/>
  <c r="G507" i="3" s="1"/>
  <c r="G506" i="3" s="1"/>
  <c r="F510" i="3"/>
  <c r="F509" i="3" s="1"/>
  <c r="F508" i="3" s="1"/>
  <c r="F507" i="3" s="1"/>
  <c r="F506" i="3" s="1"/>
  <c r="E510" i="3"/>
  <c r="E509" i="3" s="1"/>
  <c r="E508" i="3" s="1"/>
  <c r="E507" i="3" s="1"/>
  <c r="E506" i="3" s="1"/>
  <c r="G505" i="3"/>
  <c r="G504" i="3" s="1"/>
  <c r="G503" i="3" s="1"/>
  <c r="G502" i="3" s="1"/>
  <c r="F505" i="3"/>
  <c r="F504" i="3" s="1"/>
  <c r="F503" i="3" s="1"/>
  <c r="F502" i="3" s="1"/>
  <c r="E505" i="3"/>
  <c r="E504" i="3" s="1"/>
  <c r="E503" i="3" s="1"/>
  <c r="E502" i="3" s="1"/>
  <c r="G501" i="3"/>
  <c r="G500" i="3" s="1"/>
  <c r="G499" i="3" s="1"/>
  <c r="G498" i="3" s="1"/>
  <c r="F501" i="3"/>
  <c r="F500" i="3" s="1"/>
  <c r="F499" i="3" s="1"/>
  <c r="F498" i="3" s="1"/>
  <c r="E501" i="3"/>
  <c r="E500" i="3" s="1"/>
  <c r="E499" i="3" s="1"/>
  <c r="E498" i="3" s="1"/>
  <c r="G495" i="3"/>
  <c r="G494" i="3" s="1"/>
  <c r="G493" i="3" s="1"/>
  <c r="G492" i="3" s="1"/>
  <c r="G491" i="3" s="1"/>
  <c r="G490" i="3" s="1"/>
  <c r="F495" i="3"/>
  <c r="F494" i="3" s="1"/>
  <c r="F493" i="3" s="1"/>
  <c r="F492" i="3" s="1"/>
  <c r="F491" i="3" s="1"/>
  <c r="F490" i="3" s="1"/>
  <c r="E495" i="3"/>
  <c r="E494" i="3" s="1"/>
  <c r="E493" i="3" s="1"/>
  <c r="E492" i="3" s="1"/>
  <c r="E491" i="3" s="1"/>
  <c r="E490" i="3" s="1"/>
  <c r="G488" i="3"/>
  <c r="F488" i="3"/>
  <c r="E488" i="3"/>
  <c r="G487" i="3"/>
  <c r="F487" i="3"/>
  <c r="E487" i="3"/>
  <c r="G450" i="3"/>
  <c r="F450" i="3"/>
  <c r="E450" i="3"/>
  <c r="G449" i="3"/>
  <c r="F449" i="3"/>
  <c r="E449" i="3"/>
  <c r="G430" i="3"/>
  <c r="G429" i="3" s="1"/>
  <c r="G428" i="3" s="1"/>
  <c r="F430" i="3"/>
  <c r="F429" i="3" s="1"/>
  <c r="F428" i="3" s="1"/>
  <c r="E430" i="3"/>
  <c r="E429" i="3" s="1"/>
  <c r="E428" i="3" s="1"/>
  <c r="G427" i="3"/>
  <c r="G426" i="3" s="1"/>
  <c r="G425" i="3" s="1"/>
  <c r="F427" i="3"/>
  <c r="F426" i="3" s="1"/>
  <c r="F425" i="3" s="1"/>
  <c r="E427" i="3"/>
  <c r="E426" i="3" s="1"/>
  <c r="E425" i="3" s="1"/>
  <c r="G424" i="3"/>
  <c r="G423" i="3" s="1"/>
  <c r="G422" i="3" s="1"/>
  <c r="F424" i="3"/>
  <c r="F423" i="3" s="1"/>
  <c r="F422" i="3" s="1"/>
  <c r="E424" i="3"/>
  <c r="E423" i="3" s="1"/>
  <c r="E422" i="3" s="1"/>
  <c r="G421" i="3"/>
  <c r="G420" i="3" s="1"/>
  <c r="G419" i="3" s="1"/>
  <c r="F421" i="3"/>
  <c r="F420" i="3" s="1"/>
  <c r="F419" i="3" s="1"/>
  <c r="E421" i="3"/>
  <c r="E420" i="3" s="1"/>
  <c r="E419" i="3" s="1"/>
  <c r="G418" i="3"/>
  <c r="G417" i="3" s="1"/>
  <c r="F418" i="3"/>
  <c r="F417" i="3" s="1"/>
  <c r="E418" i="3"/>
  <c r="E417" i="3" s="1"/>
  <c r="G416" i="3"/>
  <c r="G415" i="3" s="1"/>
  <c r="F416" i="3"/>
  <c r="F415" i="3" s="1"/>
  <c r="E416" i="3"/>
  <c r="E415" i="3" s="1"/>
  <c r="G413" i="3"/>
  <c r="G412" i="3" s="1"/>
  <c r="G411" i="3" s="1"/>
  <c r="F413" i="3"/>
  <c r="F412" i="3" s="1"/>
  <c r="F411" i="3" s="1"/>
  <c r="E413" i="3"/>
  <c r="E412" i="3" s="1"/>
  <c r="E411" i="3" s="1"/>
  <c r="G444" i="3"/>
  <c r="F444" i="3"/>
  <c r="E444" i="3"/>
  <c r="G442" i="3"/>
  <c r="F442" i="3"/>
  <c r="E442" i="3"/>
  <c r="G407" i="3"/>
  <c r="G406" i="3" s="1"/>
  <c r="G405" i="3" s="1"/>
  <c r="G404" i="3" s="1"/>
  <c r="F407" i="3"/>
  <c r="F406" i="3" s="1"/>
  <c r="F405" i="3" s="1"/>
  <c r="F404" i="3" s="1"/>
  <c r="E407" i="3"/>
  <c r="E406" i="3" s="1"/>
  <c r="E405" i="3" s="1"/>
  <c r="E404" i="3" s="1"/>
  <c r="G403" i="3"/>
  <c r="G402" i="3" s="1"/>
  <c r="G401" i="3" s="1"/>
  <c r="G400" i="3" s="1"/>
  <c r="F403" i="3"/>
  <c r="F402" i="3" s="1"/>
  <c r="F401" i="3" s="1"/>
  <c r="F400" i="3" s="1"/>
  <c r="E403" i="3"/>
  <c r="E402" i="3" s="1"/>
  <c r="E401" i="3" s="1"/>
  <c r="E400" i="3" s="1"/>
  <c r="G392" i="3"/>
  <c r="G391" i="3" s="1"/>
  <c r="F392" i="3"/>
  <c r="F391" i="3" s="1"/>
  <c r="E392" i="3"/>
  <c r="E391" i="3" s="1"/>
  <c r="G390" i="3"/>
  <c r="G389" i="3" s="1"/>
  <c r="F390" i="3"/>
  <c r="F389" i="3" s="1"/>
  <c r="E390" i="3"/>
  <c r="E389" i="3" s="1"/>
  <c r="G388" i="3"/>
  <c r="G387" i="3" s="1"/>
  <c r="F388" i="3"/>
  <c r="F387" i="3" s="1"/>
  <c r="E388" i="3"/>
  <c r="E387" i="3" s="1"/>
  <c r="G380" i="3"/>
  <c r="G379" i="3" s="1"/>
  <c r="F380" i="3"/>
  <c r="F379" i="3" s="1"/>
  <c r="G378" i="3"/>
  <c r="G377" i="3" s="1"/>
  <c r="F378" i="3"/>
  <c r="F377" i="3" s="1"/>
  <c r="G376" i="3"/>
  <c r="G375" i="3" s="1"/>
  <c r="F376" i="3"/>
  <c r="F375" i="3" s="1"/>
  <c r="G370" i="3"/>
  <c r="G369" i="3" s="1"/>
  <c r="G368" i="3" s="1"/>
  <c r="G367" i="3" s="1"/>
  <c r="G366" i="3" s="1"/>
  <c r="F370" i="3"/>
  <c r="F369" i="3" s="1"/>
  <c r="F368" i="3" s="1"/>
  <c r="F367" i="3" s="1"/>
  <c r="F366" i="3" s="1"/>
  <c r="E370" i="3"/>
  <c r="E369" i="3" s="1"/>
  <c r="E368" i="3" s="1"/>
  <c r="E367" i="3" s="1"/>
  <c r="E366" i="3" s="1"/>
  <c r="G362" i="3"/>
  <c r="G361" i="3" s="1"/>
  <c r="G360" i="3" s="1"/>
  <c r="F362" i="3"/>
  <c r="F361" i="3" s="1"/>
  <c r="F360" i="3" s="1"/>
  <c r="E362" i="3"/>
  <c r="E361" i="3" s="1"/>
  <c r="E360" i="3" s="1"/>
  <c r="G359" i="3"/>
  <c r="G358" i="3" s="1"/>
  <c r="F359" i="3"/>
  <c r="F358" i="3" s="1"/>
  <c r="E359" i="3"/>
  <c r="E358" i="3" s="1"/>
  <c r="G357" i="3"/>
  <c r="G356" i="3" s="1"/>
  <c r="F357" i="3"/>
  <c r="F356" i="3" s="1"/>
  <c r="E357" i="3"/>
  <c r="E356" i="3" s="1"/>
  <c r="G355" i="3"/>
  <c r="G354" i="3" s="1"/>
  <c r="F355" i="3"/>
  <c r="F354" i="3" s="1"/>
  <c r="E355" i="3"/>
  <c r="E354" i="3" s="1"/>
  <c r="D347" i="3"/>
  <c r="G300" i="3"/>
  <c r="G299" i="3" s="1"/>
  <c r="G298" i="3" s="1"/>
  <c r="F300" i="3"/>
  <c r="F299" i="3" s="1"/>
  <c r="F298" i="3" s="1"/>
  <c r="E299" i="3"/>
  <c r="E298" i="3" s="1"/>
  <c r="G242" i="3"/>
  <c r="G241" i="3" s="1"/>
  <c r="F242" i="3"/>
  <c r="F241" i="3" s="1"/>
  <c r="E242" i="3"/>
  <c r="E241" i="3" s="1"/>
  <c r="D241" i="3"/>
  <c r="G235" i="3"/>
  <c r="G234" i="3" s="1"/>
  <c r="F235" i="3"/>
  <c r="F234" i="3" s="1"/>
  <c r="G233" i="3"/>
  <c r="G232" i="3" s="1"/>
  <c r="F233" i="3"/>
  <c r="F232" i="3" s="1"/>
  <c r="E233" i="3"/>
  <c r="E232" i="3" s="1"/>
  <c r="G231" i="3"/>
  <c r="G230" i="3" s="1"/>
  <c r="F231" i="3"/>
  <c r="F230" i="3" s="1"/>
  <c r="E231" i="3"/>
  <c r="E230" i="3" s="1"/>
  <c r="G229" i="3"/>
  <c r="G228" i="3" s="1"/>
  <c r="F229" i="3"/>
  <c r="F228" i="3" s="1"/>
  <c r="E229" i="3"/>
  <c r="E228" i="3" s="1"/>
  <c r="G227" i="3"/>
  <c r="G226" i="3" s="1"/>
  <c r="F227" i="3"/>
  <c r="F226" i="3" s="1"/>
  <c r="E227" i="3"/>
  <c r="E226" i="3" s="1"/>
  <c r="G225" i="3"/>
  <c r="G224" i="3" s="1"/>
  <c r="F225" i="3"/>
  <c r="F224" i="3" s="1"/>
  <c r="E225" i="3"/>
  <c r="E224" i="3" s="1"/>
  <c r="G222" i="3"/>
  <c r="G221" i="3" s="1"/>
  <c r="F222" i="3"/>
  <c r="F221" i="3" s="1"/>
  <c r="E222" i="3"/>
  <c r="E221" i="3" s="1"/>
  <c r="G220" i="3"/>
  <c r="G219" i="3" s="1"/>
  <c r="F220" i="3"/>
  <c r="F219" i="3" s="1"/>
  <c r="E220" i="3"/>
  <c r="E219" i="3" s="1"/>
  <c r="G214" i="3"/>
  <c r="G213" i="3" s="1"/>
  <c r="F214" i="3"/>
  <c r="F213" i="3" s="1"/>
  <c r="E214" i="3"/>
  <c r="E213" i="3" s="1"/>
  <c r="E212" i="3" s="1"/>
  <c r="G207" i="3"/>
  <c r="G206" i="3" s="1"/>
  <c r="F207" i="3"/>
  <c r="F206" i="3" s="1"/>
  <c r="E207" i="3"/>
  <c r="E206" i="3" s="1"/>
  <c r="G209" i="3"/>
  <c r="G208" i="3" s="1"/>
  <c r="F209" i="3"/>
  <c r="F208" i="3" s="1"/>
  <c r="E209" i="3"/>
  <c r="E208" i="3" s="1"/>
  <c r="G200" i="3"/>
  <c r="G199" i="3" s="1"/>
  <c r="G198" i="3" s="1"/>
  <c r="F200" i="3"/>
  <c r="F199" i="3" s="1"/>
  <c r="F198" i="3" s="1"/>
  <c r="E200" i="3"/>
  <c r="E199" i="3" s="1"/>
  <c r="E198" i="3" s="1"/>
  <c r="G189" i="3"/>
  <c r="G188" i="3" s="1"/>
  <c r="F189" i="3"/>
  <c r="F188" i="3" s="1"/>
  <c r="E189" i="3"/>
  <c r="E188" i="3" s="1"/>
  <c r="G187" i="3"/>
  <c r="F187" i="3"/>
  <c r="E187" i="3"/>
  <c r="G183" i="3"/>
  <c r="G182" i="3" s="1"/>
  <c r="F183" i="3"/>
  <c r="F182" i="3" s="1"/>
  <c r="E183" i="3"/>
  <c r="E182" i="3" s="1"/>
  <c r="G178" i="3"/>
  <c r="F178" i="3"/>
  <c r="E178" i="3"/>
  <c r="G172" i="3"/>
  <c r="G171" i="3" s="1"/>
  <c r="F172" i="3"/>
  <c r="F171" i="3" s="1"/>
  <c r="E172" i="3"/>
  <c r="E171" i="3" s="1"/>
  <c r="G169" i="3"/>
  <c r="G168" i="3" s="1"/>
  <c r="F169" i="3"/>
  <c r="F168" i="3" s="1"/>
  <c r="E169" i="3"/>
  <c r="E168" i="3" s="1"/>
  <c r="G167" i="3"/>
  <c r="G166" i="3" s="1"/>
  <c r="E167" i="3"/>
  <c r="E166" i="3" s="1"/>
  <c r="G165" i="3"/>
  <c r="G164" i="3" s="1"/>
  <c r="F165" i="3"/>
  <c r="F164" i="3" s="1"/>
  <c r="E165" i="3"/>
  <c r="E164" i="3" s="1"/>
  <c r="G163" i="3"/>
  <c r="G162" i="3" s="1"/>
  <c r="F163" i="3"/>
  <c r="F162" i="3" s="1"/>
  <c r="E163" i="3"/>
  <c r="E162" i="3" s="1"/>
  <c r="G155" i="3"/>
  <c r="G154" i="3" s="1"/>
  <c r="F155" i="3"/>
  <c r="F154" i="3" s="1"/>
  <c r="E155" i="3"/>
  <c r="E154" i="3" s="1"/>
  <c r="G153" i="3"/>
  <c r="G152" i="3" s="1"/>
  <c r="F153" i="3"/>
  <c r="F152" i="3" s="1"/>
  <c r="E153" i="3"/>
  <c r="E152" i="3" s="1"/>
  <c r="G140" i="3"/>
  <c r="G139" i="3" s="1"/>
  <c r="G138" i="3" s="1"/>
  <c r="F140" i="3"/>
  <c r="F139" i="3" s="1"/>
  <c r="F138" i="3" s="1"/>
  <c r="E140" i="3"/>
  <c r="E139" i="3" s="1"/>
  <c r="E138" i="3" s="1"/>
  <c r="G135" i="3"/>
  <c r="G134" i="3" s="1"/>
  <c r="G133" i="3" s="1"/>
  <c r="F135" i="3"/>
  <c r="F134" i="3" s="1"/>
  <c r="F133" i="3" s="1"/>
  <c r="E135" i="3"/>
  <c r="E134" i="3" s="1"/>
  <c r="E133" i="3" s="1"/>
  <c r="G132" i="3"/>
  <c r="G131" i="3" s="1"/>
  <c r="G130" i="3" s="1"/>
  <c r="F132" i="3"/>
  <c r="F131" i="3" s="1"/>
  <c r="F130" i="3" s="1"/>
  <c r="E132" i="3"/>
  <c r="E131" i="3" s="1"/>
  <c r="E130" i="3" s="1"/>
  <c r="G126" i="3"/>
  <c r="G125" i="3" s="1"/>
  <c r="G124" i="3" s="1"/>
  <c r="F126" i="3"/>
  <c r="F125" i="3" s="1"/>
  <c r="F124" i="3" s="1"/>
  <c r="E126" i="3"/>
  <c r="E125" i="3" s="1"/>
  <c r="E124" i="3" s="1"/>
  <c r="G123" i="3"/>
  <c r="G122" i="3" s="1"/>
  <c r="F123" i="3"/>
  <c r="F122" i="3" s="1"/>
  <c r="E123" i="3"/>
  <c r="E122" i="3" s="1"/>
  <c r="G121" i="3"/>
  <c r="G120" i="3" s="1"/>
  <c r="F121" i="3"/>
  <c r="F120" i="3" s="1"/>
  <c r="E121" i="3"/>
  <c r="E120" i="3" s="1"/>
  <c r="G119" i="3"/>
  <c r="G118" i="3" s="1"/>
  <c r="F119" i="3"/>
  <c r="F118" i="3" s="1"/>
  <c r="E119" i="3"/>
  <c r="E118" i="3" s="1"/>
  <c r="G117" i="3"/>
  <c r="G116" i="3" s="1"/>
  <c r="F117" i="3"/>
  <c r="F116" i="3" s="1"/>
  <c r="E117" i="3"/>
  <c r="E116" i="3" s="1"/>
  <c r="G115" i="3"/>
  <c r="G114" i="3" s="1"/>
  <c r="F115" i="3"/>
  <c r="F114" i="3" s="1"/>
  <c r="E115" i="3"/>
  <c r="E114" i="3" s="1"/>
  <c r="G111" i="3"/>
  <c r="G110" i="3" s="1"/>
  <c r="G109" i="3" s="1"/>
  <c r="G108" i="3" s="1"/>
  <c r="F111" i="3"/>
  <c r="F110" i="3" s="1"/>
  <c r="F109" i="3" s="1"/>
  <c r="F108" i="3" s="1"/>
  <c r="E111" i="3"/>
  <c r="E110" i="3" s="1"/>
  <c r="E109" i="3" s="1"/>
  <c r="E108" i="3" s="1"/>
  <c r="G107" i="3"/>
  <c r="F107" i="3"/>
  <c r="E107" i="3"/>
  <c r="G106" i="3"/>
  <c r="F106" i="3"/>
  <c r="E106" i="3"/>
  <c r="G100" i="3"/>
  <c r="G99" i="3" s="1"/>
  <c r="G98" i="3" s="1"/>
  <c r="G97" i="3" s="1"/>
  <c r="G96" i="3" s="1"/>
  <c r="G95" i="3" s="1"/>
  <c r="F100" i="3"/>
  <c r="F99" i="3" s="1"/>
  <c r="F98" i="3" s="1"/>
  <c r="F97" i="3" s="1"/>
  <c r="F96" i="3" s="1"/>
  <c r="F95" i="3" s="1"/>
  <c r="E100" i="3"/>
  <c r="E99" i="3" s="1"/>
  <c r="E98" i="3" s="1"/>
  <c r="E97" i="3" s="1"/>
  <c r="E96" i="3" s="1"/>
  <c r="E95" i="3" s="1"/>
  <c r="G89" i="3"/>
  <c r="G88" i="3" s="1"/>
  <c r="G87" i="3" s="1"/>
  <c r="F89" i="3"/>
  <c r="F88" i="3" s="1"/>
  <c r="F87" i="3" s="1"/>
  <c r="E89" i="3"/>
  <c r="E88" i="3" s="1"/>
  <c r="E87" i="3" s="1"/>
  <c r="G86" i="3"/>
  <c r="G85" i="3" s="1"/>
  <c r="F86" i="3"/>
  <c r="F85" i="3" s="1"/>
  <c r="E86" i="3"/>
  <c r="E85" i="3" s="1"/>
  <c r="G84" i="3"/>
  <c r="G83" i="3" s="1"/>
  <c r="F84" i="3"/>
  <c r="F83" i="3" s="1"/>
  <c r="E84" i="3"/>
  <c r="E83" i="3" s="1"/>
  <c r="G80" i="3"/>
  <c r="G79" i="3" s="1"/>
  <c r="F80" i="3"/>
  <c r="F79" i="3" s="1"/>
  <c r="E80" i="3"/>
  <c r="E79" i="3" s="1"/>
  <c r="G78" i="3"/>
  <c r="F78" i="3"/>
  <c r="E78" i="3"/>
  <c r="G77" i="3"/>
  <c r="F77" i="3"/>
  <c r="E77" i="3"/>
  <c r="G72" i="3"/>
  <c r="G71" i="3" s="1"/>
  <c r="F72" i="3"/>
  <c r="F71" i="3" s="1"/>
  <c r="E72" i="3"/>
  <c r="E71" i="3" s="1"/>
  <c r="G70" i="3"/>
  <c r="G69" i="3" s="1"/>
  <c r="F70" i="3"/>
  <c r="F69" i="3" s="1"/>
  <c r="E70" i="3"/>
  <c r="E69" i="3" s="1"/>
  <c r="G68" i="3"/>
  <c r="G67" i="3" s="1"/>
  <c r="F68" i="3"/>
  <c r="F67" i="3" s="1"/>
  <c r="E68" i="3"/>
  <c r="E67" i="3" s="1"/>
  <c r="G63" i="3"/>
  <c r="F63" i="3"/>
  <c r="E63" i="3"/>
  <c r="G62" i="3"/>
  <c r="F62" i="3"/>
  <c r="E62" i="3"/>
  <c r="G61" i="3"/>
  <c r="F61" i="3"/>
  <c r="E61" i="3"/>
  <c r="G55" i="3"/>
  <c r="G54" i="3" s="1"/>
  <c r="G53" i="3" s="1"/>
  <c r="G52" i="3" s="1"/>
  <c r="G51" i="3" s="1"/>
  <c r="F55" i="3"/>
  <c r="F54" i="3" s="1"/>
  <c r="F53" i="3" s="1"/>
  <c r="F52" i="3" s="1"/>
  <c r="F51" i="3" s="1"/>
  <c r="E55" i="3"/>
  <c r="E54" i="3" s="1"/>
  <c r="E53" i="3" s="1"/>
  <c r="E52" i="3" s="1"/>
  <c r="E51" i="3" s="1"/>
  <c r="G50" i="3"/>
  <c r="F50" i="3"/>
  <c r="E50" i="3"/>
  <c r="G49" i="3"/>
  <c r="F49" i="3"/>
  <c r="E49" i="3"/>
  <c r="G47" i="3"/>
  <c r="F47" i="3"/>
  <c r="E47" i="3"/>
  <c r="G46" i="3"/>
  <c r="F46" i="3"/>
  <c r="E46" i="3"/>
  <c r="G41" i="3"/>
  <c r="G40" i="3" s="1"/>
  <c r="G39" i="3" s="1"/>
  <c r="G38" i="3" s="1"/>
  <c r="G37" i="3" s="1"/>
  <c r="G36" i="3" s="1"/>
  <c r="F41" i="3"/>
  <c r="F40" i="3" s="1"/>
  <c r="F39" i="3" s="1"/>
  <c r="F38" i="3" s="1"/>
  <c r="F37" i="3" s="1"/>
  <c r="F36" i="3" s="1"/>
  <c r="E41" i="3"/>
  <c r="E40" i="3" s="1"/>
  <c r="E39" i="3" s="1"/>
  <c r="E38" i="3" s="1"/>
  <c r="E37" i="3" s="1"/>
  <c r="E36" i="3" s="1"/>
  <c r="G35" i="3"/>
  <c r="F35" i="3"/>
  <c r="E35" i="3"/>
  <c r="G34" i="3"/>
  <c r="F34" i="3"/>
  <c r="E34" i="3"/>
  <c r="G30" i="3"/>
  <c r="F30" i="3"/>
  <c r="E30" i="3"/>
  <c r="G29" i="3"/>
  <c r="F29" i="3"/>
  <c r="E29" i="3"/>
  <c r="G23" i="3"/>
  <c r="G22" i="3" s="1"/>
  <c r="G21" i="3" s="1"/>
  <c r="G20" i="3" s="1"/>
  <c r="G19" i="3" s="1"/>
  <c r="G18" i="3" s="1"/>
  <c r="F23" i="3"/>
  <c r="F22" i="3" s="1"/>
  <c r="F21" i="3" s="1"/>
  <c r="F20" i="3" s="1"/>
  <c r="F19" i="3" s="1"/>
  <c r="F18" i="3" s="1"/>
  <c r="E23" i="3"/>
  <c r="E22" i="3" s="1"/>
  <c r="E21" i="3" s="1"/>
  <c r="E20" i="3" s="1"/>
  <c r="E19" i="3" s="1"/>
  <c r="E18" i="3" s="1"/>
  <c r="E531" i="5"/>
  <c r="D531" i="5"/>
  <c r="D530" i="5" s="1"/>
  <c r="D529" i="5" s="1"/>
  <c r="C531" i="5"/>
  <c r="C530" i="5" s="1"/>
  <c r="C529" i="5" s="1"/>
  <c r="E528" i="5"/>
  <c r="E527" i="5" s="1"/>
  <c r="E526" i="5" s="1"/>
  <c r="E525" i="5" s="1"/>
  <c r="E524" i="5" s="1"/>
  <c r="D528" i="5"/>
  <c r="D527" i="5" s="1"/>
  <c r="D526" i="5" s="1"/>
  <c r="D525" i="5" s="1"/>
  <c r="D524" i="5" s="1"/>
  <c r="C528" i="5"/>
  <c r="C527" i="5" s="1"/>
  <c r="C526" i="5" s="1"/>
  <c r="C525" i="5" s="1"/>
  <c r="C524" i="5" s="1"/>
  <c r="E521" i="5"/>
  <c r="E520" i="5" s="1"/>
  <c r="E519" i="5" s="1"/>
  <c r="E518" i="5" s="1"/>
  <c r="E517" i="5" s="1"/>
  <c r="D521" i="5"/>
  <c r="D520" i="5" s="1"/>
  <c r="D519" i="5" s="1"/>
  <c r="D518" i="5" s="1"/>
  <c r="D517" i="5" s="1"/>
  <c r="C521" i="5"/>
  <c r="C520" i="5" s="1"/>
  <c r="C519" i="5" s="1"/>
  <c r="C518" i="5" s="1"/>
  <c r="C517" i="5" s="1"/>
  <c r="E514" i="5"/>
  <c r="D514" i="5"/>
  <c r="C514" i="5"/>
  <c r="E513" i="5"/>
  <c r="D513" i="5"/>
  <c r="C513" i="5"/>
  <c r="E512" i="5"/>
  <c r="D512" i="5"/>
  <c r="C512" i="5"/>
  <c r="E511" i="5"/>
  <c r="D511" i="5"/>
  <c r="C511" i="5"/>
  <c r="E507" i="5"/>
  <c r="E506" i="5" s="1"/>
  <c r="E505" i="5" s="1"/>
  <c r="D507" i="5"/>
  <c r="D506" i="5" s="1"/>
  <c r="D505" i="5" s="1"/>
  <c r="C507" i="5"/>
  <c r="C506" i="5" s="1"/>
  <c r="C505" i="5" s="1"/>
  <c r="E504" i="5"/>
  <c r="D504" i="5"/>
  <c r="C504" i="5"/>
  <c r="E503" i="5"/>
  <c r="D503" i="5"/>
  <c r="C503" i="5"/>
  <c r="E502" i="5"/>
  <c r="D502" i="5"/>
  <c r="C502" i="5"/>
  <c r="E499" i="5"/>
  <c r="E498" i="5" s="1"/>
  <c r="D499" i="5"/>
  <c r="D498" i="5" s="1"/>
  <c r="C499" i="5"/>
  <c r="C498" i="5" s="1"/>
  <c r="E497" i="5"/>
  <c r="D497" i="5"/>
  <c r="C497" i="5"/>
  <c r="E496" i="5"/>
  <c r="D496" i="5"/>
  <c r="C496" i="5"/>
  <c r="E488" i="5"/>
  <c r="E487" i="5" s="1"/>
  <c r="E486" i="5" s="1"/>
  <c r="E485" i="5" s="1"/>
  <c r="E484" i="5" s="1"/>
  <c r="D488" i="5"/>
  <c r="D487" i="5" s="1"/>
  <c r="D486" i="5" s="1"/>
  <c r="D485" i="5" s="1"/>
  <c r="D484" i="5" s="1"/>
  <c r="C488" i="5"/>
  <c r="C487" i="5" s="1"/>
  <c r="C486" i="5" s="1"/>
  <c r="C485" i="5" s="1"/>
  <c r="C484" i="5" s="1"/>
  <c r="E483" i="5"/>
  <c r="D483" i="5"/>
  <c r="C483" i="5"/>
  <c r="E482" i="5"/>
  <c r="D482" i="5"/>
  <c r="C482" i="5"/>
  <c r="E476" i="5"/>
  <c r="E475" i="5" s="1"/>
  <c r="E474" i="5" s="1"/>
  <c r="E473" i="5" s="1"/>
  <c r="D476" i="5"/>
  <c r="D475" i="5" s="1"/>
  <c r="D474" i="5" s="1"/>
  <c r="D473" i="5" s="1"/>
  <c r="C476" i="5"/>
  <c r="C475" i="5" s="1"/>
  <c r="C474" i="5" s="1"/>
  <c r="C473" i="5" s="1"/>
  <c r="E472" i="5"/>
  <c r="E471" i="5" s="1"/>
  <c r="E470" i="5" s="1"/>
  <c r="E469" i="5" s="1"/>
  <c r="D472" i="5"/>
  <c r="D471" i="5" s="1"/>
  <c r="D470" i="5" s="1"/>
  <c r="D469" i="5" s="1"/>
  <c r="C472" i="5"/>
  <c r="C471" i="5" s="1"/>
  <c r="C470" i="5" s="1"/>
  <c r="C469" i="5" s="1"/>
  <c r="E467" i="5"/>
  <c r="E466" i="5" s="1"/>
  <c r="D467" i="5"/>
  <c r="D466" i="5" s="1"/>
  <c r="C467" i="5"/>
  <c r="C466" i="5" s="1"/>
  <c r="E465" i="5"/>
  <c r="E464" i="5" s="1"/>
  <c r="D465" i="5"/>
  <c r="D464" i="5" s="1"/>
  <c r="C465" i="5"/>
  <c r="C464" i="5" s="1"/>
  <c r="E460" i="5"/>
  <c r="E459" i="5" s="1"/>
  <c r="E458" i="5" s="1"/>
  <c r="E457" i="5" s="1"/>
  <c r="E456" i="5" s="1"/>
  <c r="D460" i="5"/>
  <c r="D459" i="5" s="1"/>
  <c r="D458" i="5" s="1"/>
  <c r="D457" i="5" s="1"/>
  <c r="D456" i="5" s="1"/>
  <c r="C460" i="5"/>
  <c r="C459" i="5" s="1"/>
  <c r="C458" i="5" s="1"/>
  <c r="C457" i="5" s="1"/>
  <c r="C456" i="5" s="1"/>
  <c r="E455" i="5"/>
  <c r="E454" i="5" s="1"/>
  <c r="E453" i="5" s="1"/>
  <c r="E452" i="5" s="1"/>
  <c r="D455" i="5"/>
  <c r="D454" i="5" s="1"/>
  <c r="D453" i="5" s="1"/>
  <c r="D452" i="5" s="1"/>
  <c r="C455" i="5"/>
  <c r="C454" i="5" s="1"/>
  <c r="C453" i="5" s="1"/>
  <c r="C452" i="5" s="1"/>
  <c r="E451" i="5"/>
  <c r="E450" i="5" s="1"/>
  <c r="E449" i="5" s="1"/>
  <c r="E448" i="5" s="1"/>
  <c r="D451" i="5"/>
  <c r="D450" i="5" s="1"/>
  <c r="D449" i="5" s="1"/>
  <c r="D448" i="5" s="1"/>
  <c r="C451" i="5"/>
  <c r="C450" i="5" s="1"/>
  <c r="C449" i="5" s="1"/>
  <c r="C448" i="5" s="1"/>
  <c r="E444" i="5"/>
  <c r="E443" i="5" s="1"/>
  <c r="E442" i="5" s="1"/>
  <c r="E441" i="5" s="1"/>
  <c r="D444" i="5"/>
  <c r="D443" i="5" s="1"/>
  <c r="D442" i="5" s="1"/>
  <c r="D441" i="5" s="1"/>
  <c r="C444" i="5"/>
  <c r="C443" i="5" s="1"/>
  <c r="C442" i="5" s="1"/>
  <c r="C441" i="5" s="1"/>
  <c r="E438" i="5"/>
  <c r="D438" i="5"/>
  <c r="C438" i="5"/>
  <c r="E437" i="5"/>
  <c r="D437" i="5"/>
  <c r="C437" i="5"/>
  <c r="E436" i="5"/>
  <c r="D436" i="5"/>
  <c r="C436" i="5"/>
  <c r="E530" i="5"/>
  <c r="E529" i="5" s="1"/>
  <c r="E431" i="5"/>
  <c r="E430" i="5" s="1"/>
  <c r="E429" i="5" s="1"/>
  <c r="D431" i="5"/>
  <c r="D430" i="5" s="1"/>
  <c r="D429" i="5" s="1"/>
  <c r="C431" i="5"/>
  <c r="C430" i="5" s="1"/>
  <c r="C429" i="5" s="1"/>
  <c r="E428" i="5"/>
  <c r="E427" i="5" s="1"/>
  <c r="D428" i="5"/>
  <c r="D427" i="5" s="1"/>
  <c r="C428" i="5"/>
  <c r="C427" i="5" s="1"/>
  <c r="E426" i="5"/>
  <c r="D426" i="5"/>
  <c r="C426" i="5"/>
  <c r="E425" i="5"/>
  <c r="D425" i="5"/>
  <c r="C425" i="5"/>
  <c r="E424" i="5"/>
  <c r="D424" i="5"/>
  <c r="C424" i="5"/>
  <c r="E417" i="5"/>
  <c r="D417" i="5"/>
  <c r="C417" i="5"/>
  <c r="E416" i="5"/>
  <c r="D416" i="5"/>
  <c r="C416" i="5"/>
  <c r="E414" i="5"/>
  <c r="D414" i="5"/>
  <c r="C414" i="5"/>
  <c r="E413" i="5"/>
  <c r="D413" i="5"/>
  <c r="C413" i="5"/>
  <c r="E412" i="5"/>
  <c r="D412" i="5"/>
  <c r="C412" i="5"/>
  <c r="E406" i="5"/>
  <c r="E405" i="5" s="1"/>
  <c r="E404" i="5" s="1"/>
  <c r="D406" i="5"/>
  <c r="D405" i="5" s="1"/>
  <c r="D404" i="5" s="1"/>
  <c r="C406" i="5"/>
  <c r="C405" i="5" s="1"/>
  <c r="C404" i="5" s="1"/>
  <c r="E403" i="5"/>
  <c r="E402" i="5" s="1"/>
  <c r="E401" i="5" s="1"/>
  <c r="D403" i="5"/>
  <c r="D402" i="5" s="1"/>
  <c r="D401" i="5" s="1"/>
  <c r="C403" i="5"/>
  <c r="C402" i="5" s="1"/>
  <c r="C401" i="5" s="1"/>
  <c r="E400" i="5"/>
  <c r="E399" i="5" s="1"/>
  <c r="E398" i="5" s="1"/>
  <c r="D400" i="5"/>
  <c r="D399" i="5" s="1"/>
  <c r="D398" i="5" s="1"/>
  <c r="C400" i="5"/>
  <c r="C399" i="5" s="1"/>
  <c r="C398" i="5" s="1"/>
  <c r="E397" i="5"/>
  <c r="E396" i="5" s="1"/>
  <c r="E395" i="5" s="1"/>
  <c r="D397" i="5"/>
  <c r="D396" i="5" s="1"/>
  <c r="D395" i="5" s="1"/>
  <c r="C397" i="5"/>
  <c r="C396" i="5" s="1"/>
  <c r="C395" i="5" s="1"/>
  <c r="E394" i="5"/>
  <c r="E393" i="5" s="1"/>
  <c r="D394" i="5"/>
  <c r="D393" i="5" s="1"/>
  <c r="C394" i="5"/>
  <c r="C393" i="5" s="1"/>
  <c r="E392" i="5"/>
  <c r="E391" i="5" s="1"/>
  <c r="D392" i="5"/>
  <c r="D391" i="5" s="1"/>
  <c r="C392" i="5"/>
  <c r="C391" i="5" s="1"/>
  <c r="E389" i="5"/>
  <c r="E388" i="5" s="1"/>
  <c r="E387" i="5" s="1"/>
  <c r="D389" i="5"/>
  <c r="D388" i="5" s="1"/>
  <c r="D387" i="5" s="1"/>
  <c r="C389" i="5"/>
  <c r="C388" i="5" s="1"/>
  <c r="C387" i="5" s="1"/>
  <c r="E384" i="5"/>
  <c r="E383" i="5" s="1"/>
  <c r="D384" i="5"/>
  <c r="D383" i="5" s="1"/>
  <c r="C384" i="5"/>
  <c r="C383" i="5" s="1"/>
  <c r="E382" i="5"/>
  <c r="E381" i="5" s="1"/>
  <c r="D382" i="5"/>
  <c r="D381" i="5" s="1"/>
  <c r="C382" i="5"/>
  <c r="C381" i="5" s="1"/>
  <c r="E376" i="5"/>
  <c r="E375" i="5" s="1"/>
  <c r="E374" i="5" s="1"/>
  <c r="E373" i="5" s="1"/>
  <c r="D376" i="5"/>
  <c r="D375" i="5" s="1"/>
  <c r="D374" i="5" s="1"/>
  <c r="D373" i="5" s="1"/>
  <c r="C376" i="5"/>
  <c r="C375" i="5" s="1"/>
  <c r="C374" i="5" s="1"/>
  <c r="C373" i="5" s="1"/>
  <c r="E372" i="5"/>
  <c r="E371" i="5" s="1"/>
  <c r="E370" i="5" s="1"/>
  <c r="E369" i="5" s="1"/>
  <c r="D372" i="5"/>
  <c r="D371" i="5" s="1"/>
  <c r="D370" i="5" s="1"/>
  <c r="D369" i="5" s="1"/>
  <c r="C372" i="5"/>
  <c r="C371" i="5" s="1"/>
  <c r="C370" i="5" s="1"/>
  <c r="C369" i="5" s="1"/>
  <c r="E366" i="5"/>
  <c r="E365" i="5" s="1"/>
  <c r="E364" i="5" s="1"/>
  <c r="E363" i="5" s="1"/>
  <c r="E362" i="5" s="1"/>
  <c r="D366" i="5"/>
  <c r="D365" i="5" s="1"/>
  <c r="D364" i="5" s="1"/>
  <c r="D363" i="5" s="1"/>
  <c r="D362" i="5" s="1"/>
  <c r="C366" i="5"/>
  <c r="C365" i="5" s="1"/>
  <c r="C364" i="5" s="1"/>
  <c r="C363" i="5" s="1"/>
  <c r="C362" i="5" s="1"/>
  <c r="E361" i="5"/>
  <c r="E360" i="5" s="1"/>
  <c r="E359" i="5" s="1"/>
  <c r="E358" i="5" s="1"/>
  <c r="E357" i="5" s="1"/>
  <c r="D361" i="5"/>
  <c r="D360" i="5" s="1"/>
  <c r="D359" i="5" s="1"/>
  <c r="D358" i="5" s="1"/>
  <c r="D357" i="5" s="1"/>
  <c r="C361" i="5"/>
  <c r="C360" i="5" s="1"/>
  <c r="C359" i="5" s="1"/>
  <c r="C358" i="5" s="1"/>
  <c r="C357" i="5" s="1"/>
  <c r="E355" i="5"/>
  <c r="E354" i="5" s="1"/>
  <c r="E353" i="5" s="1"/>
  <c r="E352" i="5" s="1"/>
  <c r="D355" i="5"/>
  <c r="D354" i="5" s="1"/>
  <c r="D353" i="5" s="1"/>
  <c r="D352" i="5" s="1"/>
  <c r="C355" i="5"/>
  <c r="C354" i="5" s="1"/>
  <c r="C353" i="5" s="1"/>
  <c r="C352" i="5" s="1"/>
  <c r="E351" i="5"/>
  <c r="E350" i="5" s="1"/>
  <c r="E349" i="5" s="1"/>
  <c r="E348" i="5" s="1"/>
  <c r="D351" i="5"/>
  <c r="D350" i="5" s="1"/>
  <c r="D349" i="5" s="1"/>
  <c r="D348" i="5" s="1"/>
  <c r="C351" i="5"/>
  <c r="C350" i="5" s="1"/>
  <c r="C349" i="5" s="1"/>
  <c r="C348" i="5" s="1"/>
  <c r="E346" i="5"/>
  <c r="E345" i="5" s="1"/>
  <c r="D346" i="5"/>
  <c r="D345" i="5" s="1"/>
  <c r="C346" i="5"/>
  <c r="C345" i="5" s="1"/>
  <c r="E344" i="5"/>
  <c r="E343" i="5" s="1"/>
  <c r="D344" i="5"/>
  <c r="D343" i="5" s="1"/>
  <c r="C344" i="5"/>
  <c r="C343" i="5" s="1"/>
  <c r="E341" i="5"/>
  <c r="E340" i="5" s="1"/>
  <c r="D341" i="5"/>
  <c r="D340" i="5" s="1"/>
  <c r="C341" i="5"/>
  <c r="C340" i="5" s="1"/>
  <c r="E339" i="5"/>
  <c r="E338" i="5" s="1"/>
  <c r="D339" i="5"/>
  <c r="D338" i="5" s="1"/>
  <c r="C339" i="5"/>
  <c r="C338" i="5" s="1"/>
  <c r="E337" i="5"/>
  <c r="E336" i="5" s="1"/>
  <c r="D337" i="5"/>
  <c r="D336" i="5" s="1"/>
  <c r="C337" i="5"/>
  <c r="C336" i="5" s="1"/>
  <c r="D335" i="5"/>
  <c r="D334" i="5" s="1"/>
  <c r="C335" i="5"/>
  <c r="C334" i="5" s="1"/>
  <c r="E329" i="5"/>
  <c r="E328" i="5" s="1"/>
  <c r="D329" i="5"/>
  <c r="D328" i="5" s="1"/>
  <c r="C329" i="5"/>
  <c r="C328" i="5" s="1"/>
  <c r="E327" i="5"/>
  <c r="E326" i="5" s="1"/>
  <c r="D327" i="5"/>
  <c r="D326" i="5" s="1"/>
  <c r="C327" i="5"/>
  <c r="C326" i="5" s="1"/>
  <c r="E325" i="5"/>
  <c r="E324" i="5" s="1"/>
  <c r="D325" i="5"/>
  <c r="D324" i="5" s="1"/>
  <c r="C325" i="5"/>
  <c r="C324" i="5" s="1"/>
  <c r="E323" i="5"/>
  <c r="E322" i="5" s="1"/>
  <c r="D323" i="5"/>
  <c r="D322" i="5" s="1"/>
  <c r="C323" i="5"/>
  <c r="C322" i="5" s="1"/>
  <c r="E314" i="5"/>
  <c r="E313" i="5" s="1"/>
  <c r="E312" i="5" s="1"/>
  <c r="E311" i="5" s="1"/>
  <c r="E310" i="5" s="1"/>
  <c r="D314" i="5"/>
  <c r="D313" i="5" s="1"/>
  <c r="D312" i="5" s="1"/>
  <c r="D311" i="5" s="1"/>
  <c r="D310" i="5" s="1"/>
  <c r="E308" i="5"/>
  <c r="E307" i="5" s="1"/>
  <c r="E306" i="5" s="1"/>
  <c r="D308" i="5"/>
  <c r="D307" i="5" s="1"/>
  <c r="D306" i="5" s="1"/>
  <c r="C308" i="5"/>
  <c r="C307" i="5" s="1"/>
  <c r="C306" i="5" s="1"/>
  <c r="E305" i="5"/>
  <c r="E304" i="5" s="1"/>
  <c r="E303" i="5" s="1"/>
  <c r="D305" i="5"/>
  <c r="D304" i="5" s="1"/>
  <c r="D303" i="5" s="1"/>
  <c r="E300" i="5"/>
  <c r="E299" i="5" s="1"/>
  <c r="D300" i="5"/>
  <c r="D299" i="5" s="1"/>
  <c r="C300" i="5"/>
  <c r="C299" i="5" s="1"/>
  <c r="E298" i="5"/>
  <c r="E297" i="5" s="1"/>
  <c r="D298" i="5"/>
  <c r="D297" i="5" s="1"/>
  <c r="C298" i="5"/>
  <c r="C297" i="5" s="1"/>
  <c r="E296" i="5"/>
  <c r="E295" i="5" s="1"/>
  <c r="D296" i="5"/>
  <c r="D295" i="5" s="1"/>
  <c r="C296" i="5"/>
  <c r="C295" i="5" s="1"/>
  <c r="E293" i="5"/>
  <c r="E292" i="5" s="1"/>
  <c r="D293" i="5"/>
  <c r="D292" i="5" s="1"/>
  <c r="E291" i="5"/>
  <c r="E290" i="5" s="1"/>
  <c r="D291" i="5"/>
  <c r="D290" i="5" s="1"/>
  <c r="C291" i="5"/>
  <c r="C290" i="5" s="1"/>
  <c r="E289" i="5"/>
  <c r="E288" i="5" s="1"/>
  <c r="D289" i="5"/>
  <c r="D288" i="5" s="1"/>
  <c r="C289" i="5"/>
  <c r="C288" i="5" s="1"/>
  <c r="E287" i="5"/>
  <c r="E286" i="5" s="1"/>
  <c r="D287" i="5"/>
  <c r="D286" i="5" s="1"/>
  <c r="C287" i="5"/>
  <c r="C286" i="5" s="1"/>
  <c r="E285" i="5"/>
  <c r="E284" i="5" s="1"/>
  <c r="D285" i="5"/>
  <c r="D284" i="5" s="1"/>
  <c r="C285" i="5"/>
  <c r="C284" i="5" s="1"/>
  <c r="E283" i="5"/>
  <c r="E282" i="5" s="1"/>
  <c r="D283" i="5"/>
  <c r="D282" i="5" s="1"/>
  <c r="C283" i="5"/>
  <c r="C282" i="5" s="1"/>
  <c r="E280" i="5"/>
  <c r="E279" i="5" s="1"/>
  <c r="D280" i="5"/>
  <c r="D279" i="5" s="1"/>
  <c r="C280" i="5"/>
  <c r="C279" i="5" s="1"/>
  <c r="E278" i="5"/>
  <c r="E277" i="5" s="1"/>
  <c r="D278" i="5"/>
  <c r="D277" i="5" s="1"/>
  <c r="C278" i="5"/>
  <c r="C277" i="5" s="1"/>
  <c r="E276" i="5"/>
  <c r="E275" i="5" s="1"/>
  <c r="D276" i="5"/>
  <c r="D275" i="5" s="1"/>
  <c r="C276" i="5"/>
  <c r="C275" i="5" s="1"/>
  <c r="E274" i="5"/>
  <c r="E273" i="5" s="1"/>
  <c r="D274" i="5"/>
  <c r="D273" i="5" s="1"/>
  <c r="C274" i="5"/>
  <c r="C273" i="5" s="1"/>
  <c r="E268" i="5"/>
  <c r="E267" i="5" s="1"/>
  <c r="E266" i="5" s="1"/>
  <c r="D268" i="5"/>
  <c r="D267" i="5" s="1"/>
  <c r="D266" i="5" s="1"/>
  <c r="E265" i="5"/>
  <c r="E264" i="5" s="1"/>
  <c r="D265" i="5"/>
  <c r="D264" i="5" s="1"/>
  <c r="C265" i="5"/>
  <c r="C264" i="5" s="1"/>
  <c r="E263" i="5"/>
  <c r="E262" i="5" s="1"/>
  <c r="D263" i="5"/>
  <c r="D262" i="5" s="1"/>
  <c r="C263" i="5"/>
  <c r="C262" i="5" s="1"/>
  <c r="E261" i="5"/>
  <c r="E260" i="5" s="1"/>
  <c r="D261" i="5"/>
  <c r="D260" i="5" s="1"/>
  <c r="C261" i="5"/>
  <c r="C260" i="5" s="1"/>
  <c r="E259" i="5"/>
  <c r="E258" i="5" s="1"/>
  <c r="D259" i="5"/>
  <c r="D258" i="5" s="1"/>
  <c r="C259" i="5"/>
  <c r="C258" i="5" s="1"/>
  <c r="E256" i="5"/>
  <c r="E255" i="5" s="1"/>
  <c r="D256" i="5"/>
  <c r="D255" i="5" s="1"/>
  <c r="C256" i="5"/>
  <c r="C255" i="5" s="1"/>
  <c r="E254" i="5"/>
  <c r="E253" i="5" s="1"/>
  <c r="D254" i="5"/>
  <c r="D253" i="5" s="1"/>
  <c r="C254" i="5"/>
  <c r="C253" i="5" s="1"/>
  <c r="E248" i="5"/>
  <c r="E247" i="5" s="1"/>
  <c r="D248" i="5"/>
  <c r="D247" i="5" s="1"/>
  <c r="C248" i="5"/>
  <c r="C247" i="5" s="1"/>
  <c r="E246" i="5"/>
  <c r="E245" i="5" s="1"/>
  <c r="D246" i="5"/>
  <c r="D245" i="5" s="1"/>
  <c r="C246" i="5"/>
  <c r="C245" i="5" s="1"/>
  <c r="E244" i="5"/>
  <c r="E243" i="5" s="1"/>
  <c r="D244" i="5"/>
  <c r="D243" i="5" s="1"/>
  <c r="C244" i="5"/>
  <c r="C243" i="5" s="1"/>
  <c r="E239" i="5"/>
  <c r="E238" i="5" s="1"/>
  <c r="D239" i="5"/>
  <c r="D238" i="5" s="1"/>
  <c r="C239" i="5"/>
  <c r="C238" i="5" s="1"/>
  <c r="E237" i="5"/>
  <c r="E236" i="5" s="1"/>
  <c r="D237" i="5"/>
  <c r="D236" i="5" s="1"/>
  <c r="C237" i="5"/>
  <c r="C236" i="5" s="1"/>
  <c r="E230" i="5"/>
  <c r="E229" i="5" s="1"/>
  <c r="D230" i="5"/>
  <c r="D229" i="5" s="1"/>
  <c r="C230" i="5"/>
  <c r="C229" i="5" s="1"/>
  <c r="E228" i="5"/>
  <c r="E227" i="5" s="1"/>
  <c r="D228" i="5"/>
  <c r="D227" i="5" s="1"/>
  <c r="C228" i="5"/>
  <c r="C227" i="5" s="1"/>
  <c r="E223" i="5"/>
  <c r="E222" i="5" s="1"/>
  <c r="D223" i="5"/>
  <c r="D222" i="5" s="1"/>
  <c r="C223" i="5"/>
  <c r="C222" i="5" s="1"/>
  <c r="E221" i="5"/>
  <c r="E220" i="5" s="1"/>
  <c r="D221" i="5"/>
  <c r="D220" i="5" s="1"/>
  <c r="C221" i="5"/>
  <c r="C220" i="5" s="1"/>
  <c r="E215" i="5"/>
  <c r="E214" i="5" s="1"/>
  <c r="E213" i="5" s="1"/>
  <c r="E212" i="5" s="1"/>
  <c r="D215" i="5"/>
  <c r="D214" i="5" s="1"/>
  <c r="D213" i="5" s="1"/>
  <c r="D212" i="5" s="1"/>
  <c r="C215" i="5"/>
  <c r="C214" i="5" s="1"/>
  <c r="C213" i="5" s="1"/>
  <c r="C212" i="5" s="1"/>
  <c r="E211" i="5"/>
  <c r="E210" i="5" s="1"/>
  <c r="E209" i="5" s="1"/>
  <c r="D211" i="5"/>
  <c r="D210" i="5" s="1"/>
  <c r="D209" i="5" s="1"/>
  <c r="C211" i="5"/>
  <c r="C210" i="5" s="1"/>
  <c r="C209" i="5" s="1"/>
  <c r="E208" i="5"/>
  <c r="E207" i="5" s="1"/>
  <c r="D208" i="5"/>
  <c r="D207" i="5" s="1"/>
  <c r="C208" i="5"/>
  <c r="C207" i="5" s="1"/>
  <c r="E206" i="5"/>
  <c r="E205" i="5" s="1"/>
  <c r="D206" i="5"/>
  <c r="D205" i="5" s="1"/>
  <c r="C206" i="5"/>
  <c r="C205" i="5" s="1"/>
  <c r="E202" i="5"/>
  <c r="E201" i="5" s="1"/>
  <c r="E200" i="5" s="1"/>
  <c r="D202" i="5"/>
  <c r="D201" i="5" s="1"/>
  <c r="D200" i="5" s="1"/>
  <c r="C202" i="5"/>
  <c r="C201" i="5" s="1"/>
  <c r="C200" i="5" s="1"/>
  <c r="E199" i="5"/>
  <c r="E198" i="5" s="1"/>
  <c r="D199" i="5"/>
  <c r="D198" i="5" s="1"/>
  <c r="C199" i="5"/>
  <c r="C197" i="5" s="1"/>
  <c r="E196" i="5"/>
  <c r="E195" i="5" s="1"/>
  <c r="D196" i="5"/>
  <c r="D195" i="5" s="1"/>
  <c r="C196" i="5"/>
  <c r="C195" i="5" s="1"/>
  <c r="E194" i="5"/>
  <c r="E193" i="5" s="1"/>
  <c r="C194" i="5"/>
  <c r="C193" i="5" s="1"/>
  <c r="E192" i="5"/>
  <c r="E191" i="5" s="1"/>
  <c r="D192" i="5"/>
  <c r="D191" i="5" s="1"/>
  <c r="C192" i="5"/>
  <c r="C191" i="5" s="1"/>
  <c r="E190" i="5"/>
  <c r="E189" i="5" s="1"/>
  <c r="D190" i="5"/>
  <c r="D189" i="5" s="1"/>
  <c r="C190" i="5"/>
  <c r="C189" i="5" s="1"/>
  <c r="E184" i="5"/>
  <c r="E183" i="5" s="1"/>
  <c r="E182" i="5" s="1"/>
  <c r="E181" i="5" s="1"/>
  <c r="E180" i="5" s="1"/>
  <c r="D184" i="5"/>
  <c r="D183" i="5" s="1"/>
  <c r="D182" i="5" s="1"/>
  <c r="D181" i="5" s="1"/>
  <c r="D180" i="5" s="1"/>
  <c r="C184" i="5"/>
  <c r="C183" i="5" s="1"/>
  <c r="C182" i="5" s="1"/>
  <c r="C181" i="5" s="1"/>
  <c r="C180" i="5" s="1"/>
  <c r="E177" i="5"/>
  <c r="E176" i="5" s="1"/>
  <c r="E175" i="5" s="1"/>
  <c r="E174" i="5" s="1"/>
  <c r="E173" i="5" s="1"/>
  <c r="D177" i="5"/>
  <c r="D176" i="5" s="1"/>
  <c r="D175" i="5" s="1"/>
  <c r="D174" i="5" s="1"/>
  <c r="D173" i="5" s="1"/>
  <c r="C177" i="5"/>
  <c r="C176" i="5" s="1"/>
  <c r="C175" i="5" s="1"/>
  <c r="C174" i="5" s="1"/>
  <c r="C173" i="5" s="1"/>
  <c r="E172" i="5"/>
  <c r="E171" i="5" s="1"/>
  <c r="E170" i="5" s="1"/>
  <c r="D172" i="5"/>
  <c r="D171" i="5" s="1"/>
  <c r="D170" i="5" s="1"/>
  <c r="C172" i="5"/>
  <c r="C171" i="5" s="1"/>
  <c r="C170" i="5" s="1"/>
  <c r="E169" i="5"/>
  <c r="E168" i="5" s="1"/>
  <c r="E167" i="5" s="1"/>
  <c r="D169" i="5"/>
  <c r="D168" i="5" s="1"/>
  <c r="D167" i="5" s="1"/>
  <c r="C169" i="5"/>
  <c r="C168" i="5" s="1"/>
  <c r="C167" i="5" s="1"/>
  <c r="E162" i="5"/>
  <c r="E161" i="5" s="1"/>
  <c r="E160" i="5" s="1"/>
  <c r="D162" i="5"/>
  <c r="D161" i="5" s="1"/>
  <c r="D160" i="5" s="1"/>
  <c r="C162" i="5"/>
  <c r="C161" i="5" s="1"/>
  <c r="C160" i="5" s="1"/>
  <c r="E159" i="5"/>
  <c r="E158" i="5" s="1"/>
  <c r="D159" i="5"/>
  <c r="D158" i="5" s="1"/>
  <c r="C159" i="5"/>
  <c r="C158" i="5" s="1"/>
  <c r="E157" i="5"/>
  <c r="E156" i="5" s="1"/>
  <c r="D157" i="5"/>
  <c r="D156" i="5" s="1"/>
  <c r="C157" i="5"/>
  <c r="C156" i="5" s="1"/>
  <c r="E155" i="5"/>
  <c r="E154" i="5" s="1"/>
  <c r="D155" i="5"/>
  <c r="D154" i="5" s="1"/>
  <c r="C155" i="5"/>
  <c r="C154" i="5" s="1"/>
  <c r="E153" i="5"/>
  <c r="E152" i="5" s="1"/>
  <c r="D153" i="5"/>
  <c r="D152" i="5" s="1"/>
  <c r="C153" i="5"/>
  <c r="C152" i="5" s="1"/>
  <c r="E151" i="5"/>
  <c r="E150" i="5" s="1"/>
  <c r="D151" i="5"/>
  <c r="D150" i="5" s="1"/>
  <c r="C151" i="5"/>
  <c r="C150" i="5" s="1"/>
  <c r="E147" i="5"/>
  <c r="E146" i="5" s="1"/>
  <c r="E145" i="5" s="1"/>
  <c r="E144" i="5" s="1"/>
  <c r="D147" i="5"/>
  <c r="D146" i="5" s="1"/>
  <c r="D145" i="5" s="1"/>
  <c r="D144" i="5" s="1"/>
  <c r="C147" i="5"/>
  <c r="C146" i="5" s="1"/>
  <c r="C145" i="5" s="1"/>
  <c r="C144" i="5" s="1"/>
  <c r="E141" i="5"/>
  <c r="D141" i="5"/>
  <c r="C141" i="5"/>
  <c r="E140" i="5"/>
  <c r="D140" i="5"/>
  <c r="C140" i="5"/>
  <c r="E135" i="5"/>
  <c r="D135" i="5"/>
  <c r="C135" i="5"/>
  <c r="E134" i="5"/>
  <c r="D134" i="5"/>
  <c r="C134" i="5"/>
  <c r="E127" i="5"/>
  <c r="D127" i="5"/>
  <c r="C127" i="5"/>
  <c r="E126" i="5"/>
  <c r="D126" i="5"/>
  <c r="C126" i="5"/>
  <c r="E125" i="5"/>
  <c r="D125" i="5"/>
  <c r="C125" i="5"/>
  <c r="E121" i="5"/>
  <c r="E120" i="5" s="1"/>
  <c r="E119" i="5" s="1"/>
  <c r="D121" i="5"/>
  <c r="D120" i="5" s="1"/>
  <c r="D119" i="5" s="1"/>
  <c r="C121" i="5"/>
  <c r="C120" i="5" s="1"/>
  <c r="C119" i="5" s="1"/>
  <c r="E118" i="5"/>
  <c r="E117" i="5" s="1"/>
  <c r="E116" i="5" s="1"/>
  <c r="D118" i="5"/>
  <c r="D117" i="5" s="1"/>
  <c r="D116" i="5" s="1"/>
  <c r="C118" i="5"/>
  <c r="C117" i="5" s="1"/>
  <c r="C116" i="5" s="1"/>
  <c r="E114" i="5"/>
  <c r="E113" i="5" s="1"/>
  <c r="E112" i="5" s="1"/>
  <c r="D114" i="5"/>
  <c r="D113" i="5" s="1"/>
  <c r="D112" i="5" s="1"/>
  <c r="C114" i="5"/>
  <c r="C113" i="5" s="1"/>
  <c r="C112" i="5" s="1"/>
  <c r="E111" i="5"/>
  <c r="E110" i="5" s="1"/>
  <c r="E109" i="5" s="1"/>
  <c r="D111" i="5"/>
  <c r="D110" i="5" s="1"/>
  <c r="D109" i="5" s="1"/>
  <c r="C111" i="5"/>
  <c r="C110" i="5" s="1"/>
  <c r="C109" i="5" s="1"/>
  <c r="E107" i="5"/>
  <c r="E106" i="5" s="1"/>
  <c r="E105" i="5" s="1"/>
  <c r="D107" i="5"/>
  <c r="D106" i="5" s="1"/>
  <c r="D105" i="5" s="1"/>
  <c r="C107" i="5"/>
  <c r="C106" i="5" s="1"/>
  <c r="C105" i="5" s="1"/>
  <c r="E104" i="5"/>
  <c r="E103" i="5" s="1"/>
  <c r="E102" i="5" s="1"/>
  <c r="D104" i="5"/>
  <c r="D103" i="5" s="1"/>
  <c r="D102" i="5" s="1"/>
  <c r="C104" i="5"/>
  <c r="C103" i="5" s="1"/>
  <c r="C102" i="5" s="1"/>
  <c r="E99" i="5"/>
  <c r="E98" i="5" s="1"/>
  <c r="E97" i="5" s="1"/>
  <c r="D99" i="5"/>
  <c r="D98" i="5" s="1"/>
  <c r="D97" i="5" s="1"/>
  <c r="C99" i="5"/>
  <c r="C98" i="5" s="1"/>
  <c r="C97" i="5" s="1"/>
  <c r="E96" i="5"/>
  <c r="E95" i="5" s="1"/>
  <c r="E94" i="5" s="1"/>
  <c r="D96" i="5"/>
  <c r="D95" i="5" s="1"/>
  <c r="D94" i="5" s="1"/>
  <c r="C96" i="5"/>
  <c r="C95" i="5" s="1"/>
  <c r="C94" i="5" s="1"/>
  <c r="E91" i="5"/>
  <c r="E90" i="5" s="1"/>
  <c r="D91" i="5"/>
  <c r="D90" i="5" s="1"/>
  <c r="C91" i="5"/>
  <c r="C90" i="5" s="1"/>
  <c r="E89" i="5"/>
  <c r="E88" i="5" s="1"/>
  <c r="D89" i="5"/>
  <c r="D88" i="5" s="1"/>
  <c r="C89" i="5"/>
  <c r="C88" i="5" s="1"/>
  <c r="E85" i="5"/>
  <c r="D85" i="5"/>
  <c r="C85" i="5"/>
  <c r="E84" i="5"/>
  <c r="D84" i="5"/>
  <c r="C84" i="5"/>
  <c r="E82" i="5"/>
  <c r="E81" i="5" s="1"/>
  <c r="D82" i="5"/>
  <c r="D81" i="5" s="1"/>
  <c r="C82" i="5"/>
  <c r="C81" i="5" s="1"/>
  <c r="E80" i="5"/>
  <c r="D80" i="5"/>
  <c r="C80" i="5"/>
  <c r="E79" i="5"/>
  <c r="D79" i="5"/>
  <c r="C79" i="5"/>
  <c r="E74" i="5"/>
  <c r="E73" i="5" s="1"/>
  <c r="E72" i="5" s="1"/>
  <c r="E71" i="5" s="1"/>
  <c r="D74" i="5"/>
  <c r="D73" i="5" s="1"/>
  <c r="D72" i="5" s="1"/>
  <c r="D71" i="5" s="1"/>
  <c r="C74" i="5"/>
  <c r="C73" i="5" s="1"/>
  <c r="C72" i="5" s="1"/>
  <c r="C71" i="5" s="1"/>
  <c r="E70" i="5"/>
  <c r="E69" i="5" s="1"/>
  <c r="D70" i="5"/>
  <c r="D69" i="5" s="1"/>
  <c r="C70" i="5"/>
  <c r="C69" i="5" s="1"/>
  <c r="E68" i="5"/>
  <c r="E67" i="5" s="1"/>
  <c r="D68" i="5"/>
  <c r="D67" i="5" s="1"/>
  <c r="C68" i="5"/>
  <c r="C67" i="5" s="1"/>
  <c r="E66" i="5"/>
  <c r="E65" i="5" s="1"/>
  <c r="D66" i="5"/>
  <c r="D65" i="5" s="1"/>
  <c r="C66" i="5"/>
  <c r="C65" i="5" s="1"/>
  <c r="E63" i="5"/>
  <c r="E62" i="5" s="1"/>
  <c r="E61" i="5" s="1"/>
  <c r="D63" i="5"/>
  <c r="D62" i="5" s="1"/>
  <c r="D61" i="5" s="1"/>
  <c r="C63" i="5"/>
  <c r="C62" i="5" s="1"/>
  <c r="C61" i="5" s="1"/>
  <c r="E57" i="5"/>
  <c r="E56" i="5" s="1"/>
  <c r="E55" i="5" s="1"/>
  <c r="E54" i="5" s="1"/>
  <c r="D57" i="5"/>
  <c r="D56" i="5" s="1"/>
  <c r="D55" i="5" s="1"/>
  <c r="D54" i="5" s="1"/>
  <c r="C57" i="5"/>
  <c r="C56" i="5" s="1"/>
  <c r="C55" i="5" s="1"/>
  <c r="C54" i="5" s="1"/>
  <c r="E52" i="5"/>
  <c r="E51" i="5" s="1"/>
  <c r="D52" i="5"/>
  <c r="D51" i="5" s="1"/>
  <c r="C52" i="5"/>
  <c r="C51" i="5" s="1"/>
  <c r="E50" i="5"/>
  <c r="D50" i="5"/>
  <c r="C50" i="5"/>
  <c r="E49" i="5"/>
  <c r="D49" i="5"/>
  <c r="C49" i="5"/>
  <c r="E48" i="5"/>
  <c r="D48" i="5"/>
  <c r="C48" i="5"/>
  <c r="E42" i="5"/>
  <c r="E41" i="5" s="1"/>
  <c r="E40" i="5" s="1"/>
  <c r="E39" i="5" s="1"/>
  <c r="D42" i="5"/>
  <c r="D41" i="5" s="1"/>
  <c r="D40" i="5" s="1"/>
  <c r="D39" i="5" s="1"/>
  <c r="C42" i="5"/>
  <c r="C41" i="5" s="1"/>
  <c r="C40" i="5" s="1"/>
  <c r="C39" i="5" s="1"/>
  <c r="E37" i="5"/>
  <c r="D37" i="5"/>
  <c r="E36" i="5"/>
  <c r="D36" i="5"/>
  <c r="C36" i="5"/>
  <c r="E35" i="5"/>
  <c r="D35" i="5"/>
  <c r="C35" i="5"/>
  <c r="E34" i="5"/>
  <c r="D34" i="5"/>
  <c r="C34" i="5"/>
  <c r="E30" i="5"/>
  <c r="D30" i="5"/>
  <c r="C30" i="5"/>
  <c r="E29" i="5"/>
  <c r="D29" i="5"/>
  <c r="C29" i="5"/>
  <c r="E23" i="5"/>
  <c r="E22" i="5" s="1"/>
  <c r="E21" i="5" s="1"/>
  <c r="E20" i="5" s="1"/>
  <c r="E19" i="5" s="1"/>
  <c r="D23" i="5"/>
  <c r="D22" i="5" s="1"/>
  <c r="D21" i="5" s="1"/>
  <c r="D20" i="5" s="1"/>
  <c r="D19" i="5" s="1"/>
  <c r="C23" i="5"/>
  <c r="C22" i="5" s="1"/>
  <c r="C21" i="5" s="1"/>
  <c r="C20" i="5" s="1"/>
  <c r="C19" i="5" s="1"/>
  <c r="G244" i="2" l="1"/>
  <c r="D254" i="6"/>
  <c r="G253" i="3"/>
  <c r="F254" i="6"/>
  <c r="E254" i="6"/>
  <c r="E361" i="6"/>
  <c r="E358" i="6" s="1"/>
  <c r="E357" i="6" s="1"/>
  <c r="E253" i="3"/>
  <c r="F253" i="3"/>
  <c r="D361" i="6"/>
  <c r="D358" i="6" s="1"/>
  <c r="D357" i="6" s="1"/>
  <c r="G533" i="2"/>
  <c r="D178" i="6"/>
  <c r="F361" i="6"/>
  <c r="F358" i="6" s="1"/>
  <c r="F357" i="6" s="1"/>
  <c r="G575" i="2"/>
  <c r="H533" i="2"/>
  <c r="F178" i="6"/>
  <c r="E178" i="6"/>
  <c r="H255" i="2"/>
  <c r="F124" i="6"/>
  <c r="D233" i="6"/>
  <c r="E580" i="3"/>
  <c r="F151" i="3"/>
  <c r="F386" i="3"/>
  <c r="G223" i="3"/>
  <c r="H575" i="2"/>
  <c r="E471" i="3"/>
  <c r="F223" i="3"/>
  <c r="G255" i="2"/>
  <c r="E124" i="6"/>
  <c r="F233" i="6"/>
  <c r="G151" i="3"/>
  <c r="G150" i="3" s="1"/>
  <c r="G149" i="3" s="1"/>
  <c r="G148" i="3" s="1"/>
  <c r="E151" i="3"/>
  <c r="E150" i="3" s="1"/>
  <c r="E149" i="3" s="1"/>
  <c r="E148" i="3" s="1"/>
  <c r="E386" i="3"/>
  <c r="G386" i="3"/>
  <c r="G212" i="3"/>
  <c r="G211" i="3" s="1"/>
  <c r="G210" i="3" s="1"/>
  <c r="F212" i="3"/>
  <c r="F211" i="3" s="1"/>
  <c r="F210" i="3" s="1"/>
  <c r="E211" i="3"/>
  <c r="E210" i="3" s="1"/>
  <c r="D124" i="6"/>
  <c r="D444" i="6"/>
  <c r="D443" i="6" s="1"/>
  <c r="D442" i="6" s="1"/>
  <c r="F444" i="6"/>
  <c r="F443" i="6" s="1"/>
  <c r="F442" i="6" s="1"/>
  <c r="E444" i="6"/>
  <c r="E443" i="6" s="1"/>
  <c r="E442" i="6" s="1"/>
  <c r="F575" i="2"/>
  <c r="G486" i="3"/>
  <c r="G485" i="3" s="1"/>
  <c r="G484" i="3" s="1"/>
  <c r="G483" i="3" s="1"/>
  <c r="G482" i="3" s="1"/>
  <c r="F544" i="2"/>
  <c r="E145" i="6"/>
  <c r="E144" i="6" s="1"/>
  <c r="E143" i="6" s="1"/>
  <c r="E486" i="3"/>
  <c r="E485" i="3" s="1"/>
  <c r="E484" i="3" s="1"/>
  <c r="E483" i="3" s="1"/>
  <c r="E482" i="3" s="1"/>
  <c r="F145" i="6"/>
  <c r="F144" i="6" s="1"/>
  <c r="F143" i="6" s="1"/>
  <c r="F486" i="3"/>
  <c r="F485" i="3" s="1"/>
  <c r="F484" i="3" s="1"/>
  <c r="F483" i="3" s="1"/>
  <c r="F482" i="3" s="1"/>
  <c r="D136" i="6"/>
  <c r="D135" i="6" s="1"/>
  <c r="F136" i="6"/>
  <c r="F135" i="6" s="1"/>
  <c r="E136" i="6"/>
  <c r="E135" i="6" s="1"/>
  <c r="H544" i="2"/>
  <c r="G544" i="2"/>
  <c r="G471" i="3"/>
  <c r="F471" i="3"/>
  <c r="F533" i="2"/>
  <c r="D199" i="6"/>
  <c r="E265" i="6"/>
  <c r="H152" i="2"/>
  <c r="G264" i="3"/>
  <c r="F284" i="3"/>
  <c r="F283" i="3" s="1"/>
  <c r="F255" i="2"/>
  <c r="E205" i="3"/>
  <c r="E204" i="3" s="1"/>
  <c r="E203" i="3" s="1"/>
  <c r="D219" i="6"/>
  <c r="D265" i="6"/>
  <c r="F264" i="3"/>
  <c r="H214" i="2"/>
  <c r="F265" i="6"/>
  <c r="E199" i="6"/>
  <c r="F203" i="2"/>
  <c r="F202" i="2" s="1"/>
  <c r="F201" i="2" s="1"/>
  <c r="F205" i="3"/>
  <c r="F204" i="3" s="1"/>
  <c r="F203" i="3" s="1"/>
  <c r="G214" i="2"/>
  <c r="H196" i="2"/>
  <c r="H195" i="2" s="1"/>
  <c r="H194" i="2" s="1"/>
  <c r="H203" i="2"/>
  <c r="H202" i="2" s="1"/>
  <c r="H201" i="2" s="1"/>
  <c r="H161" i="2"/>
  <c r="G203" i="2"/>
  <c r="G202" i="2" s="1"/>
  <c r="G201" i="2" s="1"/>
  <c r="G205" i="3"/>
  <c r="G204" i="3" s="1"/>
  <c r="G203" i="3" s="1"/>
  <c r="G196" i="2"/>
  <c r="G195" i="2" s="1"/>
  <c r="G194" i="2" s="1"/>
  <c r="F196" i="2"/>
  <c r="F195" i="2" s="1"/>
  <c r="F194" i="2" s="1"/>
  <c r="F199" i="6"/>
  <c r="E219" i="6"/>
  <c r="F219" i="6"/>
  <c r="E170" i="3"/>
  <c r="G170" i="3"/>
  <c r="F142" i="2"/>
  <c r="G152" i="2"/>
  <c r="F152" i="2"/>
  <c r="F170" i="3"/>
  <c r="G161" i="3"/>
  <c r="F210" i="6"/>
  <c r="E161" i="3"/>
  <c r="D210" i="6"/>
  <c r="G142" i="2"/>
  <c r="G141" i="2" s="1"/>
  <c r="G140" i="2" s="1"/>
  <c r="G139" i="2" s="1"/>
  <c r="H142" i="2"/>
  <c r="H141" i="2" s="1"/>
  <c r="H140" i="2" s="1"/>
  <c r="H139" i="2" s="1"/>
  <c r="G33" i="3"/>
  <c r="G32" i="3" s="1"/>
  <c r="G31" i="3" s="1"/>
  <c r="F33" i="3"/>
  <c r="F32" i="3" s="1"/>
  <c r="F31" i="3" s="1"/>
  <c r="E33" i="3"/>
  <c r="E32" i="3" s="1"/>
  <c r="E31" i="3" s="1"/>
  <c r="G336" i="3"/>
  <c r="H365" i="2"/>
  <c r="G297" i="3"/>
  <c r="G296" i="3" s="1"/>
  <c r="G295" i="3" s="1"/>
  <c r="F297" i="3"/>
  <c r="F296" i="3" s="1"/>
  <c r="F295" i="3" s="1"/>
  <c r="E297" i="3"/>
  <c r="E296" i="3" s="1"/>
  <c r="E295" i="3" s="1"/>
  <c r="H289" i="2"/>
  <c r="H288" i="2" s="1"/>
  <c r="H287" i="2" s="1"/>
  <c r="G289" i="2"/>
  <c r="G288" i="2" s="1"/>
  <c r="G287" i="2" s="1"/>
  <c r="G365" i="2"/>
  <c r="G364" i="2" s="1"/>
  <c r="G363" i="2" s="1"/>
  <c r="G362" i="2" s="1"/>
  <c r="E320" i="3"/>
  <c r="G320" i="3"/>
  <c r="G319" i="3" s="1"/>
  <c r="G318" i="3" s="1"/>
  <c r="G317" i="3" s="1"/>
  <c r="E448" i="6"/>
  <c r="E447" i="6" s="1"/>
  <c r="G585" i="2"/>
  <c r="F585" i="2"/>
  <c r="H585" i="2"/>
  <c r="G170" i="2"/>
  <c r="H499" i="2"/>
  <c r="H498" i="2" s="1"/>
  <c r="G177" i="3"/>
  <c r="F177" i="3"/>
  <c r="E177" i="3"/>
  <c r="G499" i="2"/>
  <c r="G498" i="2" s="1"/>
  <c r="F499" i="2"/>
  <c r="F498" i="2" s="1"/>
  <c r="F445" i="2"/>
  <c r="G445" i="2"/>
  <c r="G444" i="2" s="1"/>
  <c r="D407" i="5" s="1"/>
  <c r="H445" i="2"/>
  <c r="H444" i="2" s="1"/>
  <c r="E407" i="5" s="1"/>
  <c r="G186" i="3"/>
  <c r="G185" i="3" s="1"/>
  <c r="G184" i="3" s="1"/>
  <c r="G191" i="3"/>
  <c r="G190" i="3" s="1"/>
  <c r="F186" i="3"/>
  <c r="F185" i="3" s="1"/>
  <c r="F184" i="3" s="1"/>
  <c r="F191" i="3"/>
  <c r="F190" i="3" s="1"/>
  <c r="E186" i="3"/>
  <c r="E185" i="3" s="1"/>
  <c r="E184" i="3" s="1"/>
  <c r="E190" i="3"/>
  <c r="G314" i="2"/>
  <c r="H229" i="2"/>
  <c r="F300" i="6"/>
  <c r="F188" i="2"/>
  <c r="F187" i="2" s="1"/>
  <c r="F186" i="2" s="1"/>
  <c r="C216" i="5" s="1"/>
  <c r="E300" i="6"/>
  <c r="D300" i="6"/>
  <c r="G188" i="2"/>
  <c r="G187" i="2" s="1"/>
  <c r="G186" i="2" s="1"/>
  <c r="D216" i="5" s="1"/>
  <c r="G197" i="3"/>
  <c r="G196" i="3" s="1"/>
  <c r="G195" i="3" s="1"/>
  <c r="H188" i="2"/>
  <c r="H187" i="2" s="1"/>
  <c r="H186" i="2" s="1"/>
  <c r="E216" i="5" s="1"/>
  <c r="F197" i="3"/>
  <c r="F196" i="3" s="1"/>
  <c r="F195" i="3" s="1"/>
  <c r="E197" i="3"/>
  <c r="E196" i="3" s="1"/>
  <c r="E195" i="3" s="1"/>
  <c r="H128" i="2"/>
  <c r="H127" i="2" s="1"/>
  <c r="G137" i="3"/>
  <c r="G136" i="3" s="1"/>
  <c r="G128" i="2"/>
  <c r="G127" i="2" s="1"/>
  <c r="D438" i="6"/>
  <c r="D437" i="6" s="1"/>
  <c r="F137" i="3"/>
  <c r="F136" i="3" s="1"/>
  <c r="E137" i="3"/>
  <c r="E136" i="3" s="1"/>
  <c r="F128" i="2"/>
  <c r="F127" i="2" s="1"/>
  <c r="E438" i="6"/>
  <c r="E437" i="6" s="1"/>
  <c r="F438" i="6"/>
  <c r="F437" i="6" s="1"/>
  <c r="F314" i="2"/>
  <c r="H51" i="2"/>
  <c r="H50" i="2" s="1"/>
  <c r="H49" i="2" s="1"/>
  <c r="E53" i="5" s="1"/>
  <c r="G51" i="2"/>
  <c r="G50" i="2" s="1"/>
  <c r="G49" i="2" s="1"/>
  <c r="D53" i="5" s="1"/>
  <c r="F51" i="2"/>
  <c r="F50" i="2" s="1"/>
  <c r="F49" i="2" s="1"/>
  <c r="C53" i="5" s="1"/>
  <c r="H314" i="2"/>
  <c r="F419" i="2"/>
  <c r="F418" i="2" s="1"/>
  <c r="F417" i="2" s="1"/>
  <c r="F416" i="2" s="1"/>
  <c r="H419" i="2"/>
  <c r="H418" i="2" s="1"/>
  <c r="H417" i="2" s="1"/>
  <c r="H416" i="2" s="1"/>
  <c r="G419" i="2"/>
  <c r="G418" i="2" s="1"/>
  <c r="G417" i="2" s="1"/>
  <c r="G416" i="2" s="1"/>
  <c r="F77" i="6"/>
  <c r="F76" i="6" s="1"/>
  <c r="E77" i="6"/>
  <c r="E76" i="6" s="1"/>
  <c r="G374" i="3"/>
  <c r="F374" i="3"/>
  <c r="G229" i="2"/>
  <c r="E490" i="5"/>
  <c r="H364" i="2"/>
  <c r="H363" i="2" s="1"/>
  <c r="H362" i="2" s="1"/>
  <c r="F290" i="2"/>
  <c r="F289" i="2" s="1"/>
  <c r="C37" i="5"/>
  <c r="C33" i="5" s="1"/>
  <c r="C32" i="5" s="1"/>
  <c r="C31" i="5" s="1"/>
  <c r="C314" i="5"/>
  <c r="C313" i="5" s="1"/>
  <c r="C312" i="5" s="1"/>
  <c r="C311" i="5" s="1"/>
  <c r="C310" i="5" s="1"/>
  <c r="H396" i="2"/>
  <c r="D194" i="5"/>
  <c r="D193" i="5" s="1"/>
  <c r="D188" i="5" s="1"/>
  <c r="F167" i="3"/>
  <c r="F166" i="3" s="1"/>
  <c r="F161" i="3" s="1"/>
  <c r="F217" i="2"/>
  <c r="E235" i="6"/>
  <c r="E234" i="6" s="1"/>
  <c r="E233" i="6" s="1"/>
  <c r="F232" i="2"/>
  <c r="F229" i="2" s="1"/>
  <c r="C305" i="5"/>
  <c r="C304" i="5" s="1"/>
  <c r="C303" i="5" s="1"/>
  <c r="C302" i="5" s="1"/>
  <c r="C301" i="5" s="1"/>
  <c r="F225" i="2"/>
  <c r="E335" i="5"/>
  <c r="E334" i="5" s="1"/>
  <c r="E333" i="5" s="1"/>
  <c r="E235" i="3"/>
  <c r="E234" i="3" s="1"/>
  <c r="E223" i="3" s="1"/>
  <c r="D453" i="6"/>
  <c r="D452" i="6" s="1"/>
  <c r="D449" i="6" s="1"/>
  <c r="G343" i="2"/>
  <c r="C490" i="5"/>
  <c r="D490" i="5"/>
  <c r="E587" i="3"/>
  <c r="E586" i="3" s="1"/>
  <c r="E585" i="3" s="1"/>
  <c r="F398" i="2"/>
  <c r="F349" i="2"/>
  <c r="F348" i="2" s="1"/>
  <c r="D36" i="6"/>
  <c r="G176" i="2"/>
  <c r="G175" i="2" s="1"/>
  <c r="G489" i="2"/>
  <c r="G488" i="2" s="1"/>
  <c r="H394" i="2"/>
  <c r="H73" i="2"/>
  <c r="H72" i="2" s="1"/>
  <c r="E216" i="6"/>
  <c r="E215" i="6" s="1"/>
  <c r="E210" i="6" s="1"/>
  <c r="F382" i="2"/>
  <c r="C204" i="5"/>
  <c r="C203" i="5" s="1"/>
  <c r="D252" i="5"/>
  <c r="F489" i="2"/>
  <c r="F488" i="2" s="1"/>
  <c r="F487" i="2" s="1"/>
  <c r="H170" i="2"/>
  <c r="G512" i="2"/>
  <c r="G508" i="2" s="1"/>
  <c r="G507" i="2" s="1"/>
  <c r="G506" i="2" s="1"/>
  <c r="D377" i="5" s="1"/>
  <c r="F512" i="2"/>
  <c r="F508" i="2" s="1"/>
  <c r="F507" i="2" s="1"/>
  <c r="F506" i="2" s="1"/>
  <c r="C377" i="5" s="1"/>
  <c r="H386" i="2"/>
  <c r="F396" i="2"/>
  <c r="H66" i="2"/>
  <c r="H65" i="2" s="1"/>
  <c r="H120" i="2"/>
  <c r="H119" i="2" s="1"/>
  <c r="G120" i="2"/>
  <c r="G119" i="2" s="1"/>
  <c r="G209" i="2"/>
  <c r="H471" i="2"/>
  <c r="H470" i="2" s="1"/>
  <c r="H469" i="2" s="1"/>
  <c r="H398" i="2"/>
  <c r="F120" i="2"/>
  <c r="F119" i="2" s="1"/>
  <c r="H512" i="2"/>
  <c r="H508" i="2" s="1"/>
  <c r="H507" i="2" s="1"/>
  <c r="H506" i="2" s="1"/>
  <c r="E377" i="5" s="1"/>
  <c r="G73" i="2"/>
  <c r="G72" i="2" s="1"/>
  <c r="H343" i="2"/>
  <c r="F66" i="2"/>
  <c r="F65" i="2" s="1"/>
  <c r="G104" i="2"/>
  <c r="G103" i="2" s="1"/>
  <c r="G93" i="2" s="1"/>
  <c r="G92" i="2" s="1"/>
  <c r="D142" i="5" s="1"/>
  <c r="H104" i="2"/>
  <c r="H103" i="2" s="1"/>
  <c r="H93" i="2" s="1"/>
  <c r="H92" i="2" s="1"/>
  <c r="E142" i="5" s="1"/>
  <c r="F73" i="2"/>
  <c r="F72" i="2" s="1"/>
  <c r="H489" i="2"/>
  <c r="H488" i="2" s="1"/>
  <c r="G435" i="2"/>
  <c r="G434" i="2" s="1"/>
  <c r="D367" i="5" s="1"/>
  <c r="H237" i="2"/>
  <c r="H57" i="2"/>
  <c r="H56" i="2" s="1"/>
  <c r="G66" i="2"/>
  <c r="G65" i="2" s="1"/>
  <c r="F343" i="2"/>
  <c r="F141" i="2"/>
  <c r="F140" i="2" s="1"/>
  <c r="F139" i="2" s="1"/>
  <c r="F467" i="6"/>
  <c r="C342" i="5"/>
  <c r="D423" i="5"/>
  <c r="D422" i="5" s="1"/>
  <c r="D421" i="5" s="1"/>
  <c r="D420" i="5" s="1"/>
  <c r="D481" i="5"/>
  <c r="D480" i="5" s="1"/>
  <c r="D479" i="5" s="1"/>
  <c r="D478" i="5" s="1"/>
  <c r="G57" i="2"/>
  <c r="G56" i="2" s="1"/>
  <c r="H209" i="2"/>
  <c r="H382" i="2"/>
  <c r="F176" i="2"/>
  <c r="F175" i="2" s="1"/>
  <c r="F209" i="2"/>
  <c r="G45" i="3"/>
  <c r="F32" i="2"/>
  <c r="F31" i="2" s="1"/>
  <c r="C24" i="5" s="1"/>
  <c r="H176" i="2"/>
  <c r="H175" i="2" s="1"/>
  <c r="F372" i="2"/>
  <c r="F365" i="2" s="1"/>
  <c r="C463" i="5"/>
  <c r="C462" i="5" s="1"/>
  <c r="C461" i="5" s="1"/>
  <c r="G398" i="2"/>
  <c r="G32" i="2"/>
  <c r="G31" i="2" s="1"/>
  <c r="D24" i="5" s="1"/>
  <c r="G327" i="2"/>
  <c r="D133" i="5"/>
  <c r="D132" i="5" s="1"/>
  <c r="D131" i="5" s="1"/>
  <c r="D130" i="5" s="1"/>
  <c r="F105" i="3"/>
  <c r="F104" i="3" s="1"/>
  <c r="F103" i="3" s="1"/>
  <c r="H435" i="2"/>
  <c r="H434" i="2" s="1"/>
  <c r="E367" i="5" s="1"/>
  <c r="G237" i="2"/>
  <c r="F237" i="2"/>
  <c r="E166" i="5"/>
  <c r="E165" i="5" s="1"/>
  <c r="E197" i="5"/>
  <c r="D235" i="5"/>
  <c r="D234" i="5" s="1"/>
  <c r="D233" i="5" s="1"/>
  <c r="E252" i="5"/>
  <c r="E133" i="5"/>
  <c r="E132" i="5" s="1"/>
  <c r="E131" i="5" s="1"/>
  <c r="E130" i="5" s="1"/>
  <c r="C139" i="5"/>
  <c r="C138" i="5" s="1"/>
  <c r="C137" i="5" s="1"/>
  <c r="C136" i="5" s="1"/>
  <c r="E380" i="5"/>
  <c r="E379" i="5" s="1"/>
  <c r="E378" i="5" s="1"/>
  <c r="F430" i="6"/>
  <c r="F421" i="6" s="1"/>
  <c r="D467" i="6"/>
  <c r="D228" i="6"/>
  <c r="E241" i="6"/>
  <c r="E240" i="6" s="1"/>
  <c r="F153" i="6"/>
  <c r="F149" i="6" s="1"/>
  <c r="D411" i="5"/>
  <c r="C415" i="5"/>
  <c r="F57" i="2"/>
  <c r="F56" i="2" s="1"/>
  <c r="E399" i="6"/>
  <c r="E398" i="6" s="1"/>
  <c r="E397" i="6" s="1"/>
  <c r="D153" i="6"/>
  <c r="D149" i="6" s="1"/>
  <c r="G441" i="3"/>
  <c r="C198" i="5"/>
  <c r="C28" i="5"/>
  <c r="C27" i="5" s="1"/>
  <c r="C26" i="5" s="1"/>
  <c r="C47" i="5"/>
  <c r="C46" i="5" s="1"/>
  <c r="C45" i="5" s="1"/>
  <c r="E435" i="5"/>
  <c r="E434" i="5" s="1"/>
  <c r="E433" i="5" s="1"/>
  <c r="C93" i="5"/>
  <c r="C92" i="5" s="1"/>
  <c r="C166" i="5"/>
  <c r="C165" i="5" s="1"/>
  <c r="D197" i="5"/>
  <c r="E219" i="5"/>
  <c r="E218" i="5" s="1"/>
  <c r="E217" i="5" s="1"/>
  <c r="C78" i="5"/>
  <c r="E83" i="5"/>
  <c r="D87" i="5"/>
  <c r="D86" i="5" s="1"/>
  <c r="E108" i="5"/>
  <c r="D219" i="5"/>
  <c r="D218" i="5" s="1"/>
  <c r="D217" i="5" s="1"/>
  <c r="D415" i="5"/>
  <c r="E78" i="5"/>
  <c r="D83" i="5"/>
  <c r="D108" i="5"/>
  <c r="E124" i="5"/>
  <c r="E123" i="5" s="1"/>
  <c r="E122" i="5" s="1"/>
  <c r="E495" i="5"/>
  <c r="E494" i="5" s="1"/>
  <c r="D501" i="5"/>
  <c r="D500" i="5" s="1"/>
  <c r="E510" i="5"/>
  <c r="E509" i="5" s="1"/>
  <c r="E508" i="5" s="1"/>
  <c r="C101" i="5"/>
  <c r="E101" i="5"/>
  <c r="C501" i="5"/>
  <c r="C500" i="5" s="1"/>
  <c r="E463" i="5"/>
  <c r="E462" i="5" s="1"/>
  <c r="E461" i="5" s="1"/>
  <c r="F104" i="2"/>
  <c r="F103" i="2" s="1"/>
  <c r="F93" i="2" s="1"/>
  <c r="F92" i="2" s="1"/>
  <c r="F170" i="2"/>
  <c r="F21" i="6"/>
  <c r="F20" i="6" s="1"/>
  <c r="E44" i="5"/>
  <c r="H16" i="2"/>
  <c r="H15" i="2" s="1"/>
  <c r="F16" i="2"/>
  <c r="F15" i="2" s="1"/>
  <c r="C44" i="5"/>
  <c r="H32" i="2"/>
  <c r="H31" i="2" s="1"/>
  <c r="E24" i="5" s="1"/>
  <c r="F471" i="2"/>
  <c r="F470" i="2" s="1"/>
  <c r="F469" i="2" s="1"/>
  <c r="C18" i="5"/>
  <c r="E18" i="5"/>
  <c r="E440" i="5"/>
  <c r="C129" i="5"/>
  <c r="D18" i="5"/>
  <c r="E129" i="5"/>
  <c r="C440" i="5"/>
  <c r="G16" i="2"/>
  <c r="G15" i="2" s="1"/>
  <c r="D44" i="5"/>
  <c r="D129" i="5"/>
  <c r="D440" i="5"/>
  <c r="C390" i="5"/>
  <c r="C386" i="5" s="1"/>
  <c r="C385" i="5" s="1"/>
  <c r="F435" i="2"/>
  <c r="F434" i="2" s="1"/>
  <c r="C367" i="5" s="1"/>
  <c r="G471" i="2"/>
  <c r="G470" i="2" s="1"/>
  <c r="G469" i="2" s="1"/>
  <c r="E47" i="5"/>
  <c r="E46" i="5" s="1"/>
  <c r="E45" i="5" s="1"/>
  <c r="D78" i="5"/>
  <c r="C83" i="5"/>
  <c r="E87" i="5"/>
  <c r="E86" i="5" s="1"/>
  <c r="D124" i="5"/>
  <c r="D123" i="5" s="1"/>
  <c r="D122" i="5" s="1"/>
  <c r="C133" i="5"/>
  <c r="C132" i="5" s="1"/>
  <c r="C131" i="5" s="1"/>
  <c r="C130" i="5" s="1"/>
  <c r="E139" i="5"/>
  <c r="E138" i="5" s="1"/>
  <c r="E137" i="5" s="1"/>
  <c r="E136" i="5" s="1"/>
  <c r="C411" i="5"/>
  <c r="E415" i="5"/>
  <c r="G28" i="3"/>
  <c r="G27" i="3" s="1"/>
  <c r="G26" i="3" s="1"/>
  <c r="D167" i="6"/>
  <c r="D166" i="6" s="1"/>
  <c r="E350" i="3"/>
  <c r="E349" i="3" s="1"/>
  <c r="F338" i="3"/>
  <c r="F337" i="3" s="1"/>
  <c r="F60" i="6"/>
  <c r="F59" i="6" s="1"/>
  <c r="C242" i="5"/>
  <c r="C241" i="5" s="1"/>
  <c r="C240" i="5" s="1"/>
  <c r="C252" i="5"/>
  <c r="D294" i="5"/>
  <c r="E378" i="3"/>
  <c r="E377" i="3" s="1"/>
  <c r="E374" i="3" s="1"/>
  <c r="F342" i="3"/>
  <c r="F341" i="3" s="1"/>
  <c r="D29" i="6"/>
  <c r="D28" i="6" s="1"/>
  <c r="D226" i="5"/>
  <c r="D225" i="5" s="1"/>
  <c r="D224" i="5" s="1"/>
  <c r="D257" i="5"/>
  <c r="D510" i="5"/>
  <c r="D509" i="5" s="1"/>
  <c r="D508" i="5" s="1"/>
  <c r="F108" i="6"/>
  <c r="E346" i="3"/>
  <c r="E345" i="3" s="1"/>
  <c r="D31" i="6"/>
  <c r="D30" i="6" s="1"/>
  <c r="D56" i="6"/>
  <c r="D55" i="6" s="1"/>
  <c r="E454" i="3"/>
  <c r="E453" i="3" s="1"/>
  <c r="E452" i="3" s="1"/>
  <c r="E451" i="3" s="1"/>
  <c r="D347" i="5"/>
  <c r="E520" i="3"/>
  <c r="E519" i="3" s="1"/>
  <c r="E518" i="3" s="1"/>
  <c r="E517" i="3" s="1"/>
  <c r="D81" i="6"/>
  <c r="D80" i="6" s="1"/>
  <c r="D77" i="6" s="1"/>
  <c r="D76" i="6" s="1"/>
  <c r="F326" i="3"/>
  <c r="F325" i="3" s="1"/>
  <c r="F320" i="3" s="1"/>
  <c r="E352" i="3"/>
  <c r="E351" i="3" s="1"/>
  <c r="D46" i="6"/>
  <c r="D45" i="6" s="1"/>
  <c r="F62" i="6"/>
  <c r="F61" i="6" s="1"/>
  <c r="F46" i="6"/>
  <c r="F45" i="6" s="1"/>
  <c r="E62" i="6"/>
  <c r="E61" i="6" s="1"/>
  <c r="E46" i="6"/>
  <c r="E45" i="6" s="1"/>
  <c r="C272" i="5"/>
  <c r="E242" i="5"/>
  <c r="E241" i="5" s="1"/>
  <c r="E240" i="5" s="1"/>
  <c r="F399" i="6"/>
  <c r="F398" i="6" s="1"/>
  <c r="F397" i="6" s="1"/>
  <c r="G396" i="2"/>
  <c r="G381" i="2" s="1"/>
  <c r="E344" i="3"/>
  <c r="E343" i="3" s="1"/>
  <c r="E342" i="3"/>
  <c r="E341" i="3" s="1"/>
  <c r="D33" i="6"/>
  <c r="D32" i="6" s="1"/>
  <c r="E29" i="6"/>
  <c r="E28" i="6" s="1"/>
  <c r="F52" i="6"/>
  <c r="F51" i="6" s="1"/>
  <c r="E52" i="6"/>
  <c r="E51" i="6" s="1"/>
  <c r="E28" i="5"/>
  <c r="E27" i="5" s="1"/>
  <c r="E26" i="5" s="1"/>
  <c r="E390" i="5"/>
  <c r="E386" i="5" s="1"/>
  <c r="E385" i="5" s="1"/>
  <c r="C423" i="5"/>
  <c r="C422" i="5" s="1"/>
  <c r="C421" i="5" s="1"/>
  <c r="C420" i="5" s="1"/>
  <c r="C435" i="5"/>
  <c r="C434" i="5" s="1"/>
  <c r="C433" i="5" s="1"/>
  <c r="E561" i="3"/>
  <c r="E560" i="3" s="1"/>
  <c r="E76" i="3"/>
  <c r="E75" i="3" s="1"/>
  <c r="E74" i="3" s="1"/>
  <c r="E430" i="6"/>
  <c r="E421" i="6" s="1"/>
  <c r="E464" i="6"/>
  <c r="F326" i="6"/>
  <c r="F349" i="6"/>
  <c r="F348" i="6" s="1"/>
  <c r="F45" i="3"/>
  <c r="E45" i="3"/>
  <c r="G82" i="3"/>
  <c r="G81" i="3" s="1"/>
  <c r="F524" i="3"/>
  <c r="E347" i="5"/>
  <c r="E226" i="5"/>
  <c r="E225" i="5" s="1"/>
  <c r="E224" i="5" s="1"/>
  <c r="C149" i="5"/>
  <c r="C148" i="5" s="1"/>
  <c r="C143" i="5" s="1"/>
  <c r="D281" i="5"/>
  <c r="E468" i="5"/>
  <c r="C235" i="5"/>
  <c r="C234" i="5" s="1"/>
  <c r="C233" i="5" s="1"/>
  <c r="E33" i="5"/>
  <c r="E32" i="5" s="1"/>
  <c r="E31" i="5" s="1"/>
  <c r="D333" i="5"/>
  <c r="G76" i="3"/>
  <c r="G75" i="3" s="1"/>
  <c r="G74" i="3" s="1"/>
  <c r="C64" i="5"/>
  <c r="C60" i="5" s="1"/>
  <c r="C59" i="5" s="1"/>
  <c r="E188" i="5"/>
  <c r="E115" i="5"/>
  <c r="E204" i="5"/>
  <c r="E203" i="5" s="1"/>
  <c r="E294" i="5"/>
  <c r="D93" i="5"/>
  <c r="D92" i="5" s="1"/>
  <c r="D321" i="5"/>
  <c r="D320" i="5" s="1"/>
  <c r="D319" i="5" s="1"/>
  <c r="C333" i="5"/>
  <c r="C481" i="5"/>
  <c r="C480" i="5" s="1"/>
  <c r="C479" i="5" s="1"/>
  <c r="C478" i="5" s="1"/>
  <c r="D495" i="5"/>
  <c r="D494" i="5" s="1"/>
  <c r="E60" i="3"/>
  <c r="E59" i="3" s="1"/>
  <c r="F76" i="3"/>
  <c r="F75" i="3" s="1"/>
  <c r="F74" i="3" s="1"/>
  <c r="F97" i="6"/>
  <c r="E64" i="5"/>
  <c r="E60" i="5" s="1"/>
  <c r="E59" i="5" s="1"/>
  <c r="D390" i="5"/>
  <c r="D386" i="5" s="1"/>
  <c r="D385" i="5" s="1"/>
  <c r="G60" i="3"/>
  <c r="G59" i="3" s="1"/>
  <c r="F448" i="3"/>
  <c r="F447" i="3" s="1"/>
  <c r="F446" i="3" s="1"/>
  <c r="F497" i="3"/>
  <c r="F496" i="3" s="1"/>
  <c r="G520" i="3"/>
  <c r="G519" i="3" s="1"/>
  <c r="G518" i="3" s="1"/>
  <c r="G517" i="3" s="1"/>
  <c r="E153" i="6"/>
  <c r="E149" i="6" s="1"/>
  <c r="F167" i="6"/>
  <c r="F166" i="6" s="1"/>
  <c r="C368" i="5"/>
  <c r="D149" i="5"/>
  <c r="D148" i="5" s="1"/>
  <c r="D143" i="5" s="1"/>
  <c r="D33" i="5"/>
  <c r="D32" i="5" s="1"/>
  <c r="D31" i="5" s="1"/>
  <c r="C294" i="5"/>
  <c r="D447" i="5"/>
  <c r="C115" i="5"/>
  <c r="C188" i="5"/>
  <c r="C187" i="5" s="1"/>
  <c r="C219" i="5"/>
  <c r="C218" i="5" s="1"/>
  <c r="C217" i="5" s="1"/>
  <c r="E149" i="5"/>
  <c r="E148" i="5" s="1"/>
  <c r="E143" i="5" s="1"/>
  <c r="C321" i="5"/>
  <c r="C320" i="5" s="1"/>
  <c r="C319" i="5" s="1"/>
  <c r="E368" i="5"/>
  <c r="C257" i="5"/>
  <c r="E302" i="5"/>
  <c r="E301" i="5" s="1"/>
  <c r="D28" i="5"/>
  <c r="D27" i="5" s="1"/>
  <c r="D26" i="5" s="1"/>
  <c r="D302" i="5"/>
  <c r="D301" i="5" s="1"/>
  <c r="D468" i="5"/>
  <c r="F60" i="3"/>
  <c r="F59" i="3" s="1"/>
  <c r="G105" i="3"/>
  <c r="G104" i="3" s="1"/>
  <c r="G103" i="3" s="1"/>
  <c r="E204" i="6"/>
  <c r="D323" i="6"/>
  <c r="E467" i="6"/>
  <c r="E336" i="6"/>
  <c r="F116" i="6"/>
  <c r="F113" i="6" s="1"/>
  <c r="E411" i="5"/>
  <c r="D435" i="5"/>
  <c r="D434" i="5" s="1"/>
  <c r="D433" i="5" s="1"/>
  <c r="C468" i="5"/>
  <c r="E481" i="5"/>
  <c r="E480" i="5" s="1"/>
  <c r="E479" i="5" s="1"/>
  <c r="E478" i="5" s="1"/>
  <c r="C495" i="5"/>
  <c r="C494" i="5" s="1"/>
  <c r="C510" i="5"/>
  <c r="C509" i="5" s="1"/>
  <c r="C508" i="5" s="1"/>
  <c r="F48" i="3"/>
  <c r="G524" i="3"/>
  <c r="E108" i="6"/>
  <c r="E323" i="6"/>
  <c r="D116" i="6"/>
  <c r="D113" i="6" s="1"/>
  <c r="D21" i="6"/>
  <c r="F247" i="6"/>
  <c r="E407" i="6"/>
  <c r="E406" i="6" s="1"/>
  <c r="F228" i="6"/>
  <c r="D104" i="6"/>
  <c r="D144" i="6"/>
  <c r="D143" i="6" s="1"/>
  <c r="F336" i="6"/>
  <c r="F173" i="6"/>
  <c r="D399" i="6"/>
  <c r="D398" i="6" s="1"/>
  <c r="D397" i="6" s="1"/>
  <c r="E104" i="6"/>
  <c r="D108" i="6"/>
  <c r="D241" i="6"/>
  <c r="D240" i="6" s="1"/>
  <c r="F371" i="6"/>
  <c r="E28" i="3"/>
  <c r="E27" i="3" s="1"/>
  <c r="E26" i="3" s="1"/>
  <c r="E48" i="3"/>
  <c r="E105" i="3"/>
  <c r="E104" i="3" s="1"/>
  <c r="E103" i="3" s="1"/>
  <c r="G580" i="3"/>
  <c r="G579" i="3" s="1"/>
  <c r="F463" i="3"/>
  <c r="F460" i="3" s="1"/>
  <c r="E353" i="3"/>
  <c r="G179" i="3"/>
  <c r="E218" i="3"/>
  <c r="E441" i="3"/>
  <c r="G66" i="3"/>
  <c r="G65" i="3" s="1"/>
  <c r="G448" i="3"/>
  <c r="G447" i="3" s="1"/>
  <c r="G446" i="3" s="1"/>
  <c r="F580" i="3"/>
  <c r="F579" i="3" s="1"/>
  <c r="F553" i="3"/>
  <c r="F549" i="3" s="1"/>
  <c r="G497" i="3"/>
  <c r="G496" i="3" s="1"/>
  <c r="E246" i="3"/>
  <c r="E129" i="3"/>
  <c r="E128" i="3" s="1"/>
  <c r="G561" i="3"/>
  <c r="G560" i="3" s="1"/>
  <c r="E113" i="3"/>
  <c r="E112" i="3" s="1"/>
  <c r="F82" i="3"/>
  <c r="F81" i="3" s="1"/>
  <c r="G238" i="3"/>
  <c r="F113" i="3"/>
  <c r="F112" i="3" s="1"/>
  <c r="F414" i="3"/>
  <c r="F410" i="3" s="1"/>
  <c r="F409" i="3" s="1"/>
  <c r="F408" i="3" s="1"/>
  <c r="F218" i="3"/>
  <c r="G553" i="3"/>
  <c r="G549" i="3" s="1"/>
  <c r="D64" i="5"/>
  <c r="D60" i="5" s="1"/>
  <c r="D59" i="5" s="1"/>
  <c r="C447" i="5"/>
  <c r="C347" i="5"/>
  <c r="D368" i="5"/>
  <c r="E257" i="5"/>
  <c r="E321" i="5"/>
  <c r="E320" i="5" s="1"/>
  <c r="E319" i="5" s="1"/>
  <c r="F66" i="3"/>
  <c r="F65" i="3" s="1"/>
  <c r="D242" i="5"/>
  <c r="D241" i="5" s="1"/>
  <c r="D240" i="5" s="1"/>
  <c r="E235" i="5"/>
  <c r="E234" i="5" s="1"/>
  <c r="E233" i="5" s="1"/>
  <c r="E281" i="5"/>
  <c r="E497" i="3"/>
  <c r="E496" i="3" s="1"/>
  <c r="E272" i="5"/>
  <c r="E447" i="5"/>
  <c r="C380" i="5"/>
  <c r="C379" i="5" s="1"/>
  <c r="C378" i="5" s="1"/>
  <c r="C226" i="5"/>
  <c r="C225" i="5" s="1"/>
  <c r="C224" i="5" s="1"/>
  <c r="D342" i="5"/>
  <c r="D272" i="5"/>
  <c r="E423" i="5"/>
  <c r="E422" i="5" s="1"/>
  <c r="E421" i="5" s="1"/>
  <c r="E420" i="5" s="1"/>
  <c r="E414" i="3"/>
  <c r="E410" i="3" s="1"/>
  <c r="E409" i="3" s="1"/>
  <c r="E408" i="3" s="1"/>
  <c r="F441" i="3"/>
  <c r="G353" i="3"/>
  <c r="G414" i="3"/>
  <c r="G410" i="3" s="1"/>
  <c r="G409" i="3" s="1"/>
  <c r="G408" i="3" s="1"/>
  <c r="E448" i="3"/>
  <c r="E447" i="3" s="1"/>
  <c r="E446" i="3" s="1"/>
  <c r="F407" i="6"/>
  <c r="F406" i="6" s="1"/>
  <c r="D430" i="6"/>
  <c r="D421" i="6" s="1"/>
  <c r="C87" i="5"/>
  <c r="C86" i="5" s="1"/>
  <c r="D166" i="5"/>
  <c r="D165" i="5" s="1"/>
  <c r="D47" i="5"/>
  <c r="D46" i="5" s="1"/>
  <c r="D45" i="5" s="1"/>
  <c r="D139" i="5"/>
  <c r="D138" i="5" s="1"/>
  <c r="D137" i="5" s="1"/>
  <c r="D136" i="5" s="1"/>
  <c r="E342" i="5"/>
  <c r="D380" i="5"/>
  <c r="D379" i="5" s="1"/>
  <c r="D378" i="5" s="1"/>
  <c r="G48" i="3"/>
  <c r="F520" i="3"/>
  <c r="F519" i="3" s="1"/>
  <c r="F518" i="3" s="1"/>
  <c r="F517" i="3" s="1"/>
  <c r="E36" i="6"/>
  <c r="F28" i="3"/>
  <c r="F27" i="3" s="1"/>
  <c r="F26" i="3" s="1"/>
  <c r="G113" i="3"/>
  <c r="G112" i="3" s="1"/>
  <c r="C108" i="5"/>
  <c r="E93" i="5"/>
  <c r="E92" i="5" s="1"/>
  <c r="D115" i="5"/>
  <c r="C124" i="5"/>
  <c r="C123" i="5" s="1"/>
  <c r="C122" i="5" s="1"/>
  <c r="G218" i="3"/>
  <c r="E524" i="3"/>
  <c r="D407" i="6"/>
  <c r="D406" i="6" s="1"/>
  <c r="D204" i="5"/>
  <c r="D203" i="5" s="1"/>
  <c r="D101" i="5"/>
  <c r="D463" i="5"/>
  <c r="D462" i="5" s="1"/>
  <c r="D461" i="5" s="1"/>
  <c r="E501" i="5"/>
  <c r="E500" i="5" s="1"/>
  <c r="E82" i="3"/>
  <c r="E81" i="3" s="1"/>
  <c r="F313" i="6"/>
  <c r="F308" i="6" s="1"/>
  <c r="E116" i="6"/>
  <c r="E113" i="6" s="1"/>
  <c r="F63" i="6"/>
  <c r="E63" i="6"/>
  <c r="F341" i="6"/>
  <c r="D464" i="6"/>
  <c r="E313" i="6"/>
  <c r="E308" i="6" s="1"/>
  <c r="F323" i="6"/>
  <c r="E341" i="6"/>
  <c r="G463" i="3"/>
  <c r="G460" i="3" s="1"/>
  <c r="D313" i="6"/>
  <c r="D308" i="6" s="1"/>
  <c r="D336" i="6"/>
  <c r="F204" i="6"/>
  <c r="E66" i="3"/>
  <c r="E65" i="3" s="1"/>
  <c r="G129" i="3"/>
  <c r="G128" i="3" s="1"/>
  <c r="E179" i="3"/>
  <c r="F353" i="3"/>
  <c r="F129" i="3"/>
  <c r="F128" i="3" s="1"/>
  <c r="G399" i="3"/>
  <c r="G398" i="3" s="1"/>
  <c r="E228" i="6"/>
  <c r="F241" i="6"/>
  <c r="F240" i="6" s="1"/>
  <c r="E349" i="6"/>
  <c r="E348" i="6" s="1"/>
  <c r="F464" i="6"/>
  <c r="G571" i="3"/>
  <c r="G570" i="3" s="1"/>
  <c r="E553" i="3"/>
  <c r="E549" i="3" s="1"/>
  <c r="E463" i="3"/>
  <c r="E460" i="3" s="1"/>
  <c r="E97" i="6"/>
  <c r="E167" i="6"/>
  <c r="E166" i="6" s="1"/>
  <c r="D204" i="6"/>
  <c r="D247" i="6"/>
  <c r="E326" i="6"/>
  <c r="D349" i="6"/>
  <c r="E238" i="3"/>
  <c r="F179" i="3"/>
  <c r="D97" i="6"/>
  <c r="F104" i="6"/>
  <c r="E247" i="6"/>
  <c r="D326" i="6"/>
  <c r="F238" i="3"/>
  <c r="F561" i="3"/>
  <c r="F560" i="3" s="1"/>
  <c r="E21" i="6"/>
  <c r="F150" i="3"/>
  <c r="F149" i="3" s="1"/>
  <c r="F148" i="3" s="1"/>
  <c r="F571" i="3"/>
  <c r="F570" i="3" s="1"/>
  <c r="F399" i="3"/>
  <c r="F398" i="3" s="1"/>
  <c r="E571" i="3"/>
  <c r="E570" i="3" s="1"/>
  <c r="E399" i="3"/>
  <c r="E398" i="3" s="1"/>
  <c r="G246" i="3"/>
  <c r="F246" i="3"/>
  <c r="F36" i="6"/>
  <c r="E173" i="6"/>
  <c r="F293" i="6"/>
  <c r="F292" i="6" s="1"/>
  <c r="D341" i="6"/>
  <c r="D173" i="6"/>
  <c r="E293" i="6"/>
  <c r="E292" i="6" s="1"/>
  <c r="D371" i="6"/>
  <c r="D367" i="6" s="1"/>
  <c r="D63" i="6"/>
  <c r="D293" i="6"/>
  <c r="D292" i="6" s="1"/>
  <c r="E371" i="6"/>
  <c r="E367" i="6" s="1"/>
  <c r="E266" i="3"/>
  <c r="E265" i="3" s="1"/>
  <c r="E264" i="3" s="1"/>
  <c r="C293" i="5"/>
  <c r="C292" i="5" s="1"/>
  <c r="C281" i="5" s="1"/>
  <c r="F251" i="2"/>
  <c r="F244" i="2" s="1"/>
  <c r="H286" i="2" l="1"/>
  <c r="E309" i="5" s="1"/>
  <c r="G286" i="2"/>
  <c r="D309" i="5" s="1"/>
  <c r="E579" i="3"/>
  <c r="E578" i="3" s="1"/>
  <c r="E577" i="3" s="1"/>
  <c r="E576" i="3" s="1"/>
  <c r="F214" i="2"/>
  <c r="F208" i="2" s="1"/>
  <c r="F207" i="2" s="1"/>
  <c r="F206" i="2" s="1"/>
  <c r="C249" i="5" s="1"/>
  <c r="F172" i="6"/>
  <c r="D172" i="6"/>
  <c r="E172" i="6"/>
  <c r="F578" i="3"/>
  <c r="F577" i="3" s="1"/>
  <c r="F576" i="3" s="1"/>
  <c r="G578" i="3"/>
  <c r="G577" i="3" s="1"/>
  <c r="G576" i="3" s="1"/>
  <c r="G58" i="3"/>
  <c r="G57" i="3" s="1"/>
  <c r="G559" i="3"/>
  <c r="G548" i="3" s="1"/>
  <c r="G547" i="3" s="1"/>
  <c r="G536" i="3" s="1"/>
  <c r="E58" i="3"/>
  <c r="E57" i="3" s="1"/>
  <c r="F58" i="3"/>
  <c r="F57" i="3" s="1"/>
  <c r="F559" i="3"/>
  <c r="F548" i="3" s="1"/>
  <c r="F547" i="3" s="1"/>
  <c r="F536" i="3" s="1"/>
  <c r="F322" i="6"/>
  <c r="F321" i="6" s="1"/>
  <c r="E322" i="6"/>
  <c r="E321" i="6" s="1"/>
  <c r="D322" i="6"/>
  <c r="D321" i="6" s="1"/>
  <c r="F381" i="2"/>
  <c r="F380" i="2" s="1"/>
  <c r="F379" i="2" s="1"/>
  <c r="H381" i="2"/>
  <c r="E336" i="3"/>
  <c r="F42" i="6"/>
  <c r="F41" i="6" s="1"/>
  <c r="E42" i="6"/>
  <c r="E41" i="6" s="1"/>
  <c r="F336" i="3"/>
  <c r="D42" i="6"/>
  <c r="D41" i="6" s="1"/>
  <c r="G236" i="2"/>
  <c r="G235" i="2" s="1"/>
  <c r="F64" i="2"/>
  <c r="G380" i="2"/>
  <c r="G379" i="2" s="1"/>
  <c r="G378" i="2" s="1"/>
  <c r="G361" i="2" s="1"/>
  <c r="H64" i="2"/>
  <c r="F288" i="2"/>
  <c r="F287" i="2" s="1"/>
  <c r="G73" i="3"/>
  <c r="E20" i="6"/>
  <c r="E19" i="6" s="1"/>
  <c r="F73" i="3"/>
  <c r="E73" i="3"/>
  <c r="F236" i="2"/>
  <c r="F235" i="2" s="1"/>
  <c r="G64" i="2"/>
  <c r="D20" i="6"/>
  <c r="D19" i="6" s="1"/>
  <c r="G335" i="3"/>
  <c r="G334" i="3" s="1"/>
  <c r="G333" i="3" s="1"/>
  <c r="G497" i="2"/>
  <c r="G496" i="2" s="1"/>
  <c r="H497" i="2"/>
  <c r="H496" i="2" s="1"/>
  <c r="F574" i="2"/>
  <c r="F573" i="2" s="1"/>
  <c r="F562" i="2" s="1"/>
  <c r="E165" i="6"/>
  <c r="F165" i="6"/>
  <c r="D165" i="6"/>
  <c r="E559" i="3"/>
  <c r="E548" i="3" s="1"/>
  <c r="E547" i="3" s="1"/>
  <c r="E536" i="3" s="1"/>
  <c r="H574" i="2"/>
  <c r="H573" i="2" s="1"/>
  <c r="H562" i="2" s="1"/>
  <c r="G574" i="2"/>
  <c r="G573" i="2" s="1"/>
  <c r="G562" i="2" s="1"/>
  <c r="G193" i="2"/>
  <c r="D232" i="5" s="1"/>
  <c r="F193" i="2"/>
  <c r="C232" i="5" s="1"/>
  <c r="G202" i="3"/>
  <c r="H193" i="2"/>
  <c r="E232" i="5" s="1"/>
  <c r="E202" i="3"/>
  <c r="F202" i="3"/>
  <c r="E179" i="5"/>
  <c r="C179" i="5"/>
  <c r="D179" i="5"/>
  <c r="F246" i="6"/>
  <c r="D246" i="6"/>
  <c r="F367" i="6"/>
  <c r="F366" i="6" s="1"/>
  <c r="D366" i="6"/>
  <c r="E366" i="6"/>
  <c r="F444" i="2"/>
  <c r="C407" i="5" s="1"/>
  <c r="D318" i="5"/>
  <c r="E318" i="5"/>
  <c r="E246" i="6"/>
  <c r="E127" i="3"/>
  <c r="F275" i="2"/>
  <c r="F274" i="2" s="1"/>
  <c r="G127" i="3"/>
  <c r="H118" i="2"/>
  <c r="E163" i="5" s="1"/>
  <c r="E128" i="5" s="1"/>
  <c r="F127" i="3"/>
  <c r="G118" i="2"/>
  <c r="D163" i="5" s="1"/>
  <c r="D128" i="5" s="1"/>
  <c r="F118" i="2"/>
  <c r="C163" i="5" s="1"/>
  <c r="C25" i="5"/>
  <c r="G64" i="3"/>
  <c r="F291" i="6"/>
  <c r="H55" i="2"/>
  <c r="E291" i="6"/>
  <c r="G55" i="2"/>
  <c r="F64" i="3"/>
  <c r="F55" i="2"/>
  <c r="D291" i="6"/>
  <c r="E64" i="3"/>
  <c r="F327" i="2"/>
  <c r="F326" i="2" s="1"/>
  <c r="F325" i="2" s="1"/>
  <c r="C477" i="5" s="1"/>
  <c r="H327" i="2"/>
  <c r="H326" i="2" s="1"/>
  <c r="H325" i="2" s="1"/>
  <c r="H307" i="2" s="1"/>
  <c r="D348" i="6"/>
  <c r="G275" i="2"/>
  <c r="G274" i="2" s="1"/>
  <c r="H151" i="2"/>
  <c r="H150" i="2" s="1"/>
  <c r="H236" i="2"/>
  <c r="H235" i="2" s="1"/>
  <c r="H342" i="2"/>
  <c r="H341" i="2" s="1"/>
  <c r="H340" i="2" s="1"/>
  <c r="E523" i="5" s="1"/>
  <c r="E522" i="5" s="1"/>
  <c r="G208" i="2"/>
  <c r="G207" i="2" s="1"/>
  <c r="G206" i="2" s="1"/>
  <c r="D249" i="5" s="1"/>
  <c r="E251" i="5"/>
  <c r="E250" i="5" s="1"/>
  <c r="E319" i="3"/>
  <c r="E318" i="3" s="1"/>
  <c r="E317" i="3" s="1"/>
  <c r="F463" i="6"/>
  <c r="F459" i="6" s="1"/>
  <c r="F319" i="3"/>
  <c r="F318" i="3" s="1"/>
  <c r="F317" i="3" s="1"/>
  <c r="D251" i="5"/>
  <c r="D250" i="5" s="1"/>
  <c r="F342" i="2"/>
  <c r="F341" i="2" s="1"/>
  <c r="F340" i="2" s="1"/>
  <c r="E446" i="5"/>
  <c r="G342" i="2"/>
  <c r="G341" i="2" s="1"/>
  <c r="G340" i="2" s="1"/>
  <c r="G339" i="2" s="1"/>
  <c r="G459" i="3"/>
  <c r="G458" i="3" s="1"/>
  <c r="G457" i="3" s="1"/>
  <c r="E396" i="6"/>
  <c r="F102" i="3"/>
  <c r="F101" i="3" s="1"/>
  <c r="E245" i="3"/>
  <c r="E244" i="3" s="1"/>
  <c r="F151" i="2"/>
  <c r="F150" i="2" s="1"/>
  <c r="H487" i="2"/>
  <c r="E516" i="5"/>
  <c r="C251" i="5"/>
  <c r="C250" i="5" s="1"/>
  <c r="F364" i="2"/>
  <c r="F363" i="2" s="1"/>
  <c r="F362" i="2" s="1"/>
  <c r="H275" i="2"/>
  <c r="H274" i="2" s="1"/>
  <c r="F497" i="2"/>
  <c r="F496" i="2" s="1"/>
  <c r="G151" i="2"/>
  <c r="G150" i="2" s="1"/>
  <c r="G385" i="3"/>
  <c r="G384" i="3" s="1"/>
  <c r="E385" i="3"/>
  <c r="E384" i="3" s="1"/>
  <c r="F385" i="3"/>
  <c r="F384" i="3" s="1"/>
  <c r="E112" i="6"/>
  <c r="E111" i="6" s="1"/>
  <c r="E459" i="3"/>
  <c r="E458" i="3" s="1"/>
  <c r="E457" i="3" s="1"/>
  <c r="G532" i="2"/>
  <c r="G531" i="2" s="1"/>
  <c r="G530" i="2" s="1"/>
  <c r="H532" i="2"/>
  <c r="H531" i="2" s="1"/>
  <c r="H530" i="2" s="1"/>
  <c r="F112" i="6"/>
  <c r="F111" i="6" s="1"/>
  <c r="F532" i="2"/>
  <c r="F531" i="2" s="1"/>
  <c r="F459" i="3"/>
  <c r="F458" i="3" s="1"/>
  <c r="F457" i="3" s="1"/>
  <c r="D112" i="6"/>
  <c r="D111" i="6" s="1"/>
  <c r="G373" i="3"/>
  <c r="G372" i="3" s="1"/>
  <c r="G326" i="2"/>
  <c r="G325" i="2" s="1"/>
  <c r="F373" i="3"/>
  <c r="F372" i="3" s="1"/>
  <c r="D25" i="5"/>
  <c r="E493" i="5"/>
  <c r="E492" i="5" s="1"/>
  <c r="D89" i="6"/>
  <c r="C410" i="5"/>
  <c r="C409" i="5" s="1"/>
  <c r="C408" i="5" s="1"/>
  <c r="C332" i="5"/>
  <c r="C331" i="5" s="1"/>
  <c r="E89" i="6"/>
  <c r="D396" i="6"/>
  <c r="G523" i="3"/>
  <c r="G516" i="3" s="1"/>
  <c r="G489" i="3" s="1"/>
  <c r="E463" i="6"/>
  <c r="E459" i="6" s="1"/>
  <c r="D410" i="5"/>
  <c r="D409" i="5" s="1"/>
  <c r="D408" i="5" s="1"/>
  <c r="E523" i="3"/>
  <c r="E516" i="3" s="1"/>
  <c r="E489" i="3" s="1"/>
  <c r="F523" i="3"/>
  <c r="F516" i="3" s="1"/>
  <c r="F489" i="3" s="1"/>
  <c r="E25" i="5"/>
  <c r="C77" i="5"/>
  <c r="C76" i="5" s="1"/>
  <c r="C75" i="5" s="1"/>
  <c r="C516" i="5"/>
  <c r="E410" i="5"/>
  <c r="E409" i="5" s="1"/>
  <c r="E408" i="5" s="1"/>
  <c r="E77" i="5"/>
  <c r="E76" i="5" s="1"/>
  <c r="E75" i="5" s="1"/>
  <c r="C271" i="5"/>
  <c r="C270" i="5" s="1"/>
  <c r="H208" i="2"/>
  <c r="H207" i="2" s="1"/>
  <c r="H206" i="2" s="1"/>
  <c r="E100" i="5"/>
  <c r="G44" i="3"/>
  <c r="G43" i="3" s="1"/>
  <c r="G42" i="3" s="1"/>
  <c r="E103" i="6"/>
  <c r="E102" i="6" s="1"/>
  <c r="D187" i="5"/>
  <c r="D186" i="5" s="1"/>
  <c r="F103" i="6"/>
  <c r="F102" i="6" s="1"/>
  <c r="E335" i="6"/>
  <c r="E187" i="5"/>
  <c r="E186" i="5" s="1"/>
  <c r="C186" i="5"/>
  <c r="D493" i="5"/>
  <c r="D492" i="5" s="1"/>
  <c r="F396" i="6"/>
  <c r="G102" i="3"/>
  <c r="G101" i="3" s="1"/>
  <c r="G433" i="3"/>
  <c r="G432" i="3" s="1"/>
  <c r="G431" i="3" s="1"/>
  <c r="D463" i="6"/>
  <c r="D459" i="6" s="1"/>
  <c r="D77" i="5"/>
  <c r="D76" i="5" s="1"/>
  <c r="D75" i="5" s="1"/>
  <c r="D271" i="5"/>
  <c r="D270" i="5" s="1"/>
  <c r="C493" i="5"/>
  <c r="C492" i="5" s="1"/>
  <c r="G25" i="3"/>
  <c r="G24" i="3" s="1"/>
  <c r="F25" i="3"/>
  <c r="F24" i="3" s="1"/>
  <c r="F89" i="6"/>
  <c r="F335" i="6"/>
  <c r="C142" i="5"/>
  <c r="E102" i="3"/>
  <c r="E101" i="3" s="1"/>
  <c r="E433" i="3"/>
  <c r="E432" i="3" s="1"/>
  <c r="E431" i="3" s="1"/>
  <c r="G217" i="3"/>
  <c r="G216" i="3" s="1"/>
  <c r="G215" i="3" s="1"/>
  <c r="D446" i="5"/>
  <c r="C446" i="5"/>
  <c r="F44" i="3"/>
  <c r="F43" i="3" s="1"/>
  <c r="F42" i="3" s="1"/>
  <c r="D516" i="5"/>
  <c r="G487" i="2"/>
  <c r="F448" i="6"/>
  <c r="F447" i="6" s="1"/>
  <c r="E44" i="3"/>
  <c r="E43" i="3" s="1"/>
  <c r="E42" i="3" s="1"/>
  <c r="C100" i="5"/>
  <c r="D332" i="5"/>
  <c r="D331" i="5" s="1"/>
  <c r="G284" i="3"/>
  <c r="G283" i="3" s="1"/>
  <c r="E25" i="3"/>
  <c r="E24" i="3" s="1"/>
  <c r="E271" i="5"/>
  <c r="E270" i="5" s="1"/>
  <c r="F160" i="3"/>
  <c r="F159" i="3" s="1"/>
  <c r="D103" i="6"/>
  <c r="D102" i="6" s="1"/>
  <c r="E284" i="3"/>
  <c r="E283" i="3" s="1"/>
  <c r="F209" i="6"/>
  <c r="D335" i="6"/>
  <c r="D209" i="6"/>
  <c r="G160" i="3"/>
  <c r="G159" i="3" s="1"/>
  <c r="F433" i="3"/>
  <c r="F432" i="3" s="1"/>
  <c r="F431" i="3" s="1"/>
  <c r="E217" i="3"/>
  <c r="E216" i="3" s="1"/>
  <c r="E215" i="3" s="1"/>
  <c r="F245" i="3"/>
  <c r="F244" i="3" s="1"/>
  <c r="F243" i="3" s="1"/>
  <c r="F217" i="3"/>
  <c r="F216" i="3" s="1"/>
  <c r="F215" i="3" s="1"/>
  <c r="E332" i="5"/>
  <c r="E331" i="5" s="1"/>
  <c r="D448" i="6"/>
  <c r="D447" i="6" s="1"/>
  <c r="E209" i="6"/>
  <c r="E160" i="3"/>
  <c r="E159" i="3" s="1"/>
  <c r="F19" i="6"/>
  <c r="D100" i="5"/>
  <c r="G245" i="3"/>
  <c r="G244" i="3" s="1"/>
  <c r="F286" i="2" l="1"/>
  <c r="C309" i="5" s="1"/>
  <c r="D320" i="6"/>
  <c r="F530" i="2"/>
  <c r="F529" i="2" s="1"/>
  <c r="C491" i="5"/>
  <c r="C489" i="5" s="1"/>
  <c r="E491" i="5"/>
  <c r="E489" i="5" s="1"/>
  <c r="G85" i="2"/>
  <c r="D18" i="6"/>
  <c r="F149" i="2"/>
  <c r="F132" i="2" s="1"/>
  <c r="D356" i="5"/>
  <c r="G495" i="2"/>
  <c r="E356" i="5"/>
  <c r="H495" i="2"/>
  <c r="H380" i="2"/>
  <c r="H379" i="2" s="1"/>
  <c r="H378" i="2" s="1"/>
  <c r="H361" i="2" s="1"/>
  <c r="H351" i="2" s="1"/>
  <c r="E335" i="3"/>
  <c r="E334" i="3" s="1"/>
  <c r="E333" i="3" s="1"/>
  <c r="F335" i="3"/>
  <c r="F334" i="3" s="1"/>
  <c r="F333" i="3" s="1"/>
  <c r="D491" i="5"/>
  <c r="D489" i="5" s="1"/>
  <c r="D148" i="6"/>
  <c r="F148" i="6"/>
  <c r="E148" i="6"/>
  <c r="F371" i="3"/>
  <c r="G371" i="3"/>
  <c r="G316" i="3" s="1"/>
  <c r="H54" i="2"/>
  <c r="H24" i="2" s="1"/>
  <c r="G54" i="2"/>
  <c r="G24" i="2" s="1"/>
  <c r="F56" i="3"/>
  <c r="F17" i="3" s="1"/>
  <c r="F54" i="2"/>
  <c r="F24" i="2" s="1"/>
  <c r="E56" i="3"/>
  <c r="E17" i="3" s="1"/>
  <c r="G56" i="3"/>
  <c r="G17" i="3" s="1"/>
  <c r="G243" i="3"/>
  <c r="G201" i="3" s="1"/>
  <c r="E243" i="3"/>
  <c r="E201" i="3" s="1"/>
  <c r="G351" i="2"/>
  <c r="C318" i="5"/>
  <c r="H149" i="2"/>
  <c r="H132" i="2" s="1"/>
  <c r="G149" i="2"/>
  <c r="G132" i="2" s="1"/>
  <c r="E158" i="3"/>
  <c r="E141" i="3" s="1"/>
  <c r="G158" i="3"/>
  <c r="G141" i="3" s="1"/>
  <c r="F158" i="3"/>
  <c r="F141" i="3" s="1"/>
  <c r="E94" i="3"/>
  <c r="F234" i="2"/>
  <c r="F94" i="3"/>
  <c r="C128" i="5"/>
  <c r="F85" i="2"/>
  <c r="G94" i="3"/>
  <c r="H85" i="2"/>
  <c r="F307" i="2"/>
  <c r="C439" i="5"/>
  <c r="E477" i="5"/>
  <c r="E439" i="5" s="1"/>
  <c r="H234" i="2"/>
  <c r="E269" i="5" s="1"/>
  <c r="G234" i="2"/>
  <c r="D269" i="5" s="1"/>
  <c r="D231" i="5" s="1"/>
  <c r="H339" i="2"/>
  <c r="F339" i="2"/>
  <c r="C523" i="5"/>
  <c r="C522" i="5" s="1"/>
  <c r="D523" i="5"/>
  <c r="D522" i="5" s="1"/>
  <c r="F378" i="2"/>
  <c r="C330" i="5" s="1"/>
  <c r="D477" i="5"/>
  <c r="D439" i="5" s="1"/>
  <c r="G307" i="2"/>
  <c r="C356" i="5"/>
  <c r="F495" i="2"/>
  <c r="D419" i="5"/>
  <c r="D418" i="5" s="1"/>
  <c r="G529" i="2"/>
  <c r="H529" i="2"/>
  <c r="E419" i="5"/>
  <c r="E418" i="5" s="1"/>
  <c r="E373" i="3"/>
  <c r="E372" i="3" s="1"/>
  <c r="E371" i="3" s="1"/>
  <c r="F320" i="6"/>
  <c r="G456" i="3"/>
  <c r="F456" i="3"/>
  <c r="E456" i="3"/>
  <c r="E249" i="5"/>
  <c r="D330" i="5"/>
  <c r="E320" i="6"/>
  <c r="E18" i="6"/>
  <c r="F18" i="6"/>
  <c r="D171" i="6"/>
  <c r="F201" i="3"/>
  <c r="F171" i="6"/>
  <c r="E171" i="6"/>
  <c r="C419" i="5" l="1"/>
  <c r="C418" i="5" s="1"/>
  <c r="G494" i="2"/>
  <c r="D317" i="5"/>
  <c r="C185" i="5"/>
  <c r="C164" i="5" s="1"/>
  <c r="H494" i="2"/>
  <c r="E330" i="5"/>
  <c r="E317" i="5" s="1"/>
  <c r="F316" i="3"/>
  <c r="F16" i="3" s="1"/>
  <c r="E231" i="5"/>
  <c r="C269" i="5"/>
  <c r="C231" i="5" s="1"/>
  <c r="F17" i="6"/>
  <c r="D17" i="6"/>
  <c r="E17" i="6"/>
  <c r="D185" i="5"/>
  <c r="D164" i="5" s="1"/>
  <c r="F494" i="2"/>
  <c r="F361" i="2"/>
  <c r="F351" i="2" s="1"/>
  <c r="E185" i="5"/>
  <c r="E164" i="5" s="1"/>
  <c r="G16" i="3"/>
  <c r="F192" i="2"/>
  <c r="C58" i="5"/>
  <c r="C17" i="5" s="1"/>
  <c r="D58" i="5"/>
  <c r="D17" i="5" s="1"/>
  <c r="E58" i="5"/>
  <c r="E17" i="5" s="1"/>
  <c r="H192" i="2"/>
  <c r="H23" i="2" s="1"/>
  <c r="G192" i="2"/>
  <c r="E316" i="3"/>
  <c r="E16" i="3" s="1"/>
  <c r="C317" i="5"/>
  <c r="E16" i="5" l="1"/>
  <c r="C16" i="5"/>
  <c r="D16" i="5"/>
  <c r="H14" i="2"/>
  <c r="G23" i="2"/>
  <c r="G14" i="2" s="1"/>
  <c r="F23" i="2"/>
  <c r="F14" i="2" s="1"/>
</calcChain>
</file>

<file path=xl/sharedStrings.xml><?xml version="1.0" encoding="utf-8"?>
<sst xmlns="http://schemas.openxmlformats.org/spreadsheetml/2006/main" count="6344" uniqueCount="808">
  <si>
    <t>801</t>
  </si>
  <si>
    <t>0100</t>
  </si>
  <si>
    <t>0106</t>
  </si>
  <si>
    <t>9900000000</t>
  </si>
  <si>
    <t>9990000000</t>
  </si>
  <si>
    <t>9990023330</t>
  </si>
  <si>
    <t>100</t>
  </si>
  <si>
    <t>200</t>
  </si>
  <si>
    <t>800</t>
  </si>
  <si>
    <t>1301</t>
  </si>
  <si>
    <t>802</t>
  </si>
  <si>
    <t>0102</t>
  </si>
  <si>
    <t>0800000000</t>
  </si>
  <si>
    <t>0890000000</t>
  </si>
  <si>
    <t>0890100000</t>
  </si>
  <si>
    <t>0890122220</t>
  </si>
  <si>
    <t>0104</t>
  </si>
  <si>
    <t>0810000000</t>
  </si>
  <si>
    <t>0810100000</t>
  </si>
  <si>
    <t>0810110510</t>
  </si>
  <si>
    <t>300</t>
  </si>
  <si>
    <t>0890123330</t>
  </si>
  <si>
    <t>0105</t>
  </si>
  <si>
    <t>0810151200</t>
  </si>
  <si>
    <t>0111</t>
  </si>
  <si>
    <t>9920000000</t>
  </si>
  <si>
    <t>9920020010</t>
  </si>
  <si>
    <t>0113</t>
  </si>
  <si>
    <t>0600000000</t>
  </si>
  <si>
    <t>0610000000</t>
  </si>
  <si>
    <t>0610200000</t>
  </si>
  <si>
    <t>0610220010</t>
  </si>
  <si>
    <t>0610220020</t>
  </si>
  <si>
    <t>0610220030</t>
  </si>
  <si>
    <t>0620000000</t>
  </si>
  <si>
    <t>0620100000</t>
  </si>
  <si>
    <t>0810110540</t>
  </si>
  <si>
    <t>0810120010</t>
  </si>
  <si>
    <t>600</t>
  </si>
  <si>
    <t>0820000000</t>
  </si>
  <si>
    <t>0820100000</t>
  </si>
  <si>
    <t>0820120010</t>
  </si>
  <si>
    <t>0820120030</t>
  </si>
  <si>
    <t>1100000000</t>
  </si>
  <si>
    <t>1140000000</t>
  </si>
  <si>
    <t>1140100000</t>
  </si>
  <si>
    <t>1140120010</t>
  </si>
  <si>
    <t>1140200000</t>
  </si>
  <si>
    <t>1140220020</t>
  </si>
  <si>
    <t>0300</t>
  </si>
  <si>
    <t>0304</t>
  </si>
  <si>
    <t>0309</t>
  </si>
  <si>
    <t>1000000000</t>
  </si>
  <si>
    <t>1020000000</t>
  </si>
  <si>
    <t>1020100000</t>
  </si>
  <si>
    <t>1020120010</t>
  </si>
  <si>
    <t>0310</t>
  </si>
  <si>
    <t>1030000000</t>
  </si>
  <si>
    <t>1030100000</t>
  </si>
  <si>
    <t>1030120010</t>
  </si>
  <si>
    <t>1040000000</t>
  </si>
  <si>
    <t>1040100000</t>
  </si>
  <si>
    <t>1040120010</t>
  </si>
  <si>
    <t>1040120020</t>
  </si>
  <si>
    <t>1040120030</t>
  </si>
  <si>
    <t>1040120040</t>
  </si>
  <si>
    <t>1040120050</t>
  </si>
  <si>
    <t>1040200000</t>
  </si>
  <si>
    <t>1040220060</t>
  </si>
  <si>
    <t>0400</t>
  </si>
  <si>
    <t>0405</t>
  </si>
  <si>
    <t>0500000000</t>
  </si>
  <si>
    <t>0540000000</t>
  </si>
  <si>
    <t>0540200000</t>
  </si>
  <si>
    <t>0408</t>
  </si>
  <si>
    <t>0520000000</t>
  </si>
  <si>
    <t>0520400000</t>
  </si>
  <si>
    <t>05204S0300</t>
  </si>
  <si>
    <t>0409</t>
  </si>
  <si>
    <t>0520100000</t>
  </si>
  <si>
    <t>0520110520</t>
  </si>
  <si>
    <t>0520120010</t>
  </si>
  <si>
    <t>0520120030</t>
  </si>
  <si>
    <t>0520120040</t>
  </si>
  <si>
    <t>0520200000</t>
  </si>
  <si>
    <t>05202S1050</t>
  </si>
  <si>
    <t>0520300000</t>
  </si>
  <si>
    <t>05203S1020</t>
  </si>
  <si>
    <t>0530000000</t>
  </si>
  <si>
    <t>053R300000</t>
  </si>
  <si>
    <t>053R3S1090</t>
  </si>
  <si>
    <t>0540300000</t>
  </si>
  <si>
    <t>0412</t>
  </si>
  <si>
    <t>0620120040</t>
  </si>
  <si>
    <t>0500</t>
  </si>
  <si>
    <t>0501</t>
  </si>
  <si>
    <t>0510000000</t>
  </si>
  <si>
    <t>0510300000</t>
  </si>
  <si>
    <t>0510320110</t>
  </si>
  <si>
    <t>1800000000</t>
  </si>
  <si>
    <t>1810000000</t>
  </si>
  <si>
    <t>1810200000</t>
  </si>
  <si>
    <t>1810220010</t>
  </si>
  <si>
    <t>400</t>
  </si>
  <si>
    <t>0502</t>
  </si>
  <si>
    <t>0510100000</t>
  </si>
  <si>
    <t>0510120010</t>
  </si>
  <si>
    <t>0510120020</t>
  </si>
  <si>
    <t>0510200000</t>
  </si>
  <si>
    <t>0510220030</t>
  </si>
  <si>
    <t>0510220040</t>
  </si>
  <si>
    <t>0510220050</t>
  </si>
  <si>
    <t>0510400000</t>
  </si>
  <si>
    <t>0503</t>
  </si>
  <si>
    <t>0540100000</t>
  </si>
  <si>
    <t>0540120010</t>
  </si>
  <si>
    <t>0540120020</t>
  </si>
  <si>
    <t>0540120030</t>
  </si>
  <si>
    <t>0540220060</t>
  </si>
  <si>
    <t>0540220070</t>
  </si>
  <si>
    <t>0540220100</t>
  </si>
  <si>
    <t>0540220110</t>
  </si>
  <si>
    <t>1900000000</t>
  </si>
  <si>
    <t>1910000000</t>
  </si>
  <si>
    <t>1910200000</t>
  </si>
  <si>
    <t>1910220010</t>
  </si>
  <si>
    <t>191F200000</t>
  </si>
  <si>
    <t>191F255550</t>
  </si>
  <si>
    <t>0505</t>
  </si>
  <si>
    <t>0510220060</t>
  </si>
  <si>
    <t>0800</t>
  </si>
  <si>
    <t>0801</t>
  </si>
  <si>
    <t>1000</t>
  </si>
  <si>
    <t>1001</t>
  </si>
  <si>
    <t>0820200000</t>
  </si>
  <si>
    <t>0820220040</t>
  </si>
  <si>
    <t>1003</t>
  </si>
  <si>
    <t>0820220020</t>
  </si>
  <si>
    <t>0820220030</t>
  </si>
  <si>
    <t>0900000000</t>
  </si>
  <si>
    <t>0920000000</t>
  </si>
  <si>
    <t>0920200000</t>
  </si>
  <si>
    <t>0920220010</t>
  </si>
  <si>
    <t>0930000000</t>
  </si>
  <si>
    <t>0930100000</t>
  </si>
  <si>
    <t>09301L4970</t>
  </si>
  <si>
    <t>1004</t>
  </si>
  <si>
    <t>0700000000</t>
  </si>
  <si>
    <t>0720000000</t>
  </si>
  <si>
    <t>0720100000</t>
  </si>
  <si>
    <t>0720110820</t>
  </si>
  <si>
    <t>1200</t>
  </si>
  <si>
    <t>1204</t>
  </si>
  <si>
    <t>0830000000</t>
  </si>
  <si>
    <t>0830400000</t>
  </si>
  <si>
    <t>08304S0320</t>
  </si>
  <si>
    <t>803</t>
  </si>
  <si>
    <t>0401</t>
  </si>
  <si>
    <t>0710000000</t>
  </si>
  <si>
    <t>0700</t>
  </si>
  <si>
    <t>0701</t>
  </si>
  <si>
    <t>0100000000</t>
  </si>
  <si>
    <t>0110000000</t>
  </si>
  <si>
    <t>0110100000</t>
  </si>
  <si>
    <t>0110110740</t>
  </si>
  <si>
    <t>0110120030</t>
  </si>
  <si>
    <t>0110120040</t>
  </si>
  <si>
    <t>0702</t>
  </si>
  <si>
    <t>0120000000</t>
  </si>
  <si>
    <t>0120100000</t>
  </si>
  <si>
    <t>0120110750</t>
  </si>
  <si>
    <t>0120120020</t>
  </si>
  <si>
    <t>0120200000</t>
  </si>
  <si>
    <t>0120220060</t>
  </si>
  <si>
    <t>01202S0250</t>
  </si>
  <si>
    <t>1120000000</t>
  </si>
  <si>
    <t>1120100000</t>
  </si>
  <si>
    <t>1120120010</t>
  </si>
  <si>
    <t>1130000000</t>
  </si>
  <si>
    <t>1130100000</t>
  </si>
  <si>
    <t>1130120010</t>
  </si>
  <si>
    <t>0703</t>
  </si>
  <si>
    <t>0130000000</t>
  </si>
  <si>
    <t>0130100000</t>
  </si>
  <si>
    <t>0130120020</t>
  </si>
  <si>
    <t>0705</t>
  </si>
  <si>
    <t>0110200000</t>
  </si>
  <si>
    <t>0110220020</t>
  </si>
  <si>
    <t>0120120010</t>
  </si>
  <si>
    <t>0707</t>
  </si>
  <si>
    <t>0140000000</t>
  </si>
  <si>
    <t>0140100000</t>
  </si>
  <si>
    <t>0140120020</t>
  </si>
  <si>
    <t>0709</t>
  </si>
  <si>
    <t>0190000000</t>
  </si>
  <si>
    <t>0190100000</t>
  </si>
  <si>
    <t>0190120020</t>
  </si>
  <si>
    <t>0190127770</t>
  </si>
  <si>
    <t>0110210560</t>
  </si>
  <si>
    <t>0120110560</t>
  </si>
  <si>
    <t>0110110500</t>
  </si>
  <si>
    <t>1100</t>
  </si>
  <si>
    <t>1103</t>
  </si>
  <si>
    <t>0130120040</t>
  </si>
  <si>
    <t>804</t>
  </si>
  <si>
    <t>0710100000</t>
  </si>
  <si>
    <t>0710120010</t>
  </si>
  <si>
    <t>0910000000</t>
  </si>
  <si>
    <t>0200000000</t>
  </si>
  <si>
    <t>0220000000</t>
  </si>
  <si>
    <t>0220100000</t>
  </si>
  <si>
    <t>0220120010</t>
  </si>
  <si>
    <t>0910100000</t>
  </si>
  <si>
    <t>0910120010</t>
  </si>
  <si>
    <t>0910200000</t>
  </si>
  <si>
    <t>0910220020</t>
  </si>
  <si>
    <t>0910220030</t>
  </si>
  <si>
    <t>0910300000</t>
  </si>
  <si>
    <t>0910320040</t>
  </si>
  <si>
    <t>0910400000</t>
  </si>
  <si>
    <t>0910420050</t>
  </si>
  <si>
    <t>0910500000</t>
  </si>
  <si>
    <t>0910520060</t>
  </si>
  <si>
    <t>0910600000</t>
  </si>
  <si>
    <t>0910620070</t>
  </si>
  <si>
    <t>0210000000</t>
  </si>
  <si>
    <t>0210100000</t>
  </si>
  <si>
    <t>0210120010</t>
  </si>
  <si>
    <t>0210200000</t>
  </si>
  <si>
    <t>0210220020</t>
  </si>
  <si>
    <t>0804</t>
  </si>
  <si>
    <t>0290000000</t>
  </si>
  <si>
    <t>1102</t>
  </si>
  <si>
    <t>0300000000</t>
  </si>
  <si>
    <t>0310000000</t>
  </si>
  <si>
    <t>0310100000</t>
  </si>
  <si>
    <t>0310120010</t>
  </si>
  <si>
    <t>0310200000</t>
  </si>
  <si>
    <t>0310220020</t>
  </si>
  <si>
    <t>0320000000</t>
  </si>
  <si>
    <t>0320100000</t>
  </si>
  <si>
    <t>0320120010</t>
  </si>
  <si>
    <t>805</t>
  </si>
  <si>
    <t>9990026660</t>
  </si>
  <si>
    <t xml:space="preserve"> Финансовое управление Администрации Кашинского городского округа</t>
  </si>
  <si>
    <t xml:space="preserve"> Администрация Кашинского городского округа</t>
  </si>
  <si>
    <t xml:space="preserve"> Отдел образования Администрации Кашинского городского округа</t>
  </si>
  <si>
    <t xml:space="preserve"> Комитет по культуре, туризму, спорту и делам молодёжи Администрации Кашинского городского округа</t>
  </si>
  <si>
    <t xml:space="preserve"> Контрольно-счетная палата Кашинского городского округа</t>
  </si>
  <si>
    <t xml:space="preserve"> ОБЩЕГОСУДАРСТВЕННЫЕ ВОПРОСЫ</t>
  </si>
  <si>
    <t xml:space="preserve"> НАЦИОНАЛЬНАЯ БЕЗОПАСНОСТЬ И ПРАВООХРАНИТЕЛЬНАЯ ДЕЯТЕЛЬНОСТЬ</t>
  </si>
  <si>
    <t xml:space="preserve"> НАЦИОНАЛЬНАЯ ЭКОНОМИКА</t>
  </si>
  <si>
    <t xml:space="preserve"> ЖИЛИЩНО-КОММУНАЛЬНОЕ ХОЗЯЙСТВО</t>
  </si>
  <si>
    <t xml:space="preserve"> КУЛЬТУРА, КИНЕМАТОГРАФИЯ</t>
  </si>
  <si>
    <t xml:space="preserve"> СОЦИАЛЬНАЯ ПОЛИТИКА</t>
  </si>
  <si>
    <t xml:space="preserve"> СРЕДСТВА МАССОВОЙ ИНФОРМАЦИИ</t>
  </si>
  <si>
    <t xml:space="preserve"> ОБРАЗОВАНИЕ</t>
  </si>
  <si>
    <t xml:space="preserve"> ФИЗИЧЕСКАЯ КУЛЬТУРА И СПОРТ</t>
  </si>
  <si>
    <t xml:space="preserve"> Обеспечение деятельности финансовых, налоговых и таможенных органов и органов финансового (финансово-бюджетного) надзора</t>
  </si>
  <si>
    <t xml:space="preserve"> Расходы, не включенные в муниципальные программы</t>
  </si>
  <si>
    <t xml:space="preserve"> Функционирование высшего должностного лица субъекта Российской Федерации и муниципального образования</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</si>
  <si>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2019-2024 годы"</t>
  </si>
  <si>
    <t xml:space="preserve"> Судебная система</t>
  </si>
  <si>
    <t xml:space="preserve"> Резервные фонды</t>
  </si>
  <si>
    <t xml:space="preserve"> Другие общегосударственные вопросы</t>
  </si>
  <si>
    <t xml:space="preserve"> Муниципальная программа "Управление имуществом и земельными ресурсами муниципального образования Кашинский городской огруг Тверской области на 2019-2024 годы"</t>
  </si>
  <si>
    <t xml:space="preserve"> Муниципальная программа "Профилактика правонарушений на территории муниципального образования Кашинский городской округ Тверской области на 2019-2024 годы"</t>
  </si>
  <si>
    <t xml:space="preserve"> Органы юстиции</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</si>
  <si>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муниципального образования Кашинский городской округ Тверской области на 2019-2024 годы"</t>
  </si>
  <si>
    <t xml:space="preserve"> Муниципальная программа "Комплексное развитие системы жилищно-коммунальной инфраструктуры муниципального образования Кашинский городской округ Тверской области на 2019-2024 годы"</t>
  </si>
  <si>
    <t xml:space="preserve"> Транспорт</t>
  </si>
  <si>
    <t xml:space="preserve"> Дорожное хозяйство (дорожные фонды)</t>
  </si>
  <si>
    <t xml:space="preserve"> Другие вопросы в области национальной экономики</t>
  </si>
  <si>
    <t xml:space="preserve"> Жилищное хозяйство</t>
  </si>
  <si>
    <t xml:space="preserve"> Муниципальная программа "Переселение граждан из аварийного жилищного фонда муниципального образования Кашинский городской округ Тверской области на 2019-2021 годы"</t>
  </si>
  <si>
    <t xml:space="preserve"> Коммунальное хозяйство</t>
  </si>
  <si>
    <t xml:space="preserve"> Благоустройство</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</si>
  <si>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2019-2024 годы"</t>
  </si>
  <si>
    <t xml:space="preserve"> Другие вопросы в области жилищно-коммунального хозяйства</t>
  </si>
  <si>
    <t xml:space="preserve"> Культура</t>
  </si>
  <si>
    <t xml:space="preserve"> Пенсионное обеспечение</t>
  </si>
  <si>
    <t xml:space="preserve"> Социальное обеспечение населения</t>
  </si>
  <si>
    <t xml:space="preserve"> Муниципальная программа "Устойчивое развитие сельских территорий муниципального образования Кашинский городской округ Тверской области на 2019-2024 годы"</t>
  </si>
  <si>
    <t xml:space="preserve"> Муниципальная программа "Молодёжная политика муниципального образования Кашинский городской округ Тверской области на 2019-2024 годы"</t>
  </si>
  <si>
    <t xml:space="preserve"> Охрана семьи и детства</t>
  </si>
  <si>
    <t xml:space="preserve"> Муниципальная программа "Социальная поддержка граждан на территории муниципального образования Кашинский городской округ Тверской области на 2019-2024 годы"</t>
  </si>
  <si>
    <t xml:space="preserve"> Другие вопросы в области средств массовой информации</t>
  </si>
  <si>
    <t xml:space="preserve"> Дошкольное образование</t>
  </si>
  <si>
    <t xml:space="preserve"> Муниципальная программа "Развитие отрасли "Образование" муниципального образования Кашинский городской округ Тверской области на 2019-2024 годы"</t>
  </si>
  <si>
    <t xml:space="preserve"> Общее образование</t>
  </si>
  <si>
    <t xml:space="preserve"> Дополнительное образование детей</t>
  </si>
  <si>
    <t xml:space="preserve"> Профессиональная подготовка, переподготовка и повышение квалификации</t>
  </si>
  <si>
    <t xml:space="preserve"> Молодежная политика</t>
  </si>
  <si>
    <t xml:space="preserve"> Другие вопросы в области образования</t>
  </si>
  <si>
    <t xml:space="preserve"> Спорт высших достижений</t>
  </si>
  <si>
    <t xml:space="preserve"> Муниципальная программа "Развитие туризма в муниципальном образовании Кашинский городской округ на 2018-2023 годы"</t>
  </si>
  <si>
    <t xml:space="preserve"> Муниципальная программа "Развитие отрасли "Культура" муниципального образования Кашинский городской округ Тверской области на 2019-2024 годы"</t>
  </si>
  <si>
    <t xml:space="preserve"> Другие вопросы в области культуры, кинематографии</t>
  </si>
  <si>
    <t xml:space="preserve"> Массовый спорт</t>
  </si>
  <si>
    <t xml:space="preserve"> Муниципальная программа "Развитие физической культуры и спорта муниципального образования Кашинский городской округ Тверской области на 2019-2024 годы"</t>
  </si>
  <si>
    <t xml:space="preserve"> Расходы, не включенные в муниципальные программы, на обеспечение деятельности органов местного самоуправления</t>
  </si>
  <si>
    <t xml:space="preserve"> Расходы по аппарату Финансового управления Администрации Кашинского городского округа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</si>
  <si>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</si>
  <si>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обеспечения государственных (муниципальных) нужд</t>
  </si>
  <si>
    <t xml:space="preserve"> Иные бюджетные ассигнования</t>
  </si>
  <si>
    <t xml:space="preserve"> Отдельные мероприятия, не включенные в муниципальные программы</t>
  </si>
  <si>
    <t xml:space="preserve"> Обслуживание муниципального долга Кашинского городского округа</t>
  </si>
  <si>
    <t xml:space="preserve"> Обслуживание государственного (муниципального) долга</t>
  </si>
  <si>
    <t xml:space="preserve"> Обеспечивающая подпрограмма "Обеспечение деятельности Администрации Кашинского городского округа"</t>
  </si>
  <si>
    <t xml:space="preserve"> Задача "Обеспечение деятельности администраторов программы"</t>
  </si>
  <si>
    <t xml:space="preserve"> Глава Кашинского городского округа</t>
  </si>
  <si>
    <t xml:space="preserve"> Подпрограмма "Создание условий для успешного развития муниципальной службы и институтов гражданского общества на территории муниципального образования Кашинский городской округ"</t>
  </si>
  <si>
    <t xml:space="preserve"> Задача "Создание условий для деятельности в системе гражданского общества общественных объединений, максимальное использование их потенциала для эффективного решения социально значимых проблем Кашинского городского округа"</t>
  </si>
  <si>
    <t xml:space="preserve"> Осуществление государственных полномочий по созданию , исполнению полномочий и организации деятельности комиссий по делам несовершеннолетних и защите их прав</t>
  </si>
  <si>
    <t xml:space="preserve"> Социальное обеспечение и иные выплаты населению</t>
  </si>
  <si>
    <t xml:space="preserve"> Расходы по центральному аппарату органов местного самоуправления муниципального образования Кашинский городской округ, за исключением расходов на выполнение переданных полномочий РФ Тверской области</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</si>
  <si>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</si>
  <si>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Резервный фонд Администрации Кашинского городского округа</t>
  </si>
  <si>
    <t xml:space="preserve"> Подпрограмма "Управление имуществом Кашинского городского округа"</t>
  </si>
  <si>
    <t xml:space="preserve"> Проведение инвентаризации муниципального имущества Кашинского городского округа</t>
  </si>
  <si>
    <t xml:space="preserve"> Задача "Повышение эффективности использования имущества, находящегося в собственности муниципального образования Кашинский городской округ"</t>
  </si>
  <si>
    <t xml:space="preserve"> Оценка рыночной стоимости объектов недвижимости и рыночной стоимости арендной платы за объекты муниципального имущества</t>
  </si>
  <si>
    <t xml:space="preserve"> Обеспечение учета муниципального имущества для поддержки полной и достоверной информации об объектах, находящихся в собственности муниципального образования Кашинский городской округ</t>
  </si>
  <si>
    <t xml:space="preserve"> Содержание имущества муниципальной казны Кашинского городского округа</t>
  </si>
  <si>
    <t xml:space="preserve"> Подпрограмма "Управление земельными ресурсами Кашинского городского округа"</t>
  </si>
  <si>
    <t xml:space="preserve"> Задача "Эффективное управление и распоряжение муниципальными земельными участками и земельными участками, государственная собственность на которые не разграничена"</t>
  </si>
  <si>
    <t xml:space="preserve"> Оценка рыночной стоимости земельных участков и рыночной стоимости арендной платы за земельные участки</t>
  </si>
  <si>
    <t xml:space="preserve"> Осуществление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</si>
  <si>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 xml:space="preserve"> Предоставление субсидий некоммерческим организациям</t>
  </si>
  <si>
    <t xml:space="preserve"> Предоставление субсидий бюджетным, автономным учреждениям и иным некоммерческим организациям</t>
  </si>
  <si>
    <t xml:space="preserve"> Исполнение переданных государственных полномочий на государственную регистрацию актов гражданского состояния</t>
  </si>
  <si>
    <t xml:space="preserve"> Подпрограмма "Оказание содействия в проведении общественно-полезных и социально-значимых мероприятий"</t>
  </si>
  <si>
    <t xml:space="preserve"> Задача "Создание условий для проведения общественно полезных и социально значимых мероприятий"</t>
  </si>
  <si>
    <t xml:space="preserve"> Представительские расходы и иные расходы, связанные с представительской деятельностью органов местного самоуправления</t>
  </si>
  <si>
    <t xml:space="preserve"> Проведение общественно-полезных и социально-значимых мероприятий на территории муниципального образования Кашинский городской округ</t>
  </si>
  <si>
    <t xml:space="preserve"> Подпрограмма "Оказание поддержки гражданам и объединениям участвующих в охране общественного порядка"</t>
  </si>
  <si>
    <t xml:space="preserve"> Задача " Создание условий для деятельности народной дружины на территории Кашинского городского округа"</t>
  </si>
  <si>
    <t xml:space="preserve"> Обеспечение форменной одеждой и атрибутами народных дружинников</t>
  </si>
  <si>
    <t xml:space="preserve"> Задача "Социальная защита и стимулирование народных дружин"</t>
  </si>
  <si>
    <t xml:space="preserve"> Материальное стимулирование народных дружин, включая предоставление льгот и компенсаций</t>
  </si>
  <si>
    <t xml:space="preserve"> Задача "Обеспечение исполнения полномочий в области градостроительства"</t>
  </si>
  <si>
    <t xml:space="preserve"> Разработка материалов Генерального плана и Правил землепользования и застройки территории Кашинского городского округа</t>
  </si>
  <si>
    <t xml:space="preserve"> Задача "Наличие утвержденных местных нормативов градостроительного проектирования на территории Кашинского городского округа"</t>
  </si>
  <si>
    <t xml:space="preserve"> Разработка местных нормативов градостроительного проектирования на территории Кашинского городского округа</t>
  </si>
  <si>
    <t xml:space="preserve"> Задача "Наличие свободных земельных участков под строительство в северном микрорайоне города"</t>
  </si>
  <si>
    <t xml:space="preserve"> Формирование земельных участков под жилую застройку</t>
  </si>
  <si>
    <t xml:space="preserve"> Задача "Разработка проекта планировки территории сельских населенных пунктов"</t>
  </si>
  <si>
    <t xml:space="preserve"> Задача "Разработка проекта планировки застроенной территории Кашинского городского округа"</t>
  </si>
  <si>
    <t xml:space="preserve"> Обеспечение деятельности МКУ Управление сельскими территориями</t>
  </si>
  <si>
    <t xml:space="preserve"> Осуществление переданных государственных полномочий на государственную регистрацию актов гражданского состояния</t>
  </si>
  <si>
    <t xml:space="preserve"> Подпрограмма "Обеспечение надежной защиты населения и территорий муниципального образования "Кашинский городской округ" от последствий чрезвычайных ситуаций природного и техногенного характера"</t>
  </si>
  <si>
    <t xml:space="preserve"> Задача "Повышение информирования населения о чрезвычайных ситуациях природного и техногенного характера"</t>
  </si>
  <si>
    <t xml:space="preserve"> Содержание и развитие единой дежурно-диспетчерской службы на территории Кашинского городского округа</t>
  </si>
  <si>
    <t xml:space="preserve"> Подпрограмма "Обеспечение пожарной безопасности на территории города Кашин и Кашинского городского округа Тверской области"</t>
  </si>
  <si>
    <t xml:space="preserve"> Задача "Создание условий для оперативного обеспечения пожарной техники водой при тушении пожаров на территории города Кашин и Кашинского городского округа Тверской области"</t>
  </si>
  <si>
    <t xml:space="preserve"> Обустройство подъездов к заборам воды пожарной техникой</t>
  </si>
  <si>
    <t xml:space="preserve"> Подпрограмма "Обеспечение пожарной безопасности на сельских территориях Кашинского городского округа"</t>
  </si>
  <si>
    <t xml:space="preserve"> Задача "Создание условий для оперативного обеспечения тушения пожаров на сельских территориях Кашинского городского округа"</t>
  </si>
  <si>
    <t xml:space="preserve"> Обустройство подъездов к пожарным водоемам</t>
  </si>
  <si>
    <t xml:space="preserve"> Очистка пожарных водоемов</t>
  </si>
  <si>
    <t xml:space="preserve"> Противопожарная опашка и окашивание деревень</t>
  </si>
  <si>
    <t xml:space="preserve"> Установка средств оповещения</t>
  </si>
  <si>
    <t xml:space="preserve"> Установка аншлагов- указателей названия деревень</t>
  </si>
  <si>
    <t xml:space="preserve"> Задача "Оказание поддержки предприятиям, участвующих в мероприятиях по тушению пожаров в сельской местности Кашинского городского округа"</t>
  </si>
  <si>
    <t xml:space="preserve"> Обеспечение средствами пожаротушения участников тушения пожаров</t>
  </si>
  <si>
    <t xml:space="preserve"> Подпрограмма "Содержание и благоустройство территории Кашинского городского округа"</t>
  </si>
  <si>
    <t xml:space="preserve"> Задача "Содержание, озеленение и благоустройство территорий "</t>
  </si>
  <si>
    <t xml:space="preserve"> Осуществление отдельных государственных полномочий Тверской области по организации проведения на территории Тверской области мероприятий по предупреждению и ликвидации болезней животных, их лечению, отлову и содержанию безнадзорных животных, защите насел</t>
  </si>
  <si>
    <t xml:space="preserve"> Подпрограмма "Развитие дорожного хозяйства и сферы транспорта "</t>
  </si>
  <si>
    <t xml:space="preserve"> Задача "Повышение транспортной доступности населения"</t>
  </si>
  <si>
    <t xml:space="preserve"> Организация транспортного обслуживания населения на муниципальных маршрутах регулярных перевозок по регулируемым тарифам</t>
  </si>
  <si>
    <t xml:space="preserve"> Задача "Сохранность автомобильных дорог общего пользования местного значения на территории Кашинского городского округа"</t>
  </si>
  <si>
    <t xml:space="preserve"> Осуществление отдельных государственных полномочий Тверской области в сфере осуществления дорожной деятельности по содержанию автомобильных дорог общего пользования регионального или межмуниципального значения Тверской области 3 класса</t>
  </si>
  <si>
    <t xml:space="preserve"> Субсидии на содержание автомобильных дорог и сооружений на них, расположенных на территории города Кашин</t>
  </si>
  <si>
    <t xml:space="preserve"> Ремонт автомобильных дорог общего пользования местного значения на территории города Кашин</t>
  </si>
  <si>
    <t xml:space="preserve"> Капитальный ремонт , 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</si>
  <si>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Задача "Реализация проектов по ремонту автомобильных дорог общего пользования местного значения в границах города Кашин"</t>
  </si>
  <si>
    <t xml:space="preserve"> Задача "Приведение в нормативное состояние дворовых территорий"</t>
  </si>
  <si>
    <t xml:space="preserve"> Ремонт дворовых территорий за счет средств местного бюджета</t>
  </si>
  <si>
    <t xml:space="preserve"> Подпрограмма "Повышение безопасности дорожного движения"</t>
  </si>
  <si>
    <t xml:space="preserve"> Задача "Организационно-планировочные меры,направленные на совершенствование организации движения транспортных средств и пешеходов"</t>
  </si>
  <si>
    <t xml:space="preserve"> Приобретение и установка рекламных щитов и баннеров с тематической рекламой</t>
  </si>
  <si>
    <t xml:space="preserve"> Обеспечение безопасности дорожного движения на автомобильных дорогах общего пользования местного значения за счёт средств местного бюджета</t>
  </si>
  <si>
    <t xml:space="preserve"> Задача "Обеспечение безопасности дорожного движения на автомобильных дорогах общего пользования местного значения"</t>
  </si>
  <si>
    <t xml:space="preserve"> Задача "Реализация Программы поддержки местных инициатив в Тверской области"</t>
  </si>
  <si>
    <t xml:space="preserve"> Расходы на реализацию Программы по поддержке местных инициатив "Ремонт автомобильной дороги общего пользования местного значения в д. Черёмухино Кашинского городского округа Тверской области" за счет средств местного бюджета, поступлений от юридических лиц и вкладов граждан</t>
  </si>
  <si>
    <t xml:space="preserve"> Организация работ по формированию земельных участков</t>
  </si>
  <si>
    <t xml:space="preserve"> Формирование земельных участков для бесплатного предоставления многодетным гражданам</t>
  </si>
  <si>
    <t xml:space="preserve"> Подпрограмма "Обеспечение развития системы жилищно-коммунального и газового хозяйства"</t>
  </si>
  <si>
    <t xml:space="preserve"> Задача "Реализация мероприятий по проведению капитального ремонта объектов муниципального жилищного фонда"</t>
  </si>
  <si>
    <t xml:space="preserve"> Субсидии на капитальный ремонт в жилых помещениях муниципального жилого фонда Кашинского городского округа</t>
  </si>
  <si>
    <t xml:space="preserve"> Перечисления на счёт регионального оператора ежемесячных взносов в Фонд капитального ремонта общего имущества многоквартирных домов</t>
  </si>
  <si>
    <t xml:space="preserve"> Подпрограмма "Расселение аварийного жилищного фонда Кашинского городского округа"</t>
  </si>
  <si>
    <t xml:space="preserve"> Задача " Переселение граждан из аварийного жилищного фонда Кашинского городского округа"</t>
  </si>
  <si>
    <t xml:space="preserve"> Предоставление собственникам жилых помещений в аварийном жилищном фонде Кашинского городского округа возмещение за жилое помещение</t>
  </si>
  <si>
    <t xml:space="preserve"> Капитальные вложения в объекты государственной (муниципальной) собственности</t>
  </si>
  <si>
    <t xml:space="preserve"> Приобретение жилых помещений для предоставления гражданам по договорам социального найма, проживающим в аварийном жилищном фонде Кашинского городского округа</t>
  </si>
  <si>
    <t xml:space="preserve"> Задача "Развитие и модернизация системы газоснабжения в населенных пунктах Кашинского городского округа"</t>
  </si>
  <si>
    <t xml:space="preserve"> Газификация населенных пунктов Кашинского городского округа</t>
  </si>
  <si>
    <t xml:space="preserve"> Техническое обслуживание газовых сетей</t>
  </si>
  <si>
    <t xml:space="preserve"> Задача "Повышение качества оказываемых услуг организациями коммунального комплекса "</t>
  </si>
  <si>
    <t xml:space="preserve"> Ремонт канализационных сетей в границах города Кашин</t>
  </si>
  <si>
    <t xml:space="preserve"> Расходы на обеспечение функционирования источников нецентрализованного (местного) водоснабжения сельских населенных пунктов Кашинского городского округа</t>
  </si>
  <si>
    <t xml:space="preserve"> Задача "Обеспечение функционирования объектов теплового комплекса Кашинского городского округа"</t>
  </si>
  <si>
    <t xml:space="preserve"> Капитальный ремонт, ремонт объектов теплового комплекса</t>
  </si>
  <si>
    <t xml:space="preserve"> Задача "Обеспечение и организация уличного освещения"</t>
  </si>
  <si>
    <t xml:space="preserve"> Оплата за электроэнергию, затраченную на уличное освещение Кашинского городского округа</t>
  </si>
  <si>
    <t xml:space="preserve"> Субсидии на обслуживание уличного освещения города Кашин</t>
  </si>
  <si>
    <t xml:space="preserve"> Содержание и ремонт сетей уличного освещения населённых пунктов, расположенных на сельской территории Кашинского городского округа</t>
  </si>
  <si>
    <t xml:space="preserve"> Оплата за электроэнергию, затраченную на уличное освещение населённых пунктов, расположенных на сельской территории Кашинского городского округа</t>
  </si>
  <si>
    <t xml:space="preserve"> Субсидия на благоустройство города Кашин</t>
  </si>
  <si>
    <t xml:space="preserve"> Приобретение и установка оборудования для детских площадок</t>
  </si>
  <si>
    <t xml:space="preserve"> Субсидии юридическим лицам и индивидуальным предпринимателям в целях возмещения затрат связанных с выполнением работ по содержанию детских площадок города Кашин</t>
  </si>
  <si>
    <t xml:space="preserve"> Озеленение общественных территорий</t>
  </si>
  <si>
    <t xml:space="preserve"> Благоустройство сельских территорий и содержание мест погребений, расположенных на сельских территориях Кашинского городского округа</t>
  </si>
  <si>
    <t xml:space="preserve"> Обустройство контейнерных площадок</t>
  </si>
  <si>
    <t xml:space="preserve"> Расходы на реализацию Программы по поддержке местных инициатив "Благоустройство набережной Михаила Ушакова от переулка Кооперативный до улицы Карла Маркса города Кашин Кашинского городского округа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</si>
  <si>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детской площадки в д. Верхняя Троица Кашинского городского округа Тверской области" за счет средств местного бюджета, поступлдений от юридических лиц и вкладов граждан</t>
  </si>
  <si>
    <t xml:space="preserve"> Подпрограмма "Благоустройство дворовых и общественных территорий Кашинского городского округа Тверской области"</t>
  </si>
  <si>
    <t xml:space="preserve"> Разработка проектов благоустройства дворовых и общественных территорий в рамках приоритетного проекта "Формирование комфортной городской среды" за счёт средств местного бюджета</t>
  </si>
  <si>
    <t xml:space="preserve"> Задача "Повышение уровня благоустройства дворовых и общественных территорий Кашинского городского округа Тверской области"</t>
  </si>
  <si>
    <t xml:space="preserve"> Реализация проектов благоустройства дворовых и общественных территорий в рамках приоритетного проекта "Формирование комфортной городской среды"</t>
  </si>
  <si>
    <t xml:space="preserve"> Субсидии на другие вопросы в области жилищно-коммунального хозяйства</t>
  </si>
  <si>
    <t xml:space="preserve"> Задача "Вовлечение населения в общественно-значимые и социально-значимые мероприятия, проводимые на территории муниципального образования Кашинский городской округ"</t>
  </si>
  <si>
    <t xml:space="preserve"> Осуществление ежемесячных доплат к трудовой пенсии по старости (инвалидности) муниципальным служащим</t>
  </si>
  <si>
    <t xml:space="preserve"> Подпрограмма "Улучшение жилищных условий граждан, проживающих в сельской местности"</t>
  </si>
  <si>
    <t xml:space="preserve"> Задача "Обеспечение жильем граждан, молодых семей и специалистов, проживающих на селе"</t>
  </si>
  <si>
    <t xml:space="preserve"> Предоставление социальной выплаты гражданам, молодым семьям и специалистам на приобретение (строительство) жилья на селе</t>
  </si>
  <si>
    <t xml:space="preserve"> Осуществление социальных выплат к 9 Мая участникам Великой Отечественной войны 1941-1945гг</t>
  </si>
  <si>
    <t xml:space="preserve"> Подпрограмма "Содействие закреплению молодых специалистов в отраслях образование, здравоохранение и культура"</t>
  </si>
  <si>
    <t xml:space="preserve"> Задача "Содействие в решении жилищных проблем молодых специалистов в отраслях образование, здравоохранение и культура"</t>
  </si>
  <si>
    <t xml:space="preserve"> Возмещение молодым специалистам затрат по найму жилых помещений на период своей трудовой деятельности в Кашинском городском округе</t>
  </si>
  <si>
    <t xml:space="preserve"> Подпрограмма "Содействие в обеспечении жильем молодых семей"</t>
  </si>
  <si>
    <t xml:space="preserve"> Задача "Содействие в решении жилищных проблем молодых семей"</t>
  </si>
  <si>
    <t xml:space="preserve"> Субсидии для оплаты социальной выплаты (дополнительной социальной выплаты) на приобретение (строительство) жилья молодым семьям</t>
  </si>
  <si>
    <t xml:space="preserve"> Подпрограмма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t>
  </si>
  <si>
    <t xml:space="preserve"> Задача "Приобретение и оформление в муниципальную собственность жилых помещений по стоимости в пределах средств из областного бюджета Тверской области, предоставляемых в виде субвенций бюджету муниципального образования для детей-сирот, детей, оставшихся без попечения, и лиц из их числа"</t>
  </si>
  <si>
    <t xml:space="preserve"> Обеспечение предоставления жилых помещений детям-сиротам, детям, оставшимся без попечения родителей, лицам из их числа по договорам найма специализированных жилых помещений</t>
  </si>
  <si>
    <t xml:space="preserve"> Подпрограмма "Поддержка средств массовой информации (периодическая печать)"</t>
  </si>
  <si>
    <t xml:space="preserve"> Предоставление субсидий печатным СМИ</t>
  </si>
  <si>
    <t xml:space="preserve"> Подпрограмма "Содействие временной занятости безработных и ищущих работу граждан"</t>
  </si>
  <si>
    <t xml:space="preserve"> Задача "Реализация мероприятий, способствующих занятости граждан, испытывающих трудности в поиске работы."</t>
  </si>
  <si>
    <t xml:space="preserve"> Профилактика безнадзорности и правонарушений среди подростков, повышение их трудовой мотивации</t>
  </si>
  <si>
    <t xml:space="preserve"> Подпрограмма "Повышение доступности и качества дошкольного образования"</t>
  </si>
  <si>
    <t xml:space="preserve"> Задача "Обеспечение доступности и высокого качества услуг дошкольного образования"</t>
  </si>
  <si>
    <t xml:space="preserve"> Выполнение муниципальных заданий на оказание муниципальных услуг муниципальными бюджетными дошкольными 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</si>
  <si>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дошкольными образовательными организациями за счет средств местного бюджета</t>
  </si>
  <si>
    <t xml:space="preserve"> Организация питания в дошкольных образовательных организациях</t>
  </si>
  <si>
    <t xml:space="preserve"> Расходы на укрепление материально-технической базы муниципальных дошкольных образовательных организаций</t>
  </si>
  <si>
    <t xml:space="preserve"> Подпрограмма "Повышение доступности и качества общего образования"</t>
  </si>
  <si>
    <t xml:space="preserve"> Задача "Обеспечение условий для достижения школьниками Кашинского городского округа качественных образовательных результатов"</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</si>
  <si>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областного бюджета</t>
  </si>
  <si>
    <t xml:space="preserve"> Выполнение муниципальных заданий на оказание муниципальных услуг муниципальными бюджетными общеобразовательными учреждениями за счет средств местного бюджета</t>
  </si>
  <si>
    <t xml:space="preserve"> Обеспечение школьников начальных классов горячим питанием за счет средств местного бюджета</t>
  </si>
  <si>
    <t xml:space="preserve"> Укрепление материально-технической базы муниципальных общеобразовательных организаций</t>
  </si>
  <si>
    <t xml:space="preserve"> Задача "Повышение доступности общего образования"</t>
  </si>
  <si>
    <t xml:space="preserve"> Предоставление услуг дошкольного образования на базе общеобразовательных организаций</t>
  </si>
  <si>
    <t xml:space="preserve"> Обеспечение подвоза обучающихся к месту учебы и обратно за счет средств местного бюджета</t>
  </si>
  <si>
    <t xml:space="preserve"> Подпрограмма "Профилактика безнадзорности и правонарушений несовершеннолетних"</t>
  </si>
  <si>
    <t xml:space="preserve"> Задача "Предупреждение безнадзорности, беспризорности, правонарушений и антиобщественных действий несовершеннолетних, выявление и устранение причин и условий, способствующих этому"</t>
  </si>
  <si>
    <t xml:space="preserve"> Обеспечение занятости подростков в каникулярное время</t>
  </si>
  <si>
    <t xml:space="preserve"> 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</si>
  <si>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 xml:space="preserve"> Задача "Профилактика потребления наркотиков среди обучающихся школ Кашинского городского округа"</t>
  </si>
  <si>
    <t xml:space="preserve"> Проведение тестирования школьников на употребление наркотических средств</t>
  </si>
  <si>
    <t xml:space="preserve"> Подпрограмма "Обеспечение качественного дополнительного образования"</t>
  </si>
  <si>
    <t xml:space="preserve"> Задача "Расширение потенциала системы дополнительного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</si>
  <si>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t>
  </si>
  <si>
    <t xml:space="preserve"> Задача "Развитие кадрового потенциала в дошкольных образовательных организациях"</t>
  </si>
  <si>
    <t xml:space="preserve"> Кадровое обеспечение системы дошкольного образования</t>
  </si>
  <si>
    <t xml:space="preserve"> Развитие кадрового потенциала</t>
  </si>
  <si>
    <t xml:space="preserve"> Подпрограмма "Обеспечение летнего отдыха и оздоровления детей"</t>
  </si>
  <si>
    <t xml:space="preserve"> Задача "Создание условий для развития системы отдыха и оздоровления детей"</t>
  </si>
  <si>
    <t xml:space="preserve"> Выполнение муниципального задания на оказание муниципальных услуг по организации летнего отдыха и оздоровления детей</t>
  </si>
  <si>
    <t xml:space="preserve"> Обеспечивающая подпрограмма "Обеспечение деятельности Отдела образования Администрации Кашинского городского округа"</t>
  </si>
  <si>
    <t xml:space="preserve"> Задача "Обеспечение деятельности муниципальных организаций отрасли "Образования"</t>
  </si>
  <si>
    <t xml:space="preserve"> Финансовое обеспечение деятельности МКУ "Центр обеспечения деятельности образовательных организаций"</t>
  </si>
  <si>
    <t xml:space="preserve"> Финансовое обеспечение деятельности Отдела образования Администрации Кашинского городского округа</t>
  </si>
  <si>
    <t xml:space="preserve"> Осуществление отдельных государственных полномочий по компенсации расходов на оплату жилых помещений, отопления и освещения педагогическим работникам муниципальных образовательных учреждений, проживающих и работающих в сельской местности</t>
  </si>
  <si>
    <t xml:space="preserve"> Обеспечение выплаты ежемесячной компенсации части родительской платы за присмотр и уход за ребенком в образовательных организациях, реализующих образовательную программу дошкольного образования</t>
  </si>
  <si>
    <t xml:space="preserve"> Выполнение муниципальных заданий на оказание муниципальных услуг муниципальными организациями дополнительного образования детей (спортивная подготовка)</t>
  </si>
  <si>
    <t xml:space="preserve"> Задача "Повышение уровня трудоустройства и трудовой мотивации безработных и ищущих работу граждан за счет создания временных рабочих мест"</t>
  </si>
  <si>
    <t xml:space="preserve"> Организация общественных работ для безработных и ищущих работу граждан</t>
  </si>
  <si>
    <t xml:space="preserve"> Подпрограмма "Обеспечение развития туризма"</t>
  </si>
  <si>
    <t xml:space="preserve"> Задача "Привлечение на территорию муниципаьного образования Кашинский городской округ дополнительных потоков российских и иностранных туристов"</t>
  </si>
  <si>
    <t xml:space="preserve"> Участие в обучающих областных, межрегиональных, всероссийских семинарах, круглых столах, конференциях, фестивалях</t>
  </si>
  <si>
    <t xml:space="preserve"> Проведение событийных мероприятий</t>
  </si>
  <si>
    <t xml:space="preserve"> Подпрограмма "Молодёжь муниципального образования Кашинский городской округ"</t>
  </si>
  <si>
    <t xml:space="preserve"> Подпрограмма "Обеспечение качества условий предоставления образовательных услуг учреждением дополнительного образования детей в сфере культуры"</t>
  </si>
  <si>
    <t xml:space="preserve"> Задача "Организация предоставления дополнительного образования детям в сфере культуры и искуства"</t>
  </si>
  <si>
    <t xml:space="preserve"> Предоставление субсидий на финансовое обеспечение деятельности Муниципального бюджетного образовательного учреждения дополнительного образования "Кашинская детская школа искусств"</t>
  </si>
  <si>
    <t xml:space="preserve"> Задача "Развитие молодёжного самоуправления"</t>
  </si>
  <si>
    <t xml:space="preserve"> Организация деятельности Молодежного центра при Администрации Кашинского городского округа, в том числе организация и проведение мероприятий</t>
  </si>
  <si>
    <t xml:space="preserve"> Задача "Поддержка общественно значимых проектов (программ) детских и молодёжных общественных объединений"</t>
  </si>
  <si>
    <t xml:space="preserve"> Организация и проведение мероприятий гражданско-патриотической направленности, мероприятий направленных на формирование здорового образа жизни</t>
  </si>
  <si>
    <t xml:space="preserve"> Вручение Гранта Главы Кашинского городского округа молодым и талантливым</t>
  </si>
  <si>
    <t xml:space="preserve"> Задача "Профилактика асоциальных явлений в молодёжной среде"</t>
  </si>
  <si>
    <t xml:space="preserve"> Организация и проведение мероприятий по профилактике асоциальных явлений</t>
  </si>
  <si>
    <t xml:space="preserve"> Задача "Развитие материально-технической базы органов по работе с детьми и молодёжью и органов молодёжного самоуправления"</t>
  </si>
  <si>
    <t xml:space="preserve"> Приобретение одежды, оборудования, расходных материалов и прочее для нужд деятельности органов молодёжного самоуправления</t>
  </si>
  <si>
    <t xml:space="preserve"> Задача "Межмуниципальное сотрудничество молодёжи Кашинского городского округа" "</t>
  </si>
  <si>
    <t xml:space="preserve"> Участие в областных, межрегиональных, федеральных мероприятиях</t>
  </si>
  <si>
    <t xml:space="preserve"> Задача "Вовлечение молодежи в добровольческую (волонтерскую) деятельность"</t>
  </si>
  <si>
    <t xml:space="preserve"> Организация и проведение мероприятий в сфере развития добровольческой (волонтерской) деятельности</t>
  </si>
  <si>
    <t xml:space="preserve"> Подпрограмма "Сохранение и приумножение культурного потенциала Кашинского городского округа"</t>
  </si>
  <si>
    <t xml:space="preserve"> Задача "Сохранение и развитие библиотечного дела"</t>
  </si>
  <si>
    <t xml:space="preserve"> Финансовое обеспечение деятельности библиотек</t>
  </si>
  <si>
    <t xml:space="preserve"> Задача "Сохранение и развитие клубного дела на территории муниципального образования Кашинский городской округ"</t>
  </si>
  <si>
    <t xml:space="preserve"> Предоставление субсидий на финансовое обеспечение деятельности Домов культуры</t>
  </si>
  <si>
    <t xml:space="preserve">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</si>
  <si>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"Создание условий для занятий населения физической культурой и спортом"</t>
  </si>
  <si>
    <t xml:space="preserve"> Задача "Развитие массового спорта и физкультурно-оздоровительного движения среди всех возрастных групп и категорий населения на территории Кашинского городского округа, включая лиц с ограниченными физическими возможностями и инвалидов в муниципальном образовании"</t>
  </si>
  <si>
    <t xml:space="preserve"> Организация проведения спортивно - массовых мероприятий и соревнований, направленных на физическое воспитание детей, подростков и молодежи, привлечение к спортивному, здоровому образу жизни взрослого населения, инвалидов и ветеранов в рамках Единого календарного плана муниципальных и областных спортивно - массовых мероприятий</t>
  </si>
  <si>
    <t xml:space="preserve"> Обеспечение повышения квалификации работников физической культуры и спорта</t>
  </si>
  <si>
    <t xml:space="preserve"> Задача "Организация участия спортсменов и сборных команд муниципального образования в областных, всероссийских и международных соревнованиях"</t>
  </si>
  <si>
    <t xml:space="preserve"> Профессиональная подготовка и участие спортсменов и сборных команд в областных, всероссийских и международных соревнованиях</t>
  </si>
  <si>
    <t xml:space="preserve"> Задача "Укрепление материально-технической базы учреждений и объектов спортивной направленности"</t>
  </si>
  <si>
    <t xml:space="preserve"> Приобретение спортивного инвентаря и спортивной формы</t>
  </si>
  <si>
    <t xml:space="preserve"> Подпрограмма "Обеспечение функционирования спортивных объектов (МУ "Стадион")"</t>
  </si>
  <si>
    <t xml:space="preserve"> Задача "Развитие физкультурно-спортивной инфраструктуры МУ "Стадион""</t>
  </si>
  <si>
    <t xml:space="preserve"> Обеспечение функционирования и развитие инфраструктуры МУ "Стадион"</t>
  </si>
  <si>
    <t>Всего расходов:</t>
  </si>
  <si>
    <t>ППП</t>
  </si>
  <si>
    <t>РП</t>
  </si>
  <si>
    <t>КЦСР</t>
  </si>
  <si>
    <t>КВР</t>
  </si>
  <si>
    <t>Наименование</t>
  </si>
  <si>
    <t>Сумма, тыс.руб.</t>
  </si>
  <si>
    <t>Задача "Повышение уровня благоустройства дворовых и общественных территорий"</t>
  </si>
  <si>
    <t xml:space="preserve">к решению Кашинской городской </t>
  </si>
  <si>
    <t xml:space="preserve"> Расходы на реализацию Программы по поддержке местных инициатив "Обустройство детской площадки в п. Стулово Кашинского городского округа Тверской области" за счет средств местного бюджета, поступлений от юридических лиц и вкладов граждан</t>
  </si>
  <si>
    <t>Поддержка отрасли культуры в части комплектования книжных фондов муниципальных общедоступных библиотек Тверской области</t>
  </si>
  <si>
    <t>Обеспечивающая подпрограмма " Обеспечение деятельности Комитета по культуре, туризму, спорту и делам молодёжи Администрации Кашинского городского округа"</t>
  </si>
  <si>
    <t xml:space="preserve"> Расходы на ремонт улично- дорожной сети  в границах город Кашин за счет средств местного бюджета</t>
  </si>
  <si>
    <t xml:space="preserve"> Снос аварийных многоквартирных домов</t>
  </si>
  <si>
    <t xml:space="preserve"> Осуществление социальных выплат лицам, удостоенным звания "Почётный гражданин Кашинского городского округа"</t>
  </si>
  <si>
    <t xml:space="preserve"> Задача "Увеличение тиража печатных изданий"</t>
  </si>
  <si>
    <t xml:space="preserve">Всего расходов: </t>
  </si>
  <si>
    <t xml:space="preserve"> Задача "Оптимизация состава муниципального имущества Кашинского городского округа"</t>
  </si>
  <si>
    <t xml:space="preserve"> Задача "Получение положительного заключения Главного государственного санитарного врача Российской Федерации по сокращению СЗЗ сибиреязвенного скотомогильника в районе деревни Стражково Кашинского городского округа"</t>
  </si>
  <si>
    <t xml:space="preserve"> Приобретение световозвращающих приспособлений для дошкольников и учащихся младших классов образовательных организаций</t>
  </si>
  <si>
    <t>Задача "Повышение уровня благоустройства дворовых и общественных территорий</t>
  </si>
  <si>
    <t xml:space="preserve"> Субсидия на укрепление материально-технической базы муниципальных организаций отдыха и оздоровления детей</t>
  </si>
  <si>
    <t>Обеспечивающая подпрогамма " Обеспечение деятельности Комитета по культуре, туризму, спорту и делам молодёжи Администрации Кашинского городского округа"</t>
  </si>
  <si>
    <t>Устройство футбольного поля</t>
  </si>
  <si>
    <t xml:space="preserve"> Муниципальная программа "Разработка документов по территориальному планированию Кашинского городского округа Тверской области на 2019-2024 годы"</t>
  </si>
  <si>
    <t xml:space="preserve"> Подпрограмма "Разработка и реализация Генерального плана и Правил землепользования и застройки территории Кашинского городского округа Тверской области"</t>
  </si>
  <si>
    <t xml:space="preserve"> Подпрограмма "Разработка проекта сокращения санитарно-защитной зоны сибиреязвенного скотомогильника в районе деревни Стражково Кашинского городского округа Тверской области"</t>
  </si>
  <si>
    <t xml:space="preserve"> Разработка проекта обоснования уменьшения санитарно-защитной зоны сибиреязвенного скотомогильника в районе деревни Стражково Кашинского городского округа Тверской области</t>
  </si>
  <si>
    <t xml:space="preserve"> Подпрограмма "Разработка проекта планировки территории, подлежащей под комплексное развитие территории Кашинского городского округа Тверской области"</t>
  </si>
  <si>
    <t xml:space="preserve"> Разработка проекта планировки территории, подлежащей под комплексную застройку части территории Кашинского городского округа Тверской области</t>
  </si>
  <si>
    <t xml:space="preserve"> Разработка проекта планировки застроенной части территории Кашинского городского округа Тверской области</t>
  </si>
  <si>
    <t xml:space="preserve"> Ремонт водопроводных и канализационных сетей Кашинского городского округа</t>
  </si>
  <si>
    <t>Субсидии юридическим лицам и индивидуальным предпринимателям в целях возмещения затрат при предоставлении услуг по теплоснабжению, водоснабжению, водоснабжению и водоотведению в Кашинском городском округе</t>
  </si>
  <si>
    <t>Сумма на год, тыс.руб.</t>
  </si>
  <si>
    <t xml:space="preserve"> Задача "Повышение уровня благоустройства дворовых и общественных территорий"</t>
  </si>
  <si>
    <t>Предоставление субсидий бюджетным, автономным учреждениям и иным некоммерческим организациям</t>
  </si>
  <si>
    <t>0520410300</t>
  </si>
  <si>
    <t>0520211050</t>
  </si>
  <si>
    <t>0520311020</t>
  </si>
  <si>
    <t>Ремонт дворовых территорий за счет средств областного бюджета</t>
  </si>
  <si>
    <t>053R311090</t>
  </si>
  <si>
    <t xml:space="preserve"> Обеспечение безопасности дорожного движения на автомобильных дорогах общего пользования местного значения за счёт средств областного бюджета</t>
  </si>
  <si>
    <t>0830410320</t>
  </si>
  <si>
    <t>0120111080</t>
  </si>
  <si>
    <t>Расходы за счет субсидии из областного бюджета на организацию участия детей и подростков в социально-значимых региональных проектах</t>
  </si>
  <si>
    <t>0120210250</t>
  </si>
  <si>
    <t>0140210240</t>
  </si>
  <si>
    <t>0140200000</t>
  </si>
  <si>
    <t>Задача "Организация отдыха детей в каникулярное время"</t>
  </si>
  <si>
    <t>Расходы за счет субсидии на выполнение муниципального задания на обеспечение организации отдыха детей в каникулярное время за счет средств областного бюджета</t>
  </si>
  <si>
    <t>0130110690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</si>
  <si>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 детей</t>
  </si>
  <si>
    <t>0220110690</t>
  </si>
  <si>
    <t xml:space="preserve"> Расходы за счет субсидии из областного бюджета на повышение заработной платы педагогическим работникам муниципальных организаций дополнительного образования</t>
  </si>
  <si>
    <t>0210110680</t>
  </si>
  <si>
    <t>0210210680</t>
  </si>
  <si>
    <t xml:space="preserve"> Подпрограмма "Обеспечение жильем отдельных категорий граждан"</t>
  </si>
  <si>
    <t>Повышение заработной платы работникам муниципальных учреждений культуры Кашинского городского округа Тверской области за счёт средств местного бюджета</t>
  </si>
  <si>
    <t>02101S0680</t>
  </si>
  <si>
    <t>02102S0680</t>
  </si>
  <si>
    <t xml:space="preserve"> Расходы на повышение заработной платы педагогическим работникам муниципальных организаций дополнительного образования за счет местного бюджета</t>
  </si>
  <si>
    <t>01301S0690</t>
  </si>
  <si>
    <t>02201S0690</t>
  </si>
  <si>
    <t>01402S0240</t>
  </si>
  <si>
    <t xml:space="preserve"> Обеспечение организации отдыха детей в каникулярное время</t>
  </si>
  <si>
    <t>0810159302</t>
  </si>
  <si>
    <t>05104S0700</t>
  </si>
  <si>
    <t xml:space="preserve"> Повышение заработной платы работникам муниципальных учреждений культуры Кашинского городского округа Тверской области за счёт средств областного бюджета Тверской области</t>
  </si>
  <si>
    <t>0510220130</t>
  </si>
  <si>
    <t>Расходы на обеспечение функционирования очистных сооружений водозабора г.Кашин</t>
  </si>
  <si>
    <t>Расходы за счет субсидии на выполнение муниципального задания на создание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образования Кашинский городской округ в части обеспечения подвоза учащихся ,проживающих в сельской местности, к месту обучения и обратно за счет средств областного бюджета</t>
  </si>
  <si>
    <t xml:space="preserve"> Выполнение муниципальных заданий на оказание муниципальных услуг муниципальными организациями дополнительного образования </t>
  </si>
  <si>
    <t xml:space="preserve"> Выполнение муниципальных заданий на оказание муниципальных услуг муниципальными организациями дополнительного образования</t>
  </si>
  <si>
    <t>0314</t>
  </si>
  <si>
    <t>1200000000</t>
  </si>
  <si>
    <t>1210000000</t>
  </si>
  <si>
    <t>1210200000</t>
  </si>
  <si>
    <t>1210220010</t>
  </si>
  <si>
    <t>Другие вопросы в области национальной безопасности и правоохранительной деятельности</t>
  </si>
  <si>
    <t>Задача "Усиление антитеррористической защищенности объектов с массовым пребыванием людей"</t>
  </si>
  <si>
    <t>Установка камер визуального видеонаблюдения в местах массового пребывания людей</t>
  </si>
  <si>
    <t>Подпрограмма "Комплексные меры повышения уровня защищенности жизни и спокойствия граждан, проживающих на территории Кашинского городского округа Тверской области их законных прав и интересов на основе противодействия терроризму и экстремизму, профилактики и предупреждения их проявлений"</t>
  </si>
  <si>
    <t xml:space="preserve"> Подпрограмма "Расселение аварийного жилищного фонда Кашинского городского округа Тверской области"</t>
  </si>
  <si>
    <t xml:space="preserve"> Задача " Переселение граждан из аварийного жилищного фонда Кашинского городского округа Тверской области"</t>
  </si>
  <si>
    <t>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t>
  </si>
  <si>
    <t xml:space="preserve"> Ремонт водопроводных сетей в границах Кашинского городского округа</t>
  </si>
  <si>
    <t>0510220140</t>
  </si>
  <si>
    <t>Подготовка технической и проектной документации по объектам водоснабжения Кашинского городского округа</t>
  </si>
  <si>
    <t>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t>
  </si>
  <si>
    <t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t>
  </si>
  <si>
    <t>0120153031</t>
  </si>
  <si>
    <t xml:space="preserve"> Задача "Капитальный ремонт и ремонт улично-дорожной сети"</t>
  </si>
  <si>
    <t xml:space="preserve"> Задача "Ремонт дворовых территорий многоквартирных домов, проездов к дворовым территориям многоквартирных домов населенных пунктов"</t>
  </si>
  <si>
    <t xml:space="preserve"> Задача "Организация мероприятий по инженерному обустройству и модернизации автомобильных дорог общего пользования местного значения в целях обеспечения безопасности дорожного движения"</t>
  </si>
  <si>
    <t>0120120040</t>
  </si>
  <si>
    <t>Предоставление субсидий бюджетным автономным учреждениям и иным некоммерческим организациям</t>
  </si>
  <si>
    <t>0510220150</t>
  </si>
  <si>
    <t>Разработка Схемы водоснабжения и водоотведения Кашинского городского округа</t>
  </si>
  <si>
    <t xml:space="preserve">Защита населения и территории от чрезвычайных ситуаций природного и техногенного характера, пожарная безопасность
</t>
  </si>
  <si>
    <t>01201S1080</t>
  </si>
  <si>
    <t xml:space="preserve"> Расходы за счет субсидии за счет средств местного бюджета на организацию участия детей и подростков в социально-значимых региональных проектах</t>
  </si>
  <si>
    <t xml:space="preserve"> Расходы на реализацию Программы по поддержке местных инициатив  за счет средств местного бюджета, поступлений от юридических лиц и вкладов граждан</t>
  </si>
  <si>
    <t>05403S9000</t>
  </si>
  <si>
    <t xml:space="preserve">   </t>
  </si>
  <si>
    <t>1101</t>
  </si>
  <si>
    <t>Физическая культура</t>
  </si>
  <si>
    <t>Задача "Реализация Программы поддержки местных инициатив в Тверской области"</t>
  </si>
  <si>
    <t>0120120030</t>
  </si>
  <si>
    <t>0120420010</t>
  </si>
  <si>
    <t>0120400000</t>
  </si>
  <si>
    <t>Задача "Профилактика безнадзорности и правонарушений среди несовершеннолетних"</t>
  </si>
  <si>
    <t>Субсидия на осуществление расходов, связанных с посещением обучающихся общеобразовательных организаций музеев, расположенных на территории Кашинского городского округа</t>
  </si>
  <si>
    <t>0540320140</t>
  </si>
  <si>
    <t>Реализация Программы по поддержке местных инициатив</t>
  </si>
  <si>
    <t>0110120050</t>
  </si>
  <si>
    <t xml:space="preserve"> Задача "Содержание, озеленение и благоустройство территорий"</t>
  </si>
  <si>
    <t>Капитальный ремонт муниципального жилого фонда Кашинского городского округа</t>
  </si>
  <si>
    <t>0510320180</t>
  </si>
  <si>
    <t>2024 год</t>
  </si>
  <si>
    <t xml:space="preserve"> Муниципальная программа "Переселение граждан из аварийного жилищного фонда Кашинского городского округа Тверской области на 2019-2024 годы"</t>
  </si>
  <si>
    <t>0290100000</t>
  </si>
  <si>
    <t>Задача "Обеспечение деятельности Комитета по культуре, туризму, спорту и делам молодежи Администрации Кашинского городского округа"</t>
  </si>
  <si>
    <t xml:space="preserve"> Подпрограмма "Содействие закреплению молодых специалистов в отрасли здравоохранение"</t>
  </si>
  <si>
    <t xml:space="preserve"> Задача "Содействие в решении жилищных проблем молодых специалистов в отрасли здравоохранение"</t>
  </si>
  <si>
    <t>0830600000</t>
  </si>
  <si>
    <t>08306S0490</t>
  </si>
  <si>
    <t>Задача "Развитие материально технической базы редакций районных и городских газет"</t>
  </si>
  <si>
    <t>Финансирование расходного обязательства на развитие материально-технической базы редакций районных и городских газет</t>
  </si>
  <si>
    <t>0510420160</t>
  </si>
  <si>
    <t>Ремонт тепловых сетей в границах Кашинского городского округа</t>
  </si>
  <si>
    <t>0290123330</t>
  </si>
  <si>
    <t>Подготовка проектно-сметной документации в дошкольных образовательных организациях</t>
  </si>
  <si>
    <t>Подготовка проектно - сметной документации в общеобразовательных организациях</t>
  </si>
  <si>
    <t xml:space="preserve"> Задача "Социальная защита и стимулирование народных дружинников"</t>
  </si>
  <si>
    <t>Задача "Повышение уровня трудоустройства и трудовой мотивации безработных и ищущих работу граждан за счет создания временных рабочих мест"</t>
  </si>
  <si>
    <t>Организация общественных работ для безработных и ищущих работу граждан</t>
  </si>
  <si>
    <t>Обеспечение функционирования системы персонифиципрванного финансирования дополнительного образования детей</t>
  </si>
  <si>
    <t>0130400000</t>
  </si>
  <si>
    <t>0130420050</t>
  </si>
  <si>
    <t>Задача "Обеспечение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дополнительному образованию за счёт средств бюджетов бюджетной системы, легкость и оперативность смены осваиваемых образовательных программ"</t>
  </si>
  <si>
    <t>Проведение мероприятий, направленных на формирование социально- значимых жизненных установок, здоровье сбережение</t>
  </si>
  <si>
    <t xml:space="preserve"> Проведение мероприятий, направленных на формирование социально- значимых жизненных установок, здоровьесбережение</t>
  </si>
  <si>
    <t>Подпрограмма "Комплексные меры противодействия злоупотреблению наркотическими средствами, психотропными веществами и их незаконному обороту в Кашинском городском округе"</t>
  </si>
  <si>
    <t>Расходы по присмотру и уходу за несовершеннолетним обучающимся в группах продленного дня в общеобразовательных организациях из многодетных семей,  бесплатное питание детей с ограниченными возможностями здоровья и детей из семей, призванных на военную службу по мобилизации</t>
  </si>
  <si>
    <t>Финансовое обеспечение деятельности Отдела образования Администрации Кашинского городского округа</t>
  </si>
  <si>
    <t xml:space="preserve"> Муниципальная программа "Развитие отрасли "Культура" Кашинского городского округа Тверской области на 2023-2028 годы"</t>
  </si>
  <si>
    <t xml:space="preserve"> Муниципальная программа "Развитие физической культуры и спорта  Кашинского городского округа Тверской области на 2023-2028 годы"</t>
  </si>
  <si>
    <t xml:space="preserve"> Муниципальная программа "Развитие отрасли "Образование" Кашинского городского округа Тверской области на 2023-2028 годы"</t>
  </si>
  <si>
    <t xml:space="preserve"> Муниципальная программа "Комплексное развитие системы жилищно-коммунальной инфраструктуры  Кашинского городского округа  Тверской области на 2023-2028 годы"</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</si>
  <si>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</si>
  <si>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"Социальная поддержка граждан на территории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</si>
  <si>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Кашинского городского округа Тверской области на 2023-2028 годы"</t>
  </si>
  <si>
    <t xml:space="preserve"> Муниципальная программа "Молодёжная политика Кашинского городского округа Тверской области на 2023-2028 годы"</t>
  </si>
  <si>
    <t xml:space="preserve"> Муниципальная программа "Развитие системы гражданской обороны, защиты населения от чрезвычайных ситуаций и снижения рисков их возникновения на территории Кашинского городского округа Тверской области на 2023-2028 годы"</t>
  </si>
  <si>
    <t xml:space="preserve"> Муниципальная программа "Профилактика правонарушений на территории Кашинского городского округа Тверской области на 2023-2028 годы"</t>
  </si>
  <si>
    <t>Муниципальная программа "Профилактика терроризма и экстремизма на территории Кашинского городского округа Тверской области на 2023-2028 годы"</t>
  </si>
  <si>
    <t>0720300000</t>
  </si>
  <si>
    <t>07203S0290</t>
  </si>
  <si>
    <t xml:space="preserve"> Задача "Содействие в решении жилищных проблем малоимущих многодетных семей"</t>
  </si>
  <si>
    <t>Обеспечение мероприятий по приобретению жилых помещений для малоимущих многодетных семей за счёт  местного бюджета</t>
  </si>
  <si>
    <t xml:space="preserve"> Муниципальная программа "Управление имуществом и земельными ресурсами Кашинского городского округа Тверской области на 2023-2028 годы"</t>
  </si>
  <si>
    <t xml:space="preserve"> Муниципальная программа "Информационная политика и работа с общественностью муниципального образования Кашинский городской округ Тверской области на 2023-2028 годы"</t>
  </si>
  <si>
    <t>0620120060</t>
  </si>
  <si>
    <t>0600</t>
  </si>
  <si>
    <t>0605</t>
  </si>
  <si>
    <t>0540400000</t>
  </si>
  <si>
    <t>0540420140</t>
  </si>
  <si>
    <t>0540420150</t>
  </si>
  <si>
    <t>0540420160</t>
  </si>
  <si>
    <t>Озеленение общественных территорий</t>
  </si>
  <si>
    <t>Задача "Обеспечение реализации природоохранных мероприятий"</t>
  </si>
  <si>
    <t>Расходы на мероприятия по ликвидации борщевика Сосновского</t>
  </si>
  <si>
    <t>ОХРАНА ОКРУЖАЮЩЕЙ СРЕДЫ</t>
  </si>
  <si>
    <t>Другие вопросы в области охраны окружающей среды</t>
  </si>
  <si>
    <t>2025 год</t>
  </si>
  <si>
    <t>Подпрограмма "Обеспечение надежной защиты населения и территорий Кашинского городского округа Тверской области от последствий чрезвычайных ситуаций природного и техногенного характера"</t>
  </si>
  <si>
    <t xml:space="preserve"> Подпрограмма "Проведение общественно-полезных и социально-значимых мероприятий"</t>
  </si>
  <si>
    <t xml:space="preserve"> Подпрограмма "Молодёжь Кашинского городского округа"</t>
  </si>
  <si>
    <t>06201L5990</t>
  </si>
  <si>
    <t>Организация работ по подготовке проектов межевания и проведение кадастровых работ в отношении земельных участков сельскохозяйственного назначения</t>
  </si>
  <si>
    <t>Сельское хозяйство и рыболовство</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</si>
  <si>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</si>
  <si>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местного бюджета</t>
  </si>
  <si>
    <t xml:space="preserve"> Расходы на ремонт улично- дорожной сети  за счет средств областного бюджета</t>
  </si>
  <si>
    <t xml:space="preserve"> Расходы на ремонт улично- дорожной сети за счет средств областного бюджета</t>
  </si>
  <si>
    <t>01201L3041</t>
  </si>
  <si>
    <t>02102L4670</t>
  </si>
  <si>
    <t>Поддержка отрасли культуры по направлению "Реализация мероприятий по модернизации библиотек в части комплектования книжных фондов библиотек муниципальных образований"</t>
  </si>
  <si>
    <t>02101L5192</t>
  </si>
  <si>
    <t xml:space="preserve"> Задача "Сохранение и развитие клубного дела на территории  Кашинского городского округа"</t>
  </si>
  <si>
    <t xml:space="preserve"> Проведение общественно-полезных и социально-значимых мероприятий на территории  Кашинского городского округа Тверской области</t>
  </si>
  <si>
    <t xml:space="preserve">Приложение № 3 </t>
  </si>
  <si>
    <t xml:space="preserve"> к решению Кашинской городской</t>
  </si>
  <si>
    <t xml:space="preserve">Приложение № 4 </t>
  </si>
  <si>
    <t xml:space="preserve">Приложение № 5 </t>
  </si>
  <si>
    <t xml:space="preserve">  к решению Кашинской городской </t>
  </si>
  <si>
    <t xml:space="preserve">Приложение № 6 </t>
  </si>
  <si>
    <t>Ремонт и содержание автомобильных дорог общего пользования местного значения и сооружений на них, расположенных на сельских территориях Кашинского городского округа</t>
  </si>
  <si>
    <t xml:space="preserve"> Осуществление государственных полномочий Тверской области по созданию комиссии по делам несовершеннолетних и защите их прав Кашинского городского округа Тверской области</t>
  </si>
  <si>
    <t xml:space="preserve"> Осуществление государственных полномочий Тверской области по созданию административной комиссии Кашинского городского округа Тверской области</t>
  </si>
  <si>
    <t xml:space="preserve"> Осуществление переданных государственных полномочий Тверской области на государственную регистрацию актов гражданского состояния</t>
  </si>
  <si>
    <t xml:space="preserve"> Задача "Увеличение количества общественно полезных и социально значимых мероприятий, проводимых на территории Кашинского городского округа Тверской области"</t>
  </si>
  <si>
    <t xml:space="preserve"> Задача "Вовлечение населения в общественно-значимые и социально-значимые мероприятия, проводимые на территории Кашинского городского округа Тверской области"</t>
  </si>
  <si>
    <t>Расходы за счёт субсидии на поддержку периодических печатных изданий</t>
  </si>
  <si>
    <t xml:space="preserve"> Расходы по центральному аппарату органов местного самоуправления  Кашинского городского округа, за исключением расходов на выполнение переданных полномочий РФ Тверской области</t>
  </si>
  <si>
    <t>01101S1040</t>
  </si>
  <si>
    <t>Расходы на укрепление материально-технической базы муниципальных дошкольных образовательных организаций</t>
  </si>
  <si>
    <t xml:space="preserve">Обеспечение развития и укрепления материально-технической базы домов культуры в населённых пунктах с числом жителей до 50 тысяч человек </t>
  </si>
  <si>
    <t xml:space="preserve"> Задача "Организация участия спортсменов и сборных команд Кашинского городского округа в областных, всероссийских и международных соревнованиях"</t>
  </si>
  <si>
    <t xml:space="preserve"> Осуществление полномочий по составлению (изменению, дополнению) списков кандидатов в присяжные заседатели федеральных судов общей юрисдикции в Российской Федерации</t>
  </si>
  <si>
    <t>Задача "Обеспечение функционирования системы патриотического воспитания граждан Российской Федерации в рамках национального проекта "Патриотическое воспитание граждан Российской федерации национального проекта "Образование""</t>
  </si>
  <si>
    <t>012ЕВ00000</t>
  </si>
  <si>
    <t>012EВ51790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</si>
  <si>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</si>
  <si>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0110111040</t>
  </si>
  <si>
    <t>Расходы за счёт субсидии на укрепление материально-технической базы муниципальных дошкольных образовательных организаций</t>
  </si>
  <si>
    <t>Ведомственная структура расходов  бюджета Кашинского городского округа по главным распорядителям бюджетных средств,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2024 год и на плановый период 2025 и 2026 годов</t>
  </si>
  <si>
    <t xml:space="preserve"> 2025 год</t>
  </si>
  <si>
    <t>2026 год</t>
  </si>
  <si>
    <t>Распределение бюджетных ассигнований бюджета Кашинского городского округа по разделам, подразделам, целевым статьям (муниципальным программам и непрограммным направлениям деятельности), группам видов расходов классификации расходов бюджетов на 2024 год и на плановый период 2025 и 2026 годов</t>
  </si>
  <si>
    <t>Распределение бюджетных ассигнований бюджета Кашинского городского округа по разделам и подразделам классификации расходов бюджетов                                                   на 2024 год и на плановый период 2025 и 2026 годов</t>
  </si>
  <si>
    <t>Распределение бюджетных ассигнований бюджета Кашинского городского округа по целевым статьям (муниципальным программам и непрограммным направлениям деятельности) , группам видов расходов классификации расходов бюджетов на 2024 год и на плановый период 2025 и 2026 годов</t>
  </si>
  <si>
    <t xml:space="preserve"> Подпрограмма "Создание условий для успешного развития муниципальной службы и институтов гражданского общества на территории Кашинского городского округа"</t>
  </si>
  <si>
    <t>Организация работ по формированию и постановке земельных участков, расположенных в границах полос отвода автодорог общего пользования местного значения на государственный кадастровый учет</t>
  </si>
  <si>
    <t>Ликвидация несанкционированных свалок</t>
  </si>
  <si>
    <t>Обеспечение функционирования системы персонифицированного финансирования дополнительного образования детей</t>
  </si>
  <si>
    <t xml:space="preserve"> Задача "Организация предоставления дополнительного образования детям в сфере культуры и искусства"</t>
  </si>
  <si>
    <t>05403S9011</t>
  </si>
  <si>
    <t>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t>
  </si>
  <si>
    <t>05403S9012</t>
  </si>
  <si>
    <t>05403S9013</t>
  </si>
  <si>
    <t>Расходы на реализацию Программы по поддержке местных инициатив "Обустройство детской площадки по адресу: Тверская обл., Кашинский г/о, г. Кашин, ул. Железнодорожная" за счет средств местного бюджета, поступлений от юридических лиц и вкладов граждан</t>
  </si>
  <si>
    <t>05403S9014</t>
  </si>
  <si>
    <t>Расходы на реализацию Программы по поддержке местных инициатив "Обустройство детской площадки по адресу: Тверская обл., Кашинский г/о, г. Кашин, пл. А.Петровой" за счет средств местного бюджета, поступлений от юридических лиц и вкладов граждан</t>
  </si>
  <si>
    <t>05403S9015</t>
  </si>
  <si>
    <t>Расходы на реализацию Программы по поддержке местных инициатив Приобретение трактора Беларус 320.4 М (или эквивалента) с навесным оборудованием (снегоочиститель, щетка) для нужд Кашинского городского округа за счет средств местного бюджета, поступлений от юридических лиц и вкладов граждан</t>
  </si>
  <si>
    <t>05403S9016</t>
  </si>
  <si>
    <t>01401S9018</t>
  </si>
  <si>
    <t>01401S9019</t>
  </si>
  <si>
    <t>Расходы на реализацию Программы по поддержке местных инициатив "Приобретение модульных конструкций (хозяйственный блок) для МБУ ДОЛ "Сосновый"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</si>
  <si>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модульных конструкций (пункт КПП) для МБУ ДОЛ "Сосновый" за счет средств местного бюджета, поступлений от юридических лиц и вкладов граждан</t>
  </si>
  <si>
    <t>1910211450</t>
  </si>
  <si>
    <t>19102S1450</t>
  </si>
  <si>
    <t>0520420070</t>
  </si>
  <si>
    <t>Расходы на приобретение карт-маршрутов регулярных перевозок</t>
  </si>
  <si>
    <t>05202S0222</t>
  </si>
  <si>
    <t>05202S0223</t>
  </si>
  <si>
    <t>0510220210</t>
  </si>
  <si>
    <t>Расходы на мероприятия по улучшению санитарного и эстетического состояния на территории Кашинского городского округа</t>
  </si>
  <si>
    <t>0540220180</t>
  </si>
  <si>
    <t>05403S9017</t>
  </si>
  <si>
    <t>Расходы на реализацию Программы по поддержке местных инициатив "Обустройство освещения на Пушкинской набережной в г. Кашин, Тверской области (освещение тротуара)" за счет средств местного бюджета, поступлений от юридических лиц и вкладов граждан</t>
  </si>
  <si>
    <t>Ремонт подъезда к д. Апраксино Кашинского городского округа Тверской области за счет средств местного бюджета</t>
  </si>
  <si>
    <t>02102S1310</t>
  </si>
  <si>
    <t>Обеспечение муниципальных учреждений культурно-досугового типа автотранспортом для перевозки участников творческих коллективов</t>
  </si>
  <si>
    <t>Расходы на реализацию Программы по поддержке местных инициатив</t>
  </si>
  <si>
    <t xml:space="preserve"> 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местного бюджета, поступлений от юридических лиц и вкладов граждан</t>
  </si>
  <si>
    <t>0510220220</t>
  </si>
  <si>
    <t xml:space="preserve"> Муниципальная программа "Формирование современной городской среды муниципального образования Кашинский городской округ Тверской области на 2024-2029 годы"</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</si>
  <si>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</si>
  <si>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областного бюджета</t>
  </si>
  <si>
    <t>Создание условий для формирования комфортной городской среды и обустройства мест отдыха (городских парков) на территории Кашинского городского округа за счет средств
местного бюджета</t>
  </si>
  <si>
    <t>0890120020</t>
  </si>
  <si>
    <t>Уплата ежегодного членского взноса в Ассоциация "СМО"</t>
  </si>
  <si>
    <t>Расходы на капитальный ремонт автомобильной дороги общего пользования местного значения Щёкотово-Конопёлки Кашинского городского округа Тверской области за счет средств местного бюджета</t>
  </si>
  <si>
    <t>Формирование уставного фонда муниципального унитарного предприятия Кашинского городского округа</t>
  </si>
  <si>
    <t>Расходы на реализацию Программы по поддержке местных инициатив Приобретение трактора Беларус 82-1 (или эквивалента) с навесным оборудованием (отвал, щетка) для нужд Кашинского городского округа за счет средств местного бюджета, поступлений от юридических лиц и вкладов граждан</t>
  </si>
  <si>
    <t>0310400000</t>
  </si>
  <si>
    <t>0310420060</t>
  </si>
  <si>
    <t>03104S9021</t>
  </si>
  <si>
    <t>03104S9020</t>
  </si>
  <si>
    <t>03104S9010</t>
  </si>
  <si>
    <t>"О бюджете Кашинского городского</t>
  </si>
  <si>
    <t>округа на 2024 год и на плановый</t>
  </si>
  <si>
    <t>период 2025 и 2026 годов"</t>
  </si>
  <si>
    <t xml:space="preserve">«О бюджете Кашинского городского </t>
  </si>
  <si>
    <t xml:space="preserve">округа на 2024 год и на плановый </t>
  </si>
  <si>
    <t>период 2025 и 2026 годов»</t>
  </si>
  <si>
    <t>Защита населения и территории от чрезвычайных ситуаций природного и техногенного характера, пожарная безопасность</t>
  </si>
  <si>
    <t>Расходы на реализацию Программы по поддержке местных инициатив "Обустройство детской площадки по адресу: Тверская обл., Кашинский г/о, г. Кашин, ул. И.Чистякова"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</si>
  <si>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"Обустройство детской площадки по адресу: Тверская обл., Кашинский г/о, г. Кашин, ул. И. Чистякова"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</si>
  <si>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"Благоустройство детской спортивной площадки вблизи ЖК «Кашин» г. Кашин Тверской области"  за счет средств местного бюджета, поступлений от юридических лиц и вкладов граждан</t>
  </si>
  <si>
    <t xml:space="preserve"> Расходы на реализацию Программы по поддержке местных инициатив "Обустройство спортивной площадки в деревне Соколово Кашинского городского округа Тверской области" (2 этап) за счет средств местного бюджета, поступлений от юридических лиц и вкладов граждан</t>
  </si>
  <si>
    <t>Расходы на реализацию Программы по поддержке местных инициатив "Приобретение трибун для многофункционального сооружения по адресу: Тверская область, Кашинский городской округ, г. Кашин, Калининское шоссе, д.1 для проведения общественно и социально значимых мероприятий" за счет средств местного бюджета, поступлений от юридических лиц и вкладов граждан</t>
  </si>
  <si>
    <t>Думы  от 27.12.2023 № 28</t>
  </si>
  <si>
    <t xml:space="preserve">Думы  от 27.12.2023     №28                   </t>
  </si>
  <si>
    <t>Думы  от 27.12.2023  №28</t>
  </si>
  <si>
    <t>Думы  от 27.12.2023  № 28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</si>
</sst>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b/>
      <sz val="11"/>
      <name val="Calibri"/>
      <family val="2"/>
      <scheme val="minor"/>
    </font>
    <font>
      <sz val="11"/>
      <name val="Times New Roman"/>
      <family val="1"/>
      <charset val="204"/>
    </font>
    <font>
      <sz val="10"/>
      <color rgb="FF000000"/>
      <name val="Times New Roman"/>
      <family val="1"/>
      <charset val="204"/>
    </font>
    <font>
      <sz val="12"/>
      <color rgb="FF000000"/>
      <name val="Times New Roman"/>
      <family val="1"/>
      <charset val="204"/>
    </font>
    <font>
      <b/>
      <sz val="10"/>
      <color rgb="FF000000"/>
      <name val="Times New Roman"/>
      <family val="1"/>
      <charset val="204"/>
    </font>
    <font>
      <sz val="14"/>
      <name val="Times New Roman"/>
      <family val="1"/>
      <charset val="204"/>
    </font>
    <font>
      <b/>
      <sz val="14"/>
      <name val="Times New Roman"/>
      <family val="1"/>
      <charset val="204"/>
    </font>
    <font>
      <sz val="10"/>
      <name val="Times New Roman"/>
      <family val="1"/>
      <charset val="204"/>
    </font>
    <font>
      <sz val="10"/>
      <color rgb="FFFF0000"/>
      <name val="Times New Roman"/>
      <family val="1"/>
      <charset val="204"/>
    </font>
    <font>
      <b/>
      <sz val="10"/>
      <name val="Times New Roman"/>
      <family val="1"/>
      <charset val="204"/>
    </font>
    <font>
      <sz val="10"/>
      <color theme="1"/>
      <name val="Times New Roman"/>
      <family val="1"/>
      <charset val="204"/>
    </font>
    <font>
      <b/>
      <sz val="10"/>
      <color rgb="FFFF0000"/>
      <name val="Arial Cyr"/>
    </font>
    <font>
      <b/>
      <sz val="11"/>
      <color rgb="FFFF000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thin">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bottom style="thin">
        <color indexed="64"/>
      </bottom>
      <diagonal/>
    </border>
  </borders>
  <cellStyleXfs count="31">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164" fontId="3" fillId="2" borderId="2">
      <alignment horizontal="right" vertical="top" shrinkToFit="1"/>
    </xf>
    <xf numFmtId="164" fontId="3" fillId="3" borderId="2">
      <alignment horizontal="right" vertical="top" shrinkToFit="1"/>
    </xf>
    <xf numFmtId="0" fontId="3" fillId="0" borderId="3">
      <alignment horizontal="right"/>
    </xf>
    <xf numFmtId="164" fontId="3" fillId="2" borderId="3">
      <alignment horizontal="right" vertical="top" shrinkToFit="1"/>
    </xf>
    <xf numFmtId="164" fontId="3" fillId="3" borderId="3">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0" fontId="4" fillId="0" borderId="1"/>
    <xf numFmtId="0" fontId="5" fillId="0" borderId="1"/>
    <xf numFmtId="4" fontId="3" fillId="2" borderId="3">
      <alignment horizontal="right" vertical="top" shrinkToFit="1"/>
    </xf>
    <xf numFmtId="4" fontId="3" fillId="3" borderId="3">
      <alignment horizontal="right" vertical="top" shrinkToFit="1"/>
    </xf>
    <xf numFmtId="1" fontId="1" fillId="0" borderId="2">
      <alignment horizontal="left" vertical="top" wrapText="1" indent="2"/>
    </xf>
    <xf numFmtId="4" fontId="3" fillId="2" borderId="2">
      <alignment horizontal="right" vertical="top" shrinkToFit="1"/>
    </xf>
    <xf numFmtId="4" fontId="3" fillId="0" borderId="2">
      <alignment horizontal="right" vertical="top" shrinkToFit="1"/>
    </xf>
    <xf numFmtId="4" fontId="1" fillId="0" borderId="2">
      <alignment horizontal="right" vertical="top" shrinkToFit="1"/>
    </xf>
    <xf numFmtId="4" fontId="3" fillId="3" borderId="2">
      <alignment horizontal="right" vertical="top" shrinkToFit="1"/>
    </xf>
    <xf numFmtId="0" fontId="3" fillId="0" borderId="2">
      <alignment vertical="top" wrapText="1"/>
    </xf>
    <xf numFmtId="0" fontId="6" fillId="0" borderId="1"/>
  </cellStyleXfs>
  <cellXfs count="195">
    <xf numFmtId="0" fontId="0" fillId="0" borderId="0" xfId="0"/>
    <xf numFmtId="0" fontId="0" fillId="0" borderId="0" xfId="0" applyProtection="1">
      <protection locked="0"/>
    </xf>
    <xf numFmtId="0" fontId="1" fillId="0" borderId="1" xfId="2" applyNumberFormat="1" applyProtection="1"/>
    <xf numFmtId="0" fontId="7" fillId="0" borderId="0" xfId="0" applyFont="1" applyProtection="1">
      <protection locked="0"/>
    </xf>
    <xf numFmtId="0" fontId="3" fillId="0" borderId="1" xfId="2" applyNumberFormat="1" applyFont="1" applyProtection="1"/>
    <xf numFmtId="0" fontId="9" fillId="0" borderId="1" xfId="2" applyNumberFormat="1" applyFont="1" applyFill="1" applyAlignment="1" applyProtection="1">
      <alignment horizontal="center"/>
    </xf>
    <xf numFmtId="0" fontId="9" fillId="0" borderId="2" xfId="5" applyNumberFormat="1" applyFont="1" applyFill="1" applyAlignment="1" applyProtection="1">
      <alignment horizontal="center" vertical="center" wrapText="1"/>
    </xf>
    <xf numFmtId="164" fontId="11" fillId="0" borderId="2" xfId="5" applyNumberFormat="1" applyFont="1" applyFill="1" applyAlignment="1" applyProtection="1">
      <alignment horizontal="center" vertical="center" wrapText="1"/>
    </xf>
    <xf numFmtId="164" fontId="11" fillId="0" borderId="2" xfId="8" applyNumberFormat="1" applyFont="1" applyFill="1" applyAlignment="1" applyProtection="1">
      <alignment horizontal="center" vertical="top" shrinkToFit="1"/>
    </xf>
    <xf numFmtId="164" fontId="9" fillId="0" borderId="2" xfId="8" applyNumberFormat="1" applyFont="1" applyFill="1" applyAlignment="1" applyProtection="1">
      <alignment horizontal="center" vertical="top" shrinkToFit="1"/>
    </xf>
    <xf numFmtId="164" fontId="9" fillId="0" borderId="3" xfId="11" applyNumberFormat="1" applyFont="1" applyFill="1" applyAlignment="1" applyProtection="1">
      <alignment horizontal="center" vertical="top" shrinkToFit="1"/>
    </xf>
    <xf numFmtId="0" fontId="9" fillId="0" borderId="5" xfId="5" applyNumberFormat="1" applyFont="1" applyFill="1" applyBorder="1" applyAlignment="1" applyProtection="1">
      <alignment horizontal="center" vertical="center" wrapText="1"/>
    </xf>
    <xf numFmtId="164" fontId="0" fillId="0" borderId="0" xfId="0" applyNumberFormat="1" applyProtection="1">
      <protection locked="0"/>
    </xf>
    <xf numFmtId="0" fontId="0" fillId="0" borderId="1" xfId="0" applyBorder="1" applyProtection="1">
      <protection locked="0"/>
    </xf>
    <xf numFmtId="164" fontId="9" fillId="0" borderId="3" xfId="11" applyNumberFormat="1" applyFont="1" applyFill="1" applyAlignment="1" applyProtection="1">
      <alignment horizontal="right" vertical="top" shrinkToFit="1"/>
    </xf>
    <xf numFmtId="164" fontId="1" fillId="0" borderId="1" xfId="2" applyNumberFormat="1" applyProtection="1"/>
    <xf numFmtId="164" fontId="3" fillId="0" borderId="1" xfId="2" applyNumberFormat="1" applyFont="1" applyProtection="1"/>
    <xf numFmtId="1" fontId="9" fillId="0" borderId="2" xfId="7" applyNumberFormat="1" applyFont="1" applyFill="1" applyProtection="1">
      <alignment horizontal="center" vertical="top" shrinkToFit="1"/>
    </xf>
    <xf numFmtId="49" fontId="9" fillId="0" borderId="2" xfId="7" applyNumberFormat="1" applyFont="1" applyFill="1" applyProtection="1">
      <alignment horizontal="center" vertical="top" shrinkToFit="1"/>
    </xf>
    <xf numFmtId="0" fontId="9" fillId="0" borderId="2" xfId="6" applyNumberFormat="1" applyFont="1" applyFill="1" applyProtection="1">
      <alignment vertical="top" wrapText="1"/>
    </xf>
    <xf numFmtId="164" fontId="9" fillId="0" borderId="4" xfId="8" applyNumberFormat="1" applyFont="1" applyFill="1" applyBorder="1" applyAlignment="1" applyProtection="1">
      <alignment horizontal="center" vertical="top" shrinkToFit="1"/>
    </xf>
    <xf numFmtId="1" fontId="11" fillId="0" borderId="2" xfId="7" applyNumberFormat="1" applyFont="1" applyFill="1" applyProtection="1">
      <alignment horizontal="center" vertical="top" shrinkToFit="1"/>
    </xf>
    <xf numFmtId="0" fontId="11" fillId="0" borderId="2" xfId="6" applyNumberFormat="1" applyFont="1" applyFill="1" applyProtection="1">
      <alignment vertical="top" wrapText="1"/>
    </xf>
    <xf numFmtId="0" fontId="8" fillId="0" borderId="1" xfId="30" applyFont="1" applyFill="1" applyProtection="1">
      <protection locked="0"/>
    </xf>
    <xf numFmtId="0" fontId="0" fillId="0" borderId="1" xfId="30" applyFont="1" applyProtection="1">
      <protection locked="0"/>
    </xf>
    <xf numFmtId="0" fontId="9" fillId="0" borderId="1" xfId="2" applyNumberFormat="1" applyFont="1" applyFill="1" applyProtection="1"/>
    <xf numFmtId="0" fontId="11" fillId="0" borderId="2" xfId="5" applyNumberFormat="1" applyFont="1" applyFill="1" applyProtection="1">
      <alignment horizontal="center" vertical="center" wrapText="1"/>
    </xf>
    <xf numFmtId="0" fontId="11" fillId="0" borderId="2" xfId="5" applyNumberFormat="1" applyFont="1" applyFill="1" applyAlignment="1" applyProtection="1">
      <alignment horizontal="left" vertical="center" wrapText="1"/>
    </xf>
    <xf numFmtId="0" fontId="7" fillId="0" borderId="1" xfId="30" applyFont="1" applyProtection="1">
      <protection locked="0"/>
    </xf>
    <xf numFmtId="164" fontId="0" fillId="0" borderId="1" xfId="30" applyNumberFormat="1" applyFont="1" applyProtection="1">
      <protection locked="0"/>
    </xf>
    <xf numFmtId="1" fontId="9" fillId="0" borderId="9" xfId="7" applyNumberFormat="1" applyFont="1" applyFill="1" applyBorder="1" applyProtection="1">
      <alignment horizontal="center" vertical="top" shrinkToFit="1"/>
    </xf>
    <xf numFmtId="0" fontId="9" fillId="0" borderId="9" xfId="6" applyNumberFormat="1" applyFont="1" applyFill="1" applyBorder="1" applyProtection="1">
      <alignment vertical="top" wrapText="1"/>
    </xf>
    <xf numFmtId="164" fontId="9" fillId="0" borderId="9" xfId="8" applyNumberFormat="1" applyFont="1" applyFill="1" applyBorder="1" applyAlignment="1" applyProtection="1">
      <alignment horizontal="center" vertical="top" shrinkToFit="1"/>
    </xf>
    <xf numFmtId="1" fontId="9" fillId="0" borderId="5" xfId="7" applyNumberFormat="1" applyFont="1" applyFill="1" applyBorder="1" applyProtection="1">
      <alignment horizontal="center" vertical="top" shrinkToFit="1"/>
    </xf>
    <xf numFmtId="0" fontId="9" fillId="0" borderId="5" xfId="6" applyNumberFormat="1" applyFont="1" applyFill="1" applyBorder="1" applyProtection="1">
      <alignment vertical="top" wrapText="1"/>
    </xf>
    <xf numFmtId="164" fontId="9" fillId="0" borderId="5" xfId="8" applyNumberFormat="1" applyFont="1" applyFill="1" applyBorder="1" applyAlignment="1" applyProtection="1">
      <alignment horizontal="center" vertical="top" shrinkToFit="1"/>
    </xf>
    <xf numFmtId="0" fontId="9" fillId="0" borderId="3" xfId="10" applyNumberFormat="1" applyFont="1" applyFill="1" applyProtection="1">
      <alignment horizontal="right"/>
    </xf>
    <xf numFmtId="0" fontId="8" fillId="0" borderId="1" xfId="30" applyFont="1" applyFill="1" applyAlignment="1" applyProtection="1">
      <alignment horizontal="center"/>
      <protection locked="0"/>
    </xf>
    <xf numFmtId="1" fontId="15" fillId="0" borderId="2" xfId="7" applyNumberFormat="1" applyFont="1" applyFill="1" applyProtection="1">
      <alignment horizontal="center" vertical="top" shrinkToFit="1"/>
    </xf>
    <xf numFmtId="0" fontId="15" fillId="0" borderId="2" xfId="6" applyNumberFormat="1" applyFont="1" applyFill="1" applyProtection="1">
      <alignment vertical="top" wrapText="1"/>
    </xf>
    <xf numFmtId="164" fontId="15" fillId="0" borderId="2" xfId="8" applyNumberFormat="1" applyFont="1" applyFill="1" applyAlignment="1" applyProtection="1">
      <alignment horizontal="center" vertical="top" shrinkToFit="1"/>
    </xf>
    <xf numFmtId="1" fontId="9" fillId="0" borderId="4" xfId="7" applyNumberFormat="1" applyFont="1" applyFill="1" applyBorder="1" applyProtection="1">
      <alignment horizontal="center" vertical="top" shrinkToFit="1"/>
    </xf>
    <xf numFmtId="0" fontId="9" fillId="0" borderId="4" xfId="6" applyNumberFormat="1" applyFont="1" applyFill="1" applyBorder="1" applyProtection="1">
      <alignment vertical="top" wrapText="1"/>
    </xf>
    <xf numFmtId="49" fontId="11" fillId="0" borderId="4" xfId="7" applyNumberFormat="1" applyFont="1" applyFill="1" applyBorder="1" applyProtection="1">
      <alignment horizontal="center" vertical="top" shrinkToFit="1"/>
    </xf>
    <xf numFmtId="0" fontId="11" fillId="0" borderId="4" xfId="6" applyNumberFormat="1" applyFont="1" applyFill="1" applyBorder="1" applyProtection="1">
      <alignment vertical="top" wrapText="1"/>
    </xf>
    <xf numFmtId="164" fontId="11" fillId="0" borderId="4" xfId="8" applyNumberFormat="1" applyFont="1" applyFill="1" applyBorder="1" applyAlignment="1" applyProtection="1">
      <alignment horizontal="center" vertical="top" shrinkToFit="1"/>
    </xf>
    <xf numFmtId="0" fontId="0" fillId="0" borderId="1" xfId="30" applyFont="1" applyBorder="1" applyProtection="1">
      <protection locked="0"/>
    </xf>
    <xf numFmtId="0" fontId="13" fillId="0" borderId="1" xfId="30" applyFont="1" applyFill="1" applyBorder="1" applyAlignment="1" applyProtection="1">
      <alignment wrapText="1"/>
      <protection locked="0"/>
    </xf>
    <xf numFmtId="49" fontId="11" fillId="0" borderId="2" xfId="7" applyNumberFormat="1" applyFont="1" applyFill="1" applyProtection="1">
      <alignment horizontal="center" vertical="top" shrinkToFit="1"/>
    </xf>
    <xf numFmtId="0" fontId="9" fillId="0" borderId="5" xfId="5" applyNumberFormat="1" applyFont="1" applyFill="1" applyBorder="1" applyProtection="1">
      <alignment horizontal="center" vertical="center" wrapText="1"/>
    </xf>
    <xf numFmtId="164" fontId="7" fillId="0" borderId="1" xfId="30" applyNumberFormat="1" applyFont="1" applyProtection="1">
      <protection locked="0"/>
    </xf>
    <xf numFmtId="0" fontId="9" fillId="0" borderId="12" xfId="5" applyNumberFormat="1" applyFont="1" applyFill="1" applyBorder="1" applyAlignment="1" applyProtection="1">
      <alignment horizontal="center" vertical="center" wrapText="1"/>
    </xf>
    <xf numFmtId="0" fontId="0" fillId="0" borderId="0" xfId="0" applyFill="1" applyProtection="1">
      <protection locked="0"/>
    </xf>
    <xf numFmtId="0" fontId="1" fillId="0" borderId="1" xfId="2" applyNumberFormat="1" applyFill="1" applyProtection="1"/>
    <xf numFmtId="0" fontId="0" fillId="0" borderId="1" xfId="30" applyFont="1" applyFill="1" applyProtection="1">
      <protection locked="0"/>
    </xf>
    <xf numFmtId="0" fontId="1" fillId="0" borderId="1" xfId="2" applyNumberFormat="1" applyFont="1" applyProtection="1"/>
    <xf numFmtId="0" fontId="6" fillId="0" borderId="1" xfId="30" applyFont="1" applyProtection="1">
      <protection locked="0"/>
    </xf>
    <xf numFmtId="164" fontId="3" fillId="0" borderId="1" xfId="2" applyNumberFormat="1" applyFont="1" applyFill="1" applyProtection="1"/>
    <xf numFmtId="0" fontId="3" fillId="0" borderId="1" xfId="2" applyNumberFormat="1" applyFont="1" applyFill="1" applyProtection="1"/>
    <xf numFmtId="164" fontId="1" fillId="0" borderId="1" xfId="2" applyNumberFormat="1" applyFill="1" applyProtection="1"/>
    <xf numFmtId="0" fontId="0" fillId="0" borderId="1" xfId="0" applyFill="1" applyBorder="1" applyProtection="1">
      <protection locked="0"/>
    </xf>
    <xf numFmtId="0" fontId="7" fillId="0" borderId="0" xfId="0" applyFont="1" applyFill="1" applyProtection="1">
      <protection locked="0"/>
    </xf>
    <xf numFmtId="0" fontId="6" fillId="0" borderId="0" xfId="0" applyFont="1" applyFill="1" applyProtection="1">
      <protection locked="0"/>
    </xf>
    <xf numFmtId="0" fontId="8" fillId="0" borderId="1" xfId="30" applyFont="1" applyFill="1" applyAlignment="1" applyProtection="1">
      <alignment horizontal="right" wrapText="1"/>
      <protection locked="0"/>
    </xf>
    <xf numFmtId="0" fontId="8" fillId="0" borderId="1" xfId="0" applyFont="1" applyBorder="1" applyAlignment="1">
      <alignment horizontal="right" wrapText="1"/>
    </xf>
    <xf numFmtId="164" fontId="18" fillId="0" borderId="1" xfId="2" applyNumberFormat="1" applyFont="1" applyFill="1" applyProtection="1"/>
    <xf numFmtId="164" fontId="18" fillId="0" borderId="1" xfId="2" applyNumberFormat="1" applyFont="1" applyProtection="1"/>
    <xf numFmtId="0" fontId="19" fillId="0" borderId="1" xfId="30" applyFont="1" applyProtection="1">
      <protection locked="0"/>
    </xf>
    <xf numFmtId="164" fontId="19" fillId="0" borderId="0" xfId="0" applyNumberFormat="1" applyFont="1" applyFill="1" applyProtection="1">
      <protection locked="0"/>
    </xf>
    <xf numFmtId="164" fontId="19" fillId="0" borderId="0" xfId="0" applyNumberFormat="1" applyFont="1" applyProtection="1">
      <protection locked="0"/>
    </xf>
    <xf numFmtId="0" fontId="19" fillId="0" borderId="0" xfId="0" applyFont="1" applyProtection="1">
      <protection locked="0"/>
    </xf>
    <xf numFmtId="49" fontId="9" fillId="5" borderId="2" xfId="7" applyNumberFormat="1" applyFont="1" applyFill="1" applyProtection="1">
      <alignment horizontal="center" vertical="top" shrinkToFit="1"/>
    </xf>
    <xf numFmtId="1" fontId="9" fillId="5" borderId="2" xfId="7" applyNumberFormat="1" applyFont="1" applyFill="1" applyProtection="1">
      <alignment horizontal="center" vertical="top" shrinkToFit="1"/>
    </xf>
    <xf numFmtId="1" fontId="17" fillId="5" borderId="2" xfId="7" applyNumberFormat="1" applyFont="1" applyFill="1" applyProtection="1">
      <alignment horizontal="center" vertical="top" shrinkToFit="1"/>
    </xf>
    <xf numFmtId="49" fontId="17" fillId="5" borderId="2" xfId="7" applyNumberFormat="1" applyFont="1" applyFill="1" applyProtection="1">
      <alignment horizontal="center" vertical="top" shrinkToFit="1"/>
    </xf>
    <xf numFmtId="0" fontId="17" fillId="5" borderId="2" xfId="6" applyNumberFormat="1" applyFont="1" applyFill="1" applyProtection="1">
      <alignment vertical="top" wrapText="1"/>
    </xf>
    <xf numFmtId="164" fontId="17" fillId="5" borderId="2" xfId="8" applyNumberFormat="1" applyFont="1" applyFill="1" applyAlignment="1" applyProtection="1">
      <alignment horizontal="center" vertical="top" shrinkToFit="1"/>
    </xf>
    <xf numFmtId="0" fontId="14" fillId="5" borderId="0" xfId="0" applyFont="1" applyFill="1" applyAlignment="1">
      <alignment wrapText="1"/>
    </xf>
    <xf numFmtId="0" fontId="14" fillId="5" borderId="2" xfId="6" applyNumberFormat="1" applyFont="1" applyFill="1" applyProtection="1">
      <alignment vertical="top" wrapText="1"/>
    </xf>
    <xf numFmtId="0" fontId="8" fillId="5" borderId="0" xfId="0" applyFont="1" applyFill="1" applyProtection="1">
      <protection locked="0"/>
    </xf>
    <xf numFmtId="49" fontId="8" fillId="5" borderId="0" xfId="0" applyNumberFormat="1" applyFont="1" applyFill="1" applyProtection="1">
      <protection locked="0"/>
    </xf>
    <xf numFmtId="0" fontId="8" fillId="5" borderId="0" xfId="0" applyFont="1" applyFill="1" applyAlignment="1" applyProtection="1">
      <alignment horizontal="right" wrapText="1"/>
      <protection locked="0"/>
    </xf>
    <xf numFmtId="0" fontId="8" fillId="5" borderId="1" xfId="0" applyFont="1" applyFill="1" applyBorder="1" applyProtection="1">
      <protection locked="0"/>
    </xf>
    <xf numFmtId="49" fontId="8" fillId="5" borderId="1" xfId="0" applyNumberFormat="1" applyFont="1" applyFill="1" applyBorder="1" applyProtection="1">
      <protection locked="0"/>
    </xf>
    <xf numFmtId="0" fontId="9" fillId="5" borderId="1" xfId="1" applyNumberFormat="1" applyFont="1" applyFill="1" applyProtection="1">
      <alignment wrapText="1"/>
    </xf>
    <xf numFmtId="0" fontId="9" fillId="5" borderId="1" xfId="2" applyNumberFormat="1" applyFont="1" applyFill="1" applyProtection="1"/>
    <xf numFmtId="0" fontId="9" fillId="5" borderId="1" xfId="2" applyNumberFormat="1" applyFont="1" applyFill="1" applyAlignment="1" applyProtection="1">
      <alignment horizontal="center"/>
    </xf>
    <xf numFmtId="0" fontId="9" fillId="5" borderId="5" xfId="5" applyNumberFormat="1" applyFont="1" applyFill="1" applyBorder="1" applyAlignment="1" applyProtection="1">
      <alignment horizontal="center" vertical="center" wrapText="1"/>
    </xf>
    <xf numFmtId="0" fontId="9" fillId="5" borderId="5" xfId="5" applyNumberFormat="1" applyFont="1" applyFill="1" applyBorder="1" applyProtection="1">
      <alignment horizontal="center" vertical="center" wrapText="1"/>
    </xf>
    <xf numFmtId="49" fontId="9" fillId="5" borderId="5" xfId="5" applyNumberFormat="1" applyFont="1" applyFill="1" applyBorder="1" applyProtection="1">
      <alignment horizontal="center" vertical="center" wrapText="1"/>
    </xf>
    <xf numFmtId="0" fontId="9" fillId="5" borderId="2" xfId="5" applyNumberFormat="1" applyFont="1" applyFill="1" applyAlignment="1" applyProtection="1">
      <alignment horizontal="center" vertical="center" wrapText="1"/>
    </xf>
    <xf numFmtId="0" fontId="11" fillId="5" borderId="2" xfId="5" applyNumberFormat="1" applyFont="1" applyFill="1" applyProtection="1">
      <alignment horizontal="center" vertical="center" wrapText="1"/>
    </xf>
    <xf numFmtId="49" fontId="11" fillId="5" borderId="2" xfId="5" applyNumberFormat="1" applyFont="1" applyFill="1" applyProtection="1">
      <alignment horizontal="center" vertical="center" wrapText="1"/>
    </xf>
    <xf numFmtId="0" fontId="11" fillId="5" borderId="2" xfId="5" applyNumberFormat="1" applyFont="1" applyFill="1" applyAlignment="1" applyProtection="1">
      <alignment horizontal="left" vertical="center" wrapText="1"/>
    </xf>
    <xf numFmtId="164" fontId="16" fillId="5" borderId="2" xfId="5" applyNumberFormat="1" applyFont="1" applyFill="1" applyAlignment="1" applyProtection="1">
      <alignment horizontal="center" vertical="center" wrapText="1"/>
    </xf>
    <xf numFmtId="164" fontId="11" fillId="5" borderId="2" xfId="5" applyNumberFormat="1" applyFont="1" applyFill="1" applyAlignment="1" applyProtection="1">
      <alignment horizontal="center" vertical="center" wrapText="1"/>
    </xf>
    <xf numFmtId="1" fontId="11" fillId="5" borderId="2" xfId="7" applyNumberFormat="1" applyFont="1" applyFill="1" applyProtection="1">
      <alignment horizontal="center" vertical="top" shrinkToFit="1"/>
    </xf>
    <xf numFmtId="49" fontId="11" fillId="5" borderId="2" xfId="7" applyNumberFormat="1" applyFont="1" applyFill="1" applyProtection="1">
      <alignment horizontal="center" vertical="top" shrinkToFit="1"/>
    </xf>
    <xf numFmtId="0" fontId="11" fillId="5" borderId="2" xfId="6" applyNumberFormat="1" applyFont="1" applyFill="1" applyProtection="1">
      <alignment vertical="top" wrapText="1"/>
    </xf>
    <xf numFmtId="164" fontId="11" fillId="5" borderId="2" xfId="8" applyNumberFormat="1" applyFont="1" applyFill="1" applyAlignment="1" applyProtection="1">
      <alignment horizontal="center" vertical="top" shrinkToFit="1"/>
    </xf>
    <xf numFmtId="0" fontId="9" fillId="5" borderId="2" xfId="6" applyNumberFormat="1" applyFont="1" applyFill="1" applyProtection="1">
      <alignment vertical="top" wrapText="1"/>
    </xf>
    <xf numFmtId="164" fontId="9" fillId="5" borderId="2" xfId="8" applyNumberFormat="1" applyFont="1" applyFill="1" applyAlignment="1" applyProtection="1">
      <alignment horizontal="center" vertical="top" shrinkToFit="1"/>
    </xf>
    <xf numFmtId="1" fontId="14" fillId="5" borderId="2" xfId="7" applyNumberFormat="1" applyFont="1" applyFill="1" applyProtection="1">
      <alignment horizontal="center" vertical="top" shrinkToFit="1"/>
    </xf>
    <xf numFmtId="49" fontId="14" fillId="5" borderId="2" xfId="7" applyNumberFormat="1" applyFont="1" applyFill="1" applyProtection="1">
      <alignment horizontal="center" vertical="top" shrinkToFit="1"/>
    </xf>
    <xf numFmtId="164" fontId="14" fillId="5" borderId="2" xfId="8" applyNumberFormat="1" applyFont="1" applyFill="1" applyAlignment="1" applyProtection="1">
      <alignment horizontal="center" vertical="top" shrinkToFit="1"/>
    </xf>
    <xf numFmtId="1" fontId="9" fillId="5" borderId="2" xfId="24" applyNumberFormat="1" applyFont="1" applyFill="1" applyAlignment="1" applyProtection="1">
      <alignment horizontal="center" vertical="top" shrinkToFit="1"/>
    </xf>
    <xf numFmtId="0" fontId="9" fillId="5" borderId="2" xfId="13" applyNumberFormat="1" applyFont="1" applyFill="1" applyBorder="1" applyAlignment="1" applyProtection="1">
      <alignment vertical="top" wrapText="1"/>
    </xf>
    <xf numFmtId="1" fontId="9" fillId="5" borderId="9" xfId="7" applyNumberFormat="1" applyFont="1" applyFill="1" applyBorder="1" applyProtection="1">
      <alignment horizontal="center" vertical="top" shrinkToFit="1"/>
    </xf>
    <xf numFmtId="49" fontId="9" fillId="5" borderId="9" xfId="7" applyNumberFormat="1" applyFont="1" applyFill="1" applyBorder="1" applyProtection="1">
      <alignment horizontal="center" vertical="top" shrinkToFit="1"/>
    </xf>
    <xf numFmtId="0" fontId="9" fillId="5" borderId="9" xfId="6" applyNumberFormat="1" applyFont="1" applyFill="1" applyBorder="1" applyProtection="1">
      <alignment vertical="top" wrapText="1"/>
    </xf>
    <xf numFmtId="164" fontId="9" fillId="5" borderId="9" xfId="8" applyNumberFormat="1" applyFont="1" applyFill="1" applyBorder="1" applyAlignment="1" applyProtection="1">
      <alignment horizontal="center" vertical="top" shrinkToFit="1"/>
    </xf>
    <xf numFmtId="1" fontId="9" fillId="5" borderId="4" xfId="7" applyNumberFormat="1" applyFont="1" applyFill="1" applyBorder="1" applyProtection="1">
      <alignment horizontal="center" vertical="top" shrinkToFit="1"/>
    </xf>
    <xf numFmtId="49" fontId="9" fillId="5" borderId="4" xfId="7" applyNumberFormat="1" applyFont="1" applyFill="1" applyBorder="1" applyProtection="1">
      <alignment horizontal="center" vertical="top" shrinkToFit="1"/>
    </xf>
    <xf numFmtId="0" fontId="9" fillId="5" borderId="11" xfId="6" applyNumberFormat="1" applyFont="1" applyFill="1" applyBorder="1" applyProtection="1">
      <alignment vertical="top" wrapText="1"/>
    </xf>
    <xf numFmtId="164" fontId="9" fillId="5" borderId="4" xfId="11" applyNumberFormat="1" applyFont="1" applyFill="1" applyBorder="1" applyAlignment="1" applyProtection="1">
      <alignment horizontal="center" vertical="top" shrinkToFit="1"/>
    </xf>
    <xf numFmtId="49" fontId="9" fillId="5" borderId="1" xfId="2" applyNumberFormat="1" applyFont="1" applyFill="1" applyProtection="1"/>
    <xf numFmtId="164" fontId="9" fillId="5" borderId="3" xfId="11" applyNumberFormat="1" applyFont="1" applyFill="1" applyAlignment="1" applyProtection="1">
      <alignment horizontal="right" vertical="top" shrinkToFit="1"/>
    </xf>
    <xf numFmtId="164" fontId="8" fillId="5" borderId="0" xfId="0" applyNumberFormat="1" applyFont="1" applyFill="1" applyAlignment="1" applyProtection="1">
      <alignment horizontal="center"/>
      <protection locked="0"/>
    </xf>
    <xf numFmtId="0" fontId="8" fillId="5" borderId="0" xfId="0" applyFont="1" applyFill="1" applyAlignment="1" applyProtection="1">
      <alignment horizontal="center"/>
      <protection locked="0"/>
    </xf>
    <xf numFmtId="0" fontId="8" fillId="5" borderId="1" xfId="30" applyFont="1" applyFill="1" applyProtection="1">
      <protection locked="0"/>
    </xf>
    <xf numFmtId="49" fontId="8" fillId="5" borderId="1" xfId="30" applyNumberFormat="1" applyFont="1" applyFill="1" applyProtection="1">
      <protection locked="0"/>
    </xf>
    <xf numFmtId="0" fontId="8" fillId="5" borderId="1" xfId="30" applyFont="1" applyFill="1" applyAlignment="1" applyProtection="1">
      <alignment horizontal="right"/>
      <protection locked="0"/>
    </xf>
    <xf numFmtId="0" fontId="8" fillId="5" borderId="1" xfId="30" applyFont="1" applyFill="1" applyAlignment="1" applyProtection="1">
      <alignment horizontal="right" wrapText="1"/>
      <protection locked="0"/>
    </xf>
    <xf numFmtId="0" fontId="9" fillId="5" borderId="12" xfId="5" applyNumberFormat="1" applyFont="1" applyFill="1" applyBorder="1" applyAlignment="1" applyProtection="1">
      <alignment horizontal="center" vertical="center" wrapText="1"/>
    </xf>
    <xf numFmtId="1" fontId="16" fillId="5" borderId="2" xfId="7" applyNumberFormat="1" applyFont="1" applyFill="1" applyProtection="1">
      <alignment horizontal="center" vertical="top" shrinkToFit="1"/>
    </xf>
    <xf numFmtId="49" fontId="16" fillId="5" borderId="2" xfId="7" applyNumberFormat="1" applyFont="1" applyFill="1" applyProtection="1">
      <alignment horizontal="center" vertical="top" shrinkToFit="1"/>
    </xf>
    <xf numFmtId="0" fontId="16" fillId="5" borderId="2" xfId="6" applyNumberFormat="1" applyFont="1" applyFill="1" applyProtection="1">
      <alignment vertical="top" wrapText="1"/>
    </xf>
    <xf numFmtId="164" fontId="16" fillId="5" borderId="2" xfId="8" applyNumberFormat="1" applyFont="1" applyFill="1" applyAlignment="1" applyProtection="1">
      <alignment horizontal="center" vertical="top" shrinkToFit="1"/>
    </xf>
    <xf numFmtId="1" fontId="9" fillId="5" borderId="5" xfId="7" applyNumberFormat="1" applyFont="1" applyFill="1" applyBorder="1" applyProtection="1">
      <alignment horizontal="center" vertical="top" shrinkToFit="1"/>
    </xf>
    <xf numFmtId="49" fontId="9" fillId="5" borderId="5" xfId="7" applyNumberFormat="1" applyFont="1" applyFill="1" applyBorder="1" applyProtection="1">
      <alignment horizontal="center" vertical="top" shrinkToFit="1"/>
    </xf>
    <xf numFmtId="0" fontId="9" fillId="5" borderId="5" xfId="6" applyNumberFormat="1" applyFont="1" applyFill="1" applyBorder="1" applyProtection="1">
      <alignment vertical="top" wrapText="1"/>
    </xf>
    <xf numFmtId="164" fontId="9" fillId="5" borderId="5" xfId="8" applyNumberFormat="1" applyFont="1" applyFill="1" applyBorder="1" applyAlignment="1" applyProtection="1">
      <alignment horizontal="center" vertical="top" shrinkToFit="1"/>
    </xf>
    <xf numFmtId="0" fontId="9" fillId="5" borderId="4" xfId="6" applyNumberFormat="1" applyFont="1" applyFill="1" applyBorder="1" applyProtection="1">
      <alignment vertical="top" wrapText="1"/>
    </xf>
    <xf numFmtId="164" fontId="9" fillId="5" borderId="4" xfId="8" applyNumberFormat="1" applyFont="1" applyFill="1" applyBorder="1" applyAlignment="1" applyProtection="1">
      <alignment horizontal="center" vertical="top" shrinkToFit="1"/>
    </xf>
    <xf numFmtId="1" fontId="14" fillId="5" borderId="5" xfId="7" applyNumberFormat="1" applyFont="1" applyFill="1" applyBorder="1" applyProtection="1">
      <alignment horizontal="center" vertical="top" shrinkToFit="1"/>
    </xf>
    <xf numFmtId="49" fontId="14" fillId="5" borderId="5" xfId="7" applyNumberFormat="1" applyFont="1" applyFill="1" applyBorder="1" applyProtection="1">
      <alignment horizontal="center" vertical="top" shrinkToFit="1"/>
    </xf>
    <xf numFmtId="0" fontId="14" fillId="5" borderId="5" xfId="6" applyNumberFormat="1" applyFont="1" applyFill="1" applyBorder="1" applyProtection="1">
      <alignment vertical="top" wrapText="1"/>
    </xf>
    <xf numFmtId="164" fontId="14" fillId="5" borderId="5" xfId="8" applyNumberFormat="1" applyFont="1" applyFill="1" applyBorder="1" applyAlignment="1" applyProtection="1">
      <alignment horizontal="center" vertical="top" shrinkToFit="1"/>
    </xf>
    <xf numFmtId="1" fontId="15" fillId="5" borderId="2" xfId="7" applyNumberFormat="1" applyFont="1" applyFill="1" applyProtection="1">
      <alignment horizontal="center" vertical="top" shrinkToFit="1"/>
    </xf>
    <xf numFmtId="0" fontId="9" fillId="5" borderId="10" xfId="6" applyNumberFormat="1" applyFont="1" applyFill="1" applyBorder="1" applyProtection="1">
      <alignment vertical="top" wrapText="1"/>
    </xf>
    <xf numFmtId="49" fontId="11" fillId="5" borderId="4" xfId="7" applyNumberFormat="1" applyFont="1" applyFill="1" applyBorder="1" applyProtection="1">
      <alignment horizontal="center" vertical="top" shrinkToFit="1"/>
    </xf>
    <xf numFmtId="1" fontId="11" fillId="5" borderId="4" xfId="7" applyNumberFormat="1" applyFont="1" applyFill="1" applyBorder="1" applyProtection="1">
      <alignment horizontal="center" vertical="top" shrinkToFit="1"/>
    </xf>
    <xf numFmtId="0" fontId="11" fillId="5" borderId="4" xfId="6" applyNumberFormat="1" applyFont="1" applyFill="1" applyBorder="1" applyProtection="1">
      <alignment vertical="top" wrapText="1"/>
    </xf>
    <xf numFmtId="164" fontId="11" fillId="5" borderId="4" xfId="8" applyNumberFormat="1" applyFont="1" applyFill="1" applyBorder="1" applyAlignment="1" applyProtection="1">
      <alignment horizontal="center" vertical="top" shrinkToFit="1"/>
    </xf>
    <xf numFmtId="1" fontId="9" fillId="5" borderId="13" xfId="7" applyNumberFormat="1" applyFont="1" applyFill="1" applyBorder="1" applyProtection="1">
      <alignment horizontal="center" vertical="top" shrinkToFit="1"/>
    </xf>
    <xf numFmtId="164" fontId="9" fillId="5" borderId="14" xfId="8" applyNumberFormat="1" applyFont="1" applyFill="1" applyBorder="1" applyAlignment="1" applyProtection="1">
      <alignment horizontal="center" vertical="top" shrinkToFit="1"/>
    </xf>
    <xf numFmtId="0" fontId="8" fillId="5" borderId="1" xfId="30" applyFont="1" applyFill="1" applyAlignment="1" applyProtection="1">
      <alignment horizontal="center"/>
      <protection locked="0"/>
    </xf>
    <xf numFmtId="164" fontId="9" fillId="5" borderId="1" xfId="11" applyNumberFormat="1" applyFont="1" applyFill="1" applyBorder="1" applyAlignment="1" applyProtection="1">
      <alignment horizontal="right" vertical="top" shrinkToFit="1"/>
    </xf>
    <xf numFmtId="0" fontId="8" fillId="0" borderId="1" xfId="30" applyFont="1" applyFill="1" applyAlignment="1" applyProtection="1">
      <alignment horizontal="right" wrapText="1"/>
      <protection locked="0"/>
    </xf>
    <xf numFmtId="0" fontId="10" fillId="0" borderId="1" xfId="3" applyNumberFormat="1" applyFont="1" applyFill="1" applyProtection="1">
      <alignment horizontal="center"/>
    </xf>
    <xf numFmtId="49" fontId="8" fillId="0" borderId="1" xfId="30" applyNumberFormat="1" applyFont="1" applyFill="1" applyProtection="1">
      <protection locked="0"/>
    </xf>
    <xf numFmtId="0" fontId="8" fillId="0" borderId="1" xfId="0" applyFont="1" applyFill="1" applyBorder="1" applyProtection="1">
      <protection locked="0"/>
    </xf>
    <xf numFmtId="49" fontId="8" fillId="0" borderId="1" xfId="0" applyNumberFormat="1" applyFont="1" applyFill="1" applyBorder="1" applyProtection="1">
      <protection locked="0"/>
    </xf>
    <xf numFmtId="0" fontId="8" fillId="0" borderId="1" xfId="30" applyFont="1" applyFill="1" applyAlignment="1" applyProtection="1">
      <alignment horizontal="left"/>
      <protection locked="0"/>
    </xf>
    <xf numFmtId="0" fontId="0" fillId="0" borderId="1" xfId="0" applyBorder="1" applyAlignment="1">
      <alignment horizontal="left"/>
    </xf>
    <xf numFmtId="0" fontId="8" fillId="0" borderId="1" xfId="30" applyFont="1" applyFill="1" applyAlignment="1" applyProtection="1">
      <alignment wrapText="1"/>
      <protection locked="0"/>
    </xf>
    <xf numFmtId="0" fontId="8" fillId="0" borderId="1" xfId="0" applyFont="1" applyBorder="1" applyAlignment="1">
      <alignment horizontal="left" wrapText="1"/>
    </xf>
    <xf numFmtId="0" fontId="9" fillId="0" borderId="1" xfId="4" applyNumberFormat="1" applyFont="1" applyFill="1" applyProtection="1">
      <alignment horizontal="right"/>
    </xf>
    <xf numFmtId="0" fontId="9" fillId="0" borderId="1" xfId="4" applyFont="1" applyFill="1">
      <alignment horizontal="right"/>
    </xf>
    <xf numFmtId="0" fontId="9" fillId="0" borderId="1" xfId="13" applyNumberFormat="1" applyFont="1" applyFill="1" applyProtection="1">
      <alignment horizontal="left" wrapText="1"/>
    </xf>
    <xf numFmtId="0" fontId="9" fillId="0" borderId="1" xfId="13" applyFont="1" applyFill="1">
      <alignment horizontal="left" wrapText="1"/>
    </xf>
    <xf numFmtId="0" fontId="12" fillId="0" borderId="1" xfId="30" applyNumberFormat="1" applyFont="1" applyFill="1" applyAlignment="1" applyProtection="1">
      <alignment horizontal="center" wrapText="1"/>
      <protection locked="0"/>
    </xf>
    <xf numFmtId="0" fontId="10" fillId="0" borderId="1" xfId="3" applyNumberFormat="1" applyFont="1" applyFill="1" applyProtection="1">
      <alignment horizontal="center"/>
    </xf>
    <xf numFmtId="0" fontId="10" fillId="0" borderId="1" xfId="3" applyFont="1" applyFill="1">
      <alignment horizontal="center"/>
    </xf>
    <xf numFmtId="0" fontId="9" fillId="0" borderId="4" xfId="5" applyNumberFormat="1" applyFont="1" applyFill="1" applyBorder="1" applyAlignment="1" applyProtection="1">
      <alignment horizontal="center" vertical="center" wrapText="1"/>
    </xf>
    <xf numFmtId="0" fontId="0" fillId="0" borderId="4" xfId="0" applyBorder="1" applyAlignment="1"/>
    <xf numFmtId="0" fontId="9" fillId="0" borderId="7" xfId="4" applyFont="1" applyFill="1"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8" fillId="5" borderId="1" xfId="30" applyFont="1" applyFill="1" applyAlignment="1" applyProtection="1">
      <alignment wrapText="1"/>
      <protection locked="0"/>
    </xf>
    <xf numFmtId="0" fontId="9" fillId="5" borderId="1" xfId="4" applyNumberFormat="1" applyFont="1" applyFill="1" applyProtection="1">
      <alignment horizontal="right"/>
    </xf>
    <xf numFmtId="0" fontId="9" fillId="5" borderId="1" xfId="4" applyFont="1" applyFill="1">
      <alignment horizontal="right"/>
    </xf>
    <xf numFmtId="0" fontId="12" fillId="5" borderId="1" xfId="30" applyNumberFormat="1" applyFont="1" applyFill="1" applyAlignment="1" applyProtection="1">
      <alignment horizontal="center" wrapText="1"/>
      <protection locked="0"/>
    </xf>
    <xf numFmtId="0" fontId="10" fillId="5" borderId="1" xfId="3" applyNumberFormat="1" applyFont="1" applyFill="1" applyProtection="1">
      <alignment horizontal="center"/>
    </xf>
    <xf numFmtId="0" fontId="10" fillId="5" borderId="1" xfId="3" applyFont="1" applyFill="1">
      <alignment horizontal="center"/>
    </xf>
    <xf numFmtId="0" fontId="10" fillId="0" borderId="1" xfId="3" applyFont="1" applyFill="1" applyAlignment="1">
      <alignment horizontal="left"/>
    </xf>
    <xf numFmtId="0" fontId="0" fillId="0" borderId="1" xfId="0" applyFill="1" applyBorder="1" applyAlignment="1">
      <alignment horizontal="left"/>
    </xf>
    <xf numFmtId="0" fontId="9" fillId="5" borderId="7" xfId="4" applyFont="1" applyFill="1" applyBorder="1" applyAlignment="1">
      <alignment horizontal="center"/>
    </xf>
    <xf numFmtId="0" fontId="0" fillId="5" borderId="7" xfId="0" applyFill="1" applyBorder="1" applyAlignment="1">
      <alignment horizontal="center"/>
    </xf>
    <xf numFmtId="0" fontId="0" fillId="5" borderId="8" xfId="0" applyFill="1" applyBorder="1" applyAlignment="1">
      <alignment horizontal="center"/>
    </xf>
    <xf numFmtId="0" fontId="9" fillId="5" borderId="4" xfId="5" applyNumberFormat="1" applyFont="1" applyFill="1" applyBorder="1" applyAlignment="1" applyProtection="1">
      <alignment horizontal="center" vertical="center" wrapText="1"/>
    </xf>
    <xf numFmtId="0" fontId="0" fillId="5" borderId="4" xfId="0" applyFill="1" applyBorder="1" applyAlignment="1"/>
    <xf numFmtId="49" fontId="9" fillId="5" borderId="4" xfId="5" applyNumberFormat="1" applyFont="1" applyFill="1" applyBorder="1" applyAlignment="1" applyProtection="1">
      <alignment horizontal="center" vertical="center" wrapText="1"/>
    </xf>
    <xf numFmtId="0" fontId="8" fillId="5" borderId="0" xfId="0" applyFont="1" applyFill="1" applyAlignment="1" applyProtection="1">
      <alignment wrapText="1"/>
      <protection locked="0"/>
    </xf>
    <xf numFmtId="0" fontId="13" fillId="5" borderId="1" xfId="0" applyFont="1" applyFill="1" applyBorder="1" applyAlignment="1" applyProtection="1">
      <alignment horizontal="center" vertical="center" wrapText="1"/>
      <protection locked="0"/>
    </xf>
    <xf numFmtId="0" fontId="9" fillId="5" borderId="1" xfId="13" applyNumberFormat="1" applyFont="1" applyFill="1" applyAlignment="1" applyProtection="1">
      <alignment horizontal="right" wrapText="1"/>
    </xf>
    <xf numFmtId="0" fontId="9" fillId="5" borderId="1" xfId="13" applyFont="1" applyFill="1" applyAlignment="1">
      <alignment horizontal="right" wrapText="1"/>
    </xf>
    <xf numFmtId="0" fontId="9" fillId="5" borderId="6" xfId="4" applyFont="1" applyFill="1" applyBorder="1" applyAlignment="1">
      <alignment horizontal="center"/>
    </xf>
    <xf numFmtId="0" fontId="9" fillId="5" borderId="8" xfId="4" applyFont="1" applyFill="1" applyBorder="1" applyAlignment="1">
      <alignment horizontal="center"/>
    </xf>
    <xf numFmtId="0" fontId="8" fillId="0" borderId="1" xfId="0" applyFont="1" applyFill="1" applyBorder="1" applyAlignment="1">
      <alignment vertical="top"/>
    </xf>
    <xf numFmtId="0" fontId="9" fillId="5" borderId="1" xfId="13" applyNumberFormat="1" applyFont="1" applyFill="1" applyProtection="1">
      <alignment horizontal="left" wrapText="1"/>
    </xf>
    <xf numFmtId="0" fontId="9" fillId="5" borderId="1" xfId="13" applyFont="1" applyFill="1">
      <alignment horizontal="left" wrapText="1"/>
    </xf>
    <xf numFmtId="0" fontId="13" fillId="5" borderId="1" xfId="30" applyFont="1" applyFill="1" applyBorder="1" applyAlignment="1" applyProtection="1">
      <alignment horizontal="center" wrapText="1"/>
      <protection locked="0"/>
    </xf>
    <xf numFmtId="0" fontId="6" fillId="0" borderId="1" xfId="0" applyFont="1" applyFill="1" applyBorder="1" applyAlignment="1">
      <alignment horizontal="left"/>
    </xf>
    <xf numFmtId="0" fontId="6" fillId="0" borderId="1" xfId="0" applyFont="1" applyFill="1" applyBorder="1" applyAlignment="1">
      <alignment wrapText="1"/>
    </xf>
  </cellXfs>
  <cellStyles count="31">
    <cellStyle name="br" xfId="16" xr:uid="{00000000-0005-0000-0000-000000000000}"/>
    <cellStyle name="col" xfId="15" xr:uid="{00000000-0005-0000-0000-000001000000}"/>
    <cellStyle name="st24" xfId="11" xr:uid="{00000000-0005-0000-0000-000002000000}"/>
    <cellStyle name="st25" xfId="12" xr:uid="{00000000-0005-0000-0000-000003000000}"/>
    <cellStyle name="st26" xfId="8" xr:uid="{00000000-0005-0000-0000-000004000000}"/>
    <cellStyle name="st27" xfId="9" xr:uid="{00000000-0005-0000-0000-000005000000}"/>
    <cellStyle name="style0" xfId="17" xr:uid="{00000000-0005-0000-0000-000006000000}"/>
    <cellStyle name="td" xfId="18" xr:uid="{00000000-0005-0000-0000-000007000000}"/>
    <cellStyle name="tr" xfId="14" xr:uid="{00000000-0005-0000-0000-000008000000}"/>
    <cellStyle name="xl21" xfId="19" xr:uid="{00000000-0005-0000-0000-000009000000}"/>
    <cellStyle name="xl22" xfId="5" xr:uid="{00000000-0005-0000-0000-00000A000000}"/>
    <cellStyle name="xl23" xfId="2" xr:uid="{00000000-0005-0000-0000-00000B000000}"/>
    <cellStyle name="xl24" xfId="20" xr:uid="{00000000-0005-0000-0000-00000C000000}"/>
    <cellStyle name="xl25" xfId="21" xr:uid="{00000000-0005-0000-0000-00000D000000}"/>
    <cellStyle name="xl26" xfId="1" xr:uid="{00000000-0005-0000-0000-00000E000000}"/>
    <cellStyle name="xl27" xfId="10" xr:uid="{00000000-0005-0000-0000-00000F000000}"/>
    <cellStyle name="xl28" xfId="22" xr:uid="{00000000-0005-0000-0000-000010000000}"/>
    <cellStyle name="xl29" xfId="23" xr:uid="{00000000-0005-0000-0000-000011000000}"/>
    <cellStyle name="xl30" xfId="3" xr:uid="{00000000-0005-0000-0000-000012000000}"/>
    <cellStyle name="xl31" xfId="4" xr:uid="{00000000-0005-0000-0000-000013000000}"/>
    <cellStyle name="xl32" xfId="13" xr:uid="{00000000-0005-0000-0000-000014000000}"/>
    <cellStyle name="xl33" xfId="6" xr:uid="{00000000-0005-0000-0000-000015000000}"/>
    <cellStyle name="xl34" xfId="24" xr:uid="{00000000-0005-0000-0000-000016000000}"/>
    <cellStyle name="xl35" xfId="7" xr:uid="{00000000-0005-0000-0000-000017000000}"/>
    <cellStyle name="xl36" xfId="25" xr:uid="{00000000-0005-0000-0000-000018000000}"/>
    <cellStyle name="xl37" xfId="26" xr:uid="{00000000-0005-0000-0000-000019000000}"/>
    <cellStyle name="xl38" xfId="27" xr:uid="{00000000-0005-0000-0000-00001A000000}"/>
    <cellStyle name="xl39" xfId="28" xr:uid="{00000000-0005-0000-0000-00001B000000}"/>
    <cellStyle name="xl61" xfId="29" xr:uid="{00000000-0005-0000-0000-00001C000000}"/>
    <cellStyle name="Обычный" xfId="0" builtinId="0"/>
    <cellStyle name="Обычный 2" xfId="30" xr:uid="{00000000-0005-0000-0000-00001E00000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pageSetUpPr fitToPage="1"/>
  </sheetPr>
  <dimension ref="A1:G535"/>
  <sheetViews>
    <sheetView showGridLines="0" zoomScaleSheetLayoutView="100" workbookViewId="0">
      <selection activeCell="C3" sqref="C3:E3"/>
    </sheetView>
  </sheetViews>
  <sheetFormatPr defaultColWidth="9.109375" defaultRowHeight="14.4" outlineLevelRow="6" x14ac:dyDescent="0.3"/>
  <cols>
    <col min="1" max="1" width="7.6640625" style="23" customWidth="1"/>
    <col min="2" max="2" width="53.88671875" style="23" customWidth="1"/>
    <col min="3" max="5" width="11.6640625" style="37" customWidth="1"/>
    <col min="6" max="6" width="9.109375" style="24" customWidth="1"/>
    <col min="7" max="16384" width="9.109375" style="24"/>
  </cols>
  <sheetData>
    <row r="1" spans="1:6" ht="12.75" customHeight="1" x14ac:dyDescent="0.3">
      <c r="C1" s="155" t="s">
        <v>711</v>
      </c>
      <c r="D1" s="155"/>
      <c r="E1" s="155"/>
    </row>
    <row r="2" spans="1:6" ht="21" customHeight="1" x14ac:dyDescent="0.3">
      <c r="C2" s="155" t="s">
        <v>528</v>
      </c>
      <c r="D2" s="155"/>
      <c r="E2" s="155"/>
    </row>
    <row r="3" spans="1:6" ht="15" customHeight="1" x14ac:dyDescent="0.3">
      <c r="B3" s="148"/>
      <c r="C3" s="156" t="s">
        <v>805</v>
      </c>
      <c r="D3" s="156"/>
      <c r="E3" s="156"/>
    </row>
    <row r="4" spans="1:6" x14ac:dyDescent="0.3">
      <c r="C4" s="153" t="s">
        <v>792</v>
      </c>
      <c r="D4" s="154"/>
      <c r="E4" s="154"/>
    </row>
    <row r="5" spans="1:6" x14ac:dyDescent="0.3">
      <c r="C5" s="153" t="s">
        <v>793</v>
      </c>
      <c r="D5" s="154"/>
      <c r="E5" s="154"/>
    </row>
    <row r="6" spans="1:6" x14ac:dyDescent="0.3">
      <c r="C6" s="153" t="s">
        <v>794</v>
      </c>
      <c r="D6" s="154"/>
      <c r="E6" s="154"/>
    </row>
    <row r="7" spans="1:6" x14ac:dyDescent="0.3">
      <c r="B7" s="63"/>
      <c r="C7" s="64"/>
      <c r="D7" s="64"/>
      <c r="E7" s="64"/>
    </row>
    <row r="8" spans="1:6" x14ac:dyDescent="0.3">
      <c r="B8" s="63"/>
      <c r="C8" s="64"/>
      <c r="D8" s="64"/>
      <c r="E8" s="64"/>
    </row>
    <row r="9" spans="1:6" ht="15.75" customHeight="1" x14ac:dyDescent="0.3">
      <c r="A9" s="161" t="s">
        <v>740</v>
      </c>
      <c r="B9" s="161"/>
      <c r="C9" s="161"/>
      <c r="D9" s="161"/>
      <c r="E9" s="161"/>
      <c r="F9" s="2"/>
    </row>
    <row r="10" spans="1:6" ht="72.75" customHeight="1" x14ac:dyDescent="0.3">
      <c r="A10" s="161"/>
      <c r="B10" s="161"/>
      <c r="C10" s="161"/>
      <c r="D10" s="161"/>
      <c r="E10" s="161"/>
      <c r="F10" s="2"/>
    </row>
    <row r="11" spans="1:6" ht="15.75" customHeight="1" x14ac:dyDescent="0.3">
      <c r="B11" s="162"/>
      <c r="C11" s="163"/>
      <c r="D11" s="163"/>
      <c r="E11" s="163"/>
      <c r="F11" s="2"/>
    </row>
    <row r="12" spans="1:6" ht="12" customHeight="1" x14ac:dyDescent="0.3">
      <c r="B12" s="157"/>
      <c r="C12" s="158"/>
      <c r="D12" s="158"/>
      <c r="E12" s="158"/>
      <c r="F12" s="2"/>
    </row>
    <row r="13" spans="1:6" ht="15" customHeight="1" x14ac:dyDescent="0.3">
      <c r="A13" s="164" t="s">
        <v>522</v>
      </c>
      <c r="B13" s="164" t="s">
        <v>525</v>
      </c>
      <c r="C13" s="166" t="s">
        <v>526</v>
      </c>
      <c r="D13" s="167"/>
      <c r="E13" s="168"/>
      <c r="F13" s="2"/>
    </row>
    <row r="14" spans="1:6" ht="42.75" customHeight="1" x14ac:dyDescent="0.3">
      <c r="A14" s="165"/>
      <c r="B14" s="165"/>
      <c r="C14" s="51" t="s">
        <v>638</v>
      </c>
      <c r="D14" s="11" t="s">
        <v>694</v>
      </c>
      <c r="E14" s="11" t="s">
        <v>738</v>
      </c>
      <c r="F14" s="2"/>
    </row>
    <row r="15" spans="1:6" ht="15.75" customHeight="1" x14ac:dyDescent="0.3">
      <c r="A15" s="49">
        <v>1</v>
      </c>
      <c r="B15" s="49">
        <v>2</v>
      </c>
      <c r="C15" s="6">
        <v>3</v>
      </c>
      <c r="D15" s="6">
        <v>4</v>
      </c>
      <c r="E15" s="6">
        <v>5</v>
      </c>
      <c r="F15" s="2"/>
    </row>
    <row r="16" spans="1:6" s="28" customFormat="1" ht="15.75" customHeight="1" x14ac:dyDescent="0.3">
      <c r="A16" s="26"/>
      <c r="B16" s="27" t="s">
        <v>536</v>
      </c>
      <c r="C16" s="7">
        <f>C17+C128+C164+C231+C317+C418+C439+C489+C522+C315</f>
        <v>869180</v>
      </c>
      <c r="D16" s="7">
        <f>D17+D128+D164+D231+D317+D418+D439+D489+D522+D315</f>
        <v>782772.20000000007</v>
      </c>
      <c r="E16" s="7">
        <f>E17+E128+E164+E231+E317+E418+E439+E489+E522+E315</f>
        <v>771104.00000000012</v>
      </c>
      <c r="F16" s="16"/>
    </row>
    <row r="17" spans="1:7" s="28" customFormat="1" x14ac:dyDescent="0.3">
      <c r="A17" s="21" t="s">
        <v>1</v>
      </c>
      <c r="B17" s="22" t="s">
        <v>249</v>
      </c>
      <c r="C17" s="8">
        <f>C18+C24+C38+C44+C53+C58</f>
        <v>96477.9</v>
      </c>
      <c r="D17" s="8">
        <f t="shared" ref="D17:E17" si="0">D18+D24+D38+D44+D53+D58</f>
        <v>94158</v>
      </c>
      <c r="E17" s="8">
        <f t="shared" si="0"/>
        <v>94249.8</v>
      </c>
      <c r="F17" s="4"/>
    </row>
    <row r="18" spans="1:7" ht="26.4" outlineLevel="1" x14ac:dyDescent="0.3">
      <c r="A18" s="17" t="s">
        <v>11</v>
      </c>
      <c r="B18" s="19" t="s">
        <v>260</v>
      </c>
      <c r="C18" s="9">
        <f>'№ 5ведомственная'!F25</f>
        <v>3176.3</v>
      </c>
      <c r="D18" s="9">
        <f>'№ 5ведомственная'!G25</f>
        <v>2498.7999999999997</v>
      </c>
      <c r="E18" s="9">
        <f>'№ 5ведомственная'!H25</f>
        <v>2498.7999999999997</v>
      </c>
      <c r="F18" s="2"/>
    </row>
    <row r="19" spans="1:7" ht="39.6" hidden="1" outlineLevel="2" x14ac:dyDescent="0.3">
      <c r="A19" s="17" t="s">
        <v>11</v>
      </c>
      <c r="B19" s="19" t="s">
        <v>261</v>
      </c>
      <c r="C19" s="9">
        <f>C20</f>
        <v>3176.3</v>
      </c>
      <c r="D19" s="9">
        <f t="shared" ref="D19:E22" si="1">D20</f>
        <v>2498.7999999999997</v>
      </c>
      <c r="E19" s="9">
        <f t="shared" si="1"/>
        <v>2498.7999999999997</v>
      </c>
      <c r="F19" s="2"/>
      <c r="G19" s="29"/>
    </row>
    <row r="20" spans="1:7" ht="26.4" hidden="1" outlineLevel="3" x14ac:dyDescent="0.3">
      <c r="A20" s="17" t="s">
        <v>11</v>
      </c>
      <c r="B20" s="19" t="s">
        <v>308</v>
      </c>
      <c r="C20" s="9">
        <f>C21</f>
        <v>3176.3</v>
      </c>
      <c r="D20" s="9">
        <f t="shared" si="1"/>
        <v>2498.7999999999997</v>
      </c>
      <c r="E20" s="9">
        <f t="shared" si="1"/>
        <v>2498.7999999999997</v>
      </c>
      <c r="F20" s="2"/>
    </row>
    <row r="21" spans="1:7" ht="26.4" hidden="1" outlineLevel="4" x14ac:dyDescent="0.3">
      <c r="A21" s="17" t="s">
        <v>11</v>
      </c>
      <c r="B21" s="19" t="s">
        <v>309</v>
      </c>
      <c r="C21" s="9">
        <f>C22</f>
        <v>3176.3</v>
      </c>
      <c r="D21" s="9">
        <f t="shared" si="1"/>
        <v>2498.7999999999997</v>
      </c>
      <c r="E21" s="9">
        <f t="shared" si="1"/>
        <v>2498.7999999999997</v>
      </c>
      <c r="F21" s="2"/>
    </row>
    <row r="22" spans="1:7" hidden="1" outlineLevel="5" x14ac:dyDescent="0.3">
      <c r="A22" s="17" t="s">
        <v>11</v>
      </c>
      <c r="B22" s="19" t="s">
        <v>310</v>
      </c>
      <c r="C22" s="9">
        <f>C23</f>
        <v>3176.3</v>
      </c>
      <c r="D22" s="9">
        <f t="shared" si="1"/>
        <v>2498.7999999999997</v>
      </c>
      <c r="E22" s="9">
        <f t="shared" si="1"/>
        <v>2498.7999999999997</v>
      </c>
      <c r="F22" s="2"/>
    </row>
    <row r="23" spans="1:7" ht="52.8" hidden="1" outlineLevel="6" x14ac:dyDescent="0.3">
      <c r="A23" s="17" t="s">
        <v>11</v>
      </c>
      <c r="B23" s="19" t="s">
        <v>302</v>
      </c>
      <c r="C23" s="9">
        <f>'№ 5ведомственная'!F30</f>
        <v>3176.3</v>
      </c>
      <c r="D23" s="9">
        <f>'№ 5ведомственная'!G30</f>
        <v>2498.7999999999997</v>
      </c>
      <c r="E23" s="9">
        <f>'№ 5ведомственная'!H30</f>
        <v>2498.7999999999997</v>
      </c>
      <c r="F23" s="2"/>
    </row>
    <row r="24" spans="1:7" ht="39.6" outlineLevel="1" collapsed="1" x14ac:dyDescent="0.3">
      <c r="A24" s="17" t="s">
        <v>16</v>
      </c>
      <c r="B24" s="19" t="s">
        <v>779</v>
      </c>
      <c r="C24" s="9">
        <f>'№ 5ведомственная'!F31</f>
        <v>53869.499999999993</v>
      </c>
      <c r="D24" s="9">
        <f>'№ 5ведомственная'!G31</f>
        <v>53753.1</v>
      </c>
      <c r="E24" s="9">
        <f>'№ 5ведомственная'!H31</f>
        <v>53756.899999999994</v>
      </c>
      <c r="F24" s="2"/>
    </row>
    <row r="25" spans="1:7" ht="39.6" hidden="1" outlineLevel="2" x14ac:dyDescent="0.3">
      <c r="A25" s="17" t="s">
        <v>16</v>
      </c>
      <c r="B25" s="19" t="s">
        <v>261</v>
      </c>
      <c r="C25" s="9" t="e">
        <f>C26+C31</f>
        <v>#REF!</v>
      </c>
      <c r="D25" s="9" t="e">
        <f>D26+D31</f>
        <v>#REF!</v>
      </c>
      <c r="E25" s="9" t="e">
        <f>E26+E31</f>
        <v>#REF!</v>
      </c>
      <c r="F25" s="2"/>
    </row>
    <row r="26" spans="1:7" ht="52.8" hidden="1" outlineLevel="3" x14ac:dyDescent="0.3">
      <c r="A26" s="17" t="s">
        <v>16</v>
      </c>
      <c r="B26" s="19" t="s">
        <v>311</v>
      </c>
      <c r="C26" s="9">
        <f t="shared" ref="C26:E27" si="2">C27</f>
        <v>418.70000000000005</v>
      </c>
      <c r="D26" s="9">
        <f t="shared" si="2"/>
        <v>422.3</v>
      </c>
      <c r="E26" s="9">
        <f t="shared" si="2"/>
        <v>426.1</v>
      </c>
      <c r="F26" s="2"/>
    </row>
    <row r="27" spans="1:7" ht="66" hidden="1" outlineLevel="4" x14ac:dyDescent="0.3">
      <c r="A27" s="17" t="s">
        <v>16</v>
      </c>
      <c r="B27" s="19" t="s">
        <v>312</v>
      </c>
      <c r="C27" s="9">
        <f t="shared" si="2"/>
        <v>418.70000000000005</v>
      </c>
      <c r="D27" s="9">
        <f t="shared" si="2"/>
        <v>422.3</v>
      </c>
      <c r="E27" s="9">
        <f t="shared" si="2"/>
        <v>426.1</v>
      </c>
      <c r="F27" s="2"/>
    </row>
    <row r="28" spans="1:7" ht="39.6" hidden="1" outlineLevel="5" x14ac:dyDescent="0.3">
      <c r="A28" s="17" t="s">
        <v>16</v>
      </c>
      <c r="B28" s="19" t="s">
        <v>313</v>
      </c>
      <c r="C28" s="9">
        <f>C29+C30</f>
        <v>418.70000000000005</v>
      </c>
      <c r="D28" s="9">
        <f>D29+D30</f>
        <v>422.3</v>
      </c>
      <c r="E28" s="9">
        <f>E29+E30</f>
        <v>426.1</v>
      </c>
      <c r="F28" s="2"/>
    </row>
    <row r="29" spans="1:7" ht="52.8" hidden="1" outlineLevel="6" x14ac:dyDescent="0.3">
      <c r="A29" s="17" t="s">
        <v>16</v>
      </c>
      <c r="B29" s="19" t="s">
        <v>302</v>
      </c>
      <c r="C29" s="9">
        <f>'№ 5ведомственная'!F36</f>
        <v>342.8</v>
      </c>
      <c r="D29" s="9">
        <f>'№ 5ведомственная'!G36</f>
        <v>342.8</v>
      </c>
      <c r="E29" s="9">
        <f>'№ 5ведомственная'!H36</f>
        <v>342.8</v>
      </c>
      <c r="F29" s="2"/>
    </row>
    <row r="30" spans="1:7" ht="26.4" hidden="1" outlineLevel="6" x14ac:dyDescent="0.3">
      <c r="A30" s="17" t="s">
        <v>16</v>
      </c>
      <c r="B30" s="19" t="s">
        <v>303</v>
      </c>
      <c r="C30" s="9">
        <f>'№ 5ведомственная'!F37</f>
        <v>75.900000000000006</v>
      </c>
      <c r="D30" s="9">
        <f>'№ 5ведомственная'!G37</f>
        <v>79.5</v>
      </c>
      <c r="E30" s="9">
        <f>'№ 5ведомственная'!H37</f>
        <v>83.3</v>
      </c>
      <c r="F30" s="2"/>
    </row>
    <row r="31" spans="1:7" ht="26.4" hidden="1" outlineLevel="3" x14ac:dyDescent="0.3">
      <c r="A31" s="17" t="s">
        <v>16</v>
      </c>
      <c r="B31" s="19" t="s">
        <v>308</v>
      </c>
      <c r="C31" s="9" t="e">
        <f t="shared" ref="C31:E32" si="3">C32</f>
        <v>#REF!</v>
      </c>
      <c r="D31" s="9" t="e">
        <f t="shared" si="3"/>
        <v>#REF!</v>
      </c>
      <c r="E31" s="9" t="e">
        <f t="shared" si="3"/>
        <v>#REF!</v>
      </c>
      <c r="F31" s="2"/>
    </row>
    <row r="32" spans="1:7" ht="26.4" hidden="1" outlineLevel="4" x14ac:dyDescent="0.3">
      <c r="A32" s="17" t="s">
        <v>16</v>
      </c>
      <c r="B32" s="19" t="s">
        <v>309</v>
      </c>
      <c r="C32" s="9" t="e">
        <f t="shared" si="3"/>
        <v>#REF!</v>
      </c>
      <c r="D32" s="9" t="e">
        <f t="shared" si="3"/>
        <v>#REF!</v>
      </c>
      <c r="E32" s="9" t="e">
        <f t="shared" si="3"/>
        <v>#REF!</v>
      </c>
      <c r="F32" s="2"/>
    </row>
    <row r="33" spans="1:6" ht="52.8" hidden="1" outlineLevel="5" x14ac:dyDescent="0.3">
      <c r="A33" s="17" t="s">
        <v>16</v>
      </c>
      <c r="B33" s="19" t="s">
        <v>315</v>
      </c>
      <c r="C33" s="9" t="e">
        <f>C34+C35+C36+C37</f>
        <v>#REF!</v>
      </c>
      <c r="D33" s="9" t="e">
        <f>D34+D35+D36+D37</f>
        <v>#REF!</v>
      </c>
      <c r="E33" s="9" t="e">
        <f>E34+E35+E36+E37</f>
        <v>#REF!</v>
      </c>
      <c r="F33" s="2"/>
    </row>
    <row r="34" spans="1:6" ht="52.8" hidden="1" outlineLevel="6" x14ac:dyDescent="0.3">
      <c r="A34" s="17" t="s">
        <v>16</v>
      </c>
      <c r="B34" s="19" t="s">
        <v>302</v>
      </c>
      <c r="C34" s="9">
        <f>'№ 5ведомственная'!F41</f>
        <v>46708.7</v>
      </c>
      <c r="D34" s="9">
        <f>'№ 5ведомственная'!G41</f>
        <v>46708.7</v>
      </c>
      <c r="E34" s="9">
        <f>'№ 5ведомственная'!H41</f>
        <v>46708.7</v>
      </c>
      <c r="F34" s="2"/>
    </row>
    <row r="35" spans="1:6" ht="26.4" hidden="1" outlineLevel="6" x14ac:dyDescent="0.3">
      <c r="A35" s="17" t="s">
        <v>16</v>
      </c>
      <c r="B35" s="19" t="s">
        <v>303</v>
      </c>
      <c r="C35" s="9">
        <f>'№ 5ведомственная'!F42</f>
        <v>6742.1</v>
      </c>
      <c r="D35" s="9">
        <f>'№ 5ведомственная'!G42</f>
        <v>6622.1</v>
      </c>
      <c r="E35" s="9">
        <f>'№ 5ведомственная'!H42</f>
        <v>6622.1</v>
      </c>
      <c r="F35" s="2"/>
    </row>
    <row r="36" spans="1:6" hidden="1" outlineLevel="6" x14ac:dyDescent="0.3">
      <c r="A36" s="17" t="s">
        <v>16</v>
      </c>
      <c r="B36" s="19" t="s">
        <v>314</v>
      </c>
      <c r="C36" s="9" t="e">
        <f>'№ 5ведомственная'!#REF!</f>
        <v>#REF!</v>
      </c>
      <c r="D36" s="9" t="e">
        <f>'№ 5ведомственная'!#REF!</f>
        <v>#REF!</v>
      </c>
      <c r="E36" s="9" t="e">
        <f>'№ 5ведомственная'!#REF!</f>
        <v>#REF!</v>
      </c>
      <c r="F36" s="2"/>
    </row>
    <row r="37" spans="1:6" hidden="1" outlineLevel="6" x14ac:dyDescent="0.3">
      <c r="A37" s="17" t="s">
        <v>16</v>
      </c>
      <c r="B37" s="19" t="s">
        <v>304</v>
      </c>
      <c r="C37" s="9" t="e">
        <f>'№ 5ведомственная'!#REF!</f>
        <v>#REF!</v>
      </c>
      <c r="D37" s="9" t="e">
        <f>'№ 5ведомственная'!#REF!</f>
        <v>#REF!</v>
      </c>
      <c r="E37" s="9" t="e">
        <f>'№ 5ведомственная'!#REF!</f>
        <v>#REF!</v>
      </c>
      <c r="F37" s="2"/>
    </row>
    <row r="38" spans="1:6" outlineLevel="1" collapsed="1" x14ac:dyDescent="0.3">
      <c r="A38" s="17" t="s">
        <v>22</v>
      </c>
      <c r="B38" s="19" t="s">
        <v>262</v>
      </c>
      <c r="C38" s="9">
        <f>'№ 5ведомственная'!F43</f>
        <v>13.6</v>
      </c>
      <c r="D38" s="9">
        <f>'№ 5ведомственная'!G43</f>
        <v>14.2</v>
      </c>
      <c r="E38" s="9">
        <f>'№ 5ведомственная'!H43</f>
        <v>160.80000000000001</v>
      </c>
      <c r="F38" s="2"/>
    </row>
    <row r="39" spans="1:6" ht="39.6" hidden="1" outlineLevel="2" x14ac:dyDescent="0.3">
      <c r="A39" s="17" t="s">
        <v>22</v>
      </c>
      <c r="B39" s="19" t="s">
        <v>261</v>
      </c>
      <c r="C39" s="9">
        <f>C40</f>
        <v>0</v>
      </c>
      <c r="D39" s="9">
        <f t="shared" ref="D39:E42" si="4">D40</f>
        <v>0</v>
      </c>
      <c r="E39" s="9">
        <f t="shared" si="4"/>
        <v>0</v>
      </c>
      <c r="F39" s="2"/>
    </row>
    <row r="40" spans="1:6" ht="52.8" hidden="1" outlineLevel="3" x14ac:dyDescent="0.3">
      <c r="A40" s="17" t="s">
        <v>22</v>
      </c>
      <c r="B40" s="19" t="s">
        <v>311</v>
      </c>
      <c r="C40" s="9">
        <f>C41</f>
        <v>0</v>
      </c>
      <c r="D40" s="9">
        <f t="shared" si="4"/>
        <v>0</v>
      </c>
      <c r="E40" s="9">
        <f t="shared" si="4"/>
        <v>0</v>
      </c>
      <c r="F40" s="2"/>
    </row>
    <row r="41" spans="1:6" ht="66" hidden="1" outlineLevel="4" x14ac:dyDescent="0.3">
      <c r="A41" s="17" t="s">
        <v>22</v>
      </c>
      <c r="B41" s="19" t="s">
        <v>312</v>
      </c>
      <c r="C41" s="9">
        <f>C42</f>
        <v>0</v>
      </c>
      <c r="D41" s="9">
        <f t="shared" si="4"/>
        <v>0</v>
      </c>
      <c r="E41" s="9">
        <f t="shared" si="4"/>
        <v>0</v>
      </c>
      <c r="F41" s="2"/>
    </row>
    <row r="42" spans="1:6" ht="39.6" hidden="1" outlineLevel="5" x14ac:dyDescent="0.3">
      <c r="A42" s="17" t="s">
        <v>22</v>
      </c>
      <c r="B42" s="19" t="s">
        <v>316</v>
      </c>
      <c r="C42" s="9">
        <f>C43</f>
        <v>0</v>
      </c>
      <c r="D42" s="9">
        <f t="shared" si="4"/>
        <v>0</v>
      </c>
      <c r="E42" s="9">
        <f t="shared" si="4"/>
        <v>0</v>
      </c>
      <c r="F42" s="2"/>
    </row>
    <row r="43" spans="1:6" ht="26.4" hidden="1" outlineLevel="6" x14ac:dyDescent="0.3">
      <c r="A43" s="17" t="s">
        <v>22</v>
      </c>
      <c r="B43" s="19" t="s">
        <v>303</v>
      </c>
      <c r="C43" s="9"/>
      <c r="D43" s="9"/>
      <c r="E43" s="9"/>
      <c r="F43" s="2"/>
    </row>
    <row r="44" spans="1:6" ht="39.6" outlineLevel="1" collapsed="1" x14ac:dyDescent="0.3">
      <c r="A44" s="17" t="s">
        <v>2</v>
      </c>
      <c r="B44" s="19" t="s">
        <v>258</v>
      </c>
      <c r="C44" s="9">
        <f>'№ 5ведомственная'!F17+'№ 5ведомственная'!F598</f>
        <v>14018.7</v>
      </c>
      <c r="D44" s="9">
        <f>'№ 5ведомственная'!G17+'№ 5ведомственная'!G598</f>
        <v>13961.000000000002</v>
      </c>
      <c r="E44" s="9">
        <f>'№ 5ведомственная'!H17+'№ 5ведомственная'!H598</f>
        <v>14001.000000000002</v>
      </c>
      <c r="F44" s="2"/>
    </row>
    <row r="45" spans="1:6" hidden="1" outlineLevel="2" x14ac:dyDescent="0.3">
      <c r="A45" s="17" t="s">
        <v>2</v>
      </c>
      <c r="B45" s="19" t="s">
        <v>259</v>
      </c>
      <c r="C45" s="9" t="e">
        <f>C46</f>
        <v>#REF!</v>
      </c>
      <c r="D45" s="9" t="e">
        <f>D46</f>
        <v>#REF!</v>
      </c>
      <c r="E45" s="9" t="e">
        <f>E46</f>
        <v>#REF!</v>
      </c>
      <c r="F45" s="2"/>
    </row>
    <row r="46" spans="1:6" ht="26.4" hidden="1" outlineLevel="3" x14ac:dyDescent="0.3">
      <c r="A46" s="17" t="s">
        <v>2</v>
      </c>
      <c r="B46" s="19" t="s">
        <v>300</v>
      </c>
      <c r="C46" s="9" t="e">
        <f>C47+C51</f>
        <v>#REF!</v>
      </c>
      <c r="D46" s="9" t="e">
        <f>D47+D51</f>
        <v>#REF!</v>
      </c>
      <c r="E46" s="9" t="e">
        <f>E47+E51</f>
        <v>#REF!</v>
      </c>
      <c r="F46" s="2"/>
    </row>
    <row r="47" spans="1:6" ht="26.4" hidden="1" outlineLevel="5" x14ac:dyDescent="0.3">
      <c r="A47" s="17" t="s">
        <v>2</v>
      </c>
      <c r="B47" s="19" t="s">
        <v>301</v>
      </c>
      <c r="C47" s="9" t="e">
        <f>C48+C49+C50</f>
        <v>#REF!</v>
      </c>
      <c r="D47" s="9" t="e">
        <f>D48+D49+D50</f>
        <v>#REF!</v>
      </c>
      <c r="E47" s="9" t="e">
        <f>E48+E49+E50</f>
        <v>#REF!</v>
      </c>
      <c r="F47" s="2"/>
    </row>
    <row r="48" spans="1:6" ht="52.8" hidden="1" outlineLevel="6" x14ac:dyDescent="0.3">
      <c r="A48" s="17" t="s">
        <v>2</v>
      </c>
      <c r="B48" s="19" t="s">
        <v>302</v>
      </c>
      <c r="C48" s="9">
        <f>'№ 5ведомственная'!F21</f>
        <v>11833.4</v>
      </c>
      <c r="D48" s="9">
        <f>'№ 5ведомственная'!G21</f>
        <v>11775.7</v>
      </c>
      <c r="E48" s="9">
        <f>'№ 5ведомственная'!H21</f>
        <v>11815.7</v>
      </c>
      <c r="F48" s="2"/>
    </row>
    <row r="49" spans="1:6" ht="26.4" hidden="1" outlineLevel="6" x14ac:dyDescent="0.3">
      <c r="A49" s="17" t="s">
        <v>2</v>
      </c>
      <c r="B49" s="19" t="s">
        <v>303</v>
      </c>
      <c r="C49" s="9">
        <f>'№ 5ведомственная'!F22</f>
        <v>909.6</v>
      </c>
      <c r="D49" s="9">
        <f>'№ 5ведомственная'!G22</f>
        <v>909.6</v>
      </c>
      <c r="E49" s="9">
        <f>'№ 5ведомственная'!H22</f>
        <v>909.6</v>
      </c>
      <c r="F49" s="2"/>
    </row>
    <row r="50" spans="1:6" hidden="1" outlineLevel="6" x14ac:dyDescent="0.3">
      <c r="A50" s="17" t="s">
        <v>2</v>
      </c>
      <c r="B50" s="19" t="s">
        <v>304</v>
      </c>
      <c r="C50" s="9" t="e">
        <f>'№ 5ведомственная'!#REF!</f>
        <v>#REF!</v>
      </c>
      <c r="D50" s="9" t="e">
        <f>'№ 5ведомственная'!#REF!</f>
        <v>#REF!</v>
      </c>
      <c r="E50" s="9" t="e">
        <f>'№ 5ведомственная'!#REF!</f>
        <v>#REF!</v>
      </c>
      <c r="F50" s="2"/>
    </row>
    <row r="51" spans="1:6" hidden="1" outlineLevel="5" x14ac:dyDescent="0.3">
      <c r="A51" s="17" t="s">
        <v>2</v>
      </c>
      <c r="B51" s="19" t="s">
        <v>248</v>
      </c>
      <c r="C51" s="9">
        <f>C52</f>
        <v>1274.7</v>
      </c>
      <c r="D51" s="9">
        <f>D52</f>
        <v>1274.7</v>
      </c>
      <c r="E51" s="9">
        <f>E52</f>
        <v>1274.7</v>
      </c>
      <c r="F51" s="2"/>
    </row>
    <row r="52" spans="1:6" ht="52.8" hidden="1" outlineLevel="6" x14ac:dyDescent="0.3">
      <c r="A52" s="17" t="s">
        <v>2</v>
      </c>
      <c r="B52" s="19" t="s">
        <v>302</v>
      </c>
      <c r="C52" s="9">
        <f>'№ 5ведомственная'!F602</f>
        <v>1274.7</v>
      </c>
      <c r="D52" s="9">
        <f>'№ 5ведомственная'!G602</f>
        <v>1274.7</v>
      </c>
      <c r="E52" s="9">
        <f>'№ 5ведомственная'!H602</f>
        <v>1274.7</v>
      </c>
      <c r="F52" s="2"/>
    </row>
    <row r="53" spans="1:6" outlineLevel="1" collapsed="1" x14ac:dyDescent="0.3">
      <c r="A53" s="17" t="s">
        <v>24</v>
      </c>
      <c r="B53" s="19" t="s">
        <v>263</v>
      </c>
      <c r="C53" s="9">
        <f>'№ 5ведомственная'!F49</f>
        <v>1000</v>
      </c>
      <c r="D53" s="9">
        <f>'№ 5ведомственная'!G49</f>
        <v>1000</v>
      </c>
      <c r="E53" s="9">
        <f>'№ 5ведомственная'!H49</f>
        <v>1000</v>
      </c>
      <c r="F53" s="2"/>
    </row>
    <row r="54" spans="1:6" hidden="1" outlineLevel="2" x14ac:dyDescent="0.3">
      <c r="A54" s="17" t="s">
        <v>24</v>
      </c>
      <c r="B54" s="19" t="s">
        <v>259</v>
      </c>
      <c r="C54" s="9">
        <f>C55</f>
        <v>1000</v>
      </c>
      <c r="D54" s="9">
        <f t="shared" ref="D54:E56" si="5">D55</f>
        <v>1000</v>
      </c>
      <c r="E54" s="9">
        <f t="shared" si="5"/>
        <v>1000</v>
      </c>
      <c r="F54" s="2"/>
    </row>
    <row r="55" spans="1:6" hidden="1" outlineLevel="3" x14ac:dyDescent="0.3">
      <c r="A55" s="17" t="s">
        <v>24</v>
      </c>
      <c r="B55" s="19" t="s">
        <v>263</v>
      </c>
      <c r="C55" s="9">
        <f>C56</f>
        <v>1000</v>
      </c>
      <c r="D55" s="9">
        <f t="shared" si="5"/>
        <v>1000</v>
      </c>
      <c r="E55" s="9">
        <f t="shared" si="5"/>
        <v>1000</v>
      </c>
      <c r="F55" s="2"/>
    </row>
    <row r="56" spans="1:6" hidden="1" outlineLevel="5" x14ac:dyDescent="0.3">
      <c r="A56" s="17" t="s">
        <v>24</v>
      </c>
      <c r="B56" s="19" t="s">
        <v>317</v>
      </c>
      <c r="C56" s="9">
        <f>C57</f>
        <v>1000</v>
      </c>
      <c r="D56" s="9">
        <f t="shared" si="5"/>
        <v>1000</v>
      </c>
      <c r="E56" s="9">
        <f t="shared" si="5"/>
        <v>1000</v>
      </c>
      <c r="F56" s="2"/>
    </row>
    <row r="57" spans="1:6" hidden="1" outlineLevel="6" x14ac:dyDescent="0.3">
      <c r="A57" s="17" t="s">
        <v>24</v>
      </c>
      <c r="B57" s="19" t="s">
        <v>304</v>
      </c>
      <c r="C57" s="9">
        <f>'№ 5ведомственная'!F53</f>
        <v>1000</v>
      </c>
      <c r="D57" s="9">
        <f>'№ 5ведомственная'!G53</f>
        <v>1000</v>
      </c>
      <c r="E57" s="9">
        <f>'№ 5ведомственная'!H53</f>
        <v>1000</v>
      </c>
      <c r="F57" s="2"/>
    </row>
    <row r="58" spans="1:6" outlineLevel="1" collapsed="1" x14ac:dyDescent="0.3">
      <c r="A58" s="17" t="s">
        <v>27</v>
      </c>
      <c r="B58" s="19" t="s">
        <v>264</v>
      </c>
      <c r="C58" s="9">
        <f>'№ 5ведомственная'!F54+'№ 5ведомственная'!F353</f>
        <v>24399.8</v>
      </c>
      <c r="D58" s="9">
        <f>'№ 5ведомственная'!G54+'№ 5ведомственная'!G353</f>
        <v>22930.9</v>
      </c>
      <c r="E58" s="9">
        <f>'№ 5ведомственная'!H54+'№ 5ведомственная'!H353</f>
        <v>22832.300000000003</v>
      </c>
      <c r="F58" s="2"/>
    </row>
    <row r="59" spans="1:6" ht="39.6" hidden="1" outlineLevel="2" x14ac:dyDescent="0.3">
      <c r="A59" s="17" t="s">
        <v>27</v>
      </c>
      <c r="B59" s="19" t="s">
        <v>265</v>
      </c>
      <c r="C59" s="9" t="e">
        <f>C60+C71</f>
        <v>#REF!</v>
      </c>
      <c r="D59" s="9" t="e">
        <f>D60+D71</f>
        <v>#REF!</v>
      </c>
      <c r="E59" s="9" t="e">
        <f>E60+E71</f>
        <v>#REF!</v>
      </c>
      <c r="F59" s="2"/>
    </row>
    <row r="60" spans="1:6" ht="26.4" hidden="1" outlineLevel="3" x14ac:dyDescent="0.3">
      <c r="A60" s="17" t="s">
        <v>27</v>
      </c>
      <c r="B60" s="19" t="s">
        <v>318</v>
      </c>
      <c r="C60" s="9" t="e">
        <f>C61+C64</f>
        <v>#REF!</v>
      </c>
      <c r="D60" s="9" t="e">
        <f>D61+D64</f>
        <v>#REF!</v>
      </c>
      <c r="E60" s="9" t="e">
        <f>E61+E64</f>
        <v>#REF!</v>
      </c>
      <c r="F60" s="2"/>
    </row>
    <row r="61" spans="1:6" ht="26.4" hidden="1" outlineLevel="4" x14ac:dyDescent="0.3">
      <c r="A61" s="17" t="s">
        <v>27</v>
      </c>
      <c r="B61" s="19" t="s">
        <v>537</v>
      </c>
      <c r="C61" s="9" t="e">
        <f t="shared" ref="C61:E62" si="6">C62</f>
        <v>#REF!</v>
      </c>
      <c r="D61" s="9" t="e">
        <f t="shared" si="6"/>
        <v>#REF!</v>
      </c>
      <c r="E61" s="9" t="e">
        <f t="shared" si="6"/>
        <v>#REF!</v>
      </c>
      <c r="F61" s="2"/>
    </row>
    <row r="62" spans="1:6" ht="26.4" hidden="1" outlineLevel="5" x14ac:dyDescent="0.3">
      <c r="A62" s="17" t="s">
        <v>27</v>
      </c>
      <c r="B62" s="19" t="s">
        <v>319</v>
      </c>
      <c r="C62" s="9" t="e">
        <f t="shared" si="6"/>
        <v>#REF!</v>
      </c>
      <c r="D62" s="9" t="e">
        <f t="shared" si="6"/>
        <v>#REF!</v>
      </c>
      <c r="E62" s="9" t="e">
        <f t="shared" si="6"/>
        <v>#REF!</v>
      </c>
      <c r="F62" s="2"/>
    </row>
    <row r="63" spans="1:6" ht="26.4" hidden="1" outlineLevel="6" x14ac:dyDescent="0.3">
      <c r="A63" s="17" t="s">
        <v>27</v>
      </c>
      <c r="B63" s="19" t="s">
        <v>303</v>
      </c>
      <c r="C63" s="9" t="e">
        <f>'№ 5ведомственная'!#REF!</f>
        <v>#REF!</v>
      </c>
      <c r="D63" s="9" t="e">
        <f>'№ 5ведомственная'!#REF!</f>
        <v>#REF!</v>
      </c>
      <c r="E63" s="9" t="e">
        <f>'№ 5ведомственная'!#REF!</f>
        <v>#REF!</v>
      </c>
      <c r="F63" s="2"/>
    </row>
    <row r="64" spans="1:6" ht="39.6" hidden="1" outlineLevel="4" x14ac:dyDescent="0.3">
      <c r="A64" s="17" t="s">
        <v>27</v>
      </c>
      <c r="B64" s="19" t="s">
        <v>320</v>
      </c>
      <c r="C64" s="9">
        <f>C65+C67+C69</f>
        <v>4280.3</v>
      </c>
      <c r="D64" s="9">
        <f>D65+D67+D69</f>
        <v>3110</v>
      </c>
      <c r="E64" s="9">
        <f>E65+E67+E69</f>
        <v>3110</v>
      </c>
      <c r="F64" s="2"/>
    </row>
    <row r="65" spans="1:6" ht="39.6" hidden="1" outlineLevel="5" x14ac:dyDescent="0.3">
      <c r="A65" s="17" t="s">
        <v>27</v>
      </c>
      <c r="B65" s="19" t="s">
        <v>321</v>
      </c>
      <c r="C65" s="9">
        <f>C66</f>
        <v>150</v>
      </c>
      <c r="D65" s="9">
        <f>D66</f>
        <v>150</v>
      </c>
      <c r="E65" s="9">
        <f>E66</f>
        <v>150</v>
      </c>
      <c r="F65" s="2"/>
    </row>
    <row r="66" spans="1:6" ht="26.4" hidden="1" outlineLevel="6" x14ac:dyDescent="0.3">
      <c r="A66" s="17" t="s">
        <v>27</v>
      </c>
      <c r="B66" s="19" t="s">
        <v>303</v>
      </c>
      <c r="C66" s="9">
        <f>'№ 5ведомственная'!F59</f>
        <v>150</v>
      </c>
      <c r="D66" s="9">
        <f>'№ 5ведомственная'!G59</f>
        <v>150</v>
      </c>
      <c r="E66" s="9">
        <f>'№ 5ведомственная'!H59</f>
        <v>150</v>
      </c>
      <c r="F66" s="2"/>
    </row>
    <row r="67" spans="1:6" ht="52.8" hidden="1" outlineLevel="5" x14ac:dyDescent="0.3">
      <c r="A67" s="17" t="s">
        <v>27</v>
      </c>
      <c r="B67" s="19" t="s">
        <v>322</v>
      </c>
      <c r="C67" s="9">
        <f>C68</f>
        <v>1000</v>
      </c>
      <c r="D67" s="9">
        <f>D68</f>
        <v>100</v>
      </c>
      <c r="E67" s="9">
        <f>E68</f>
        <v>100</v>
      </c>
      <c r="F67" s="2"/>
    </row>
    <row r="68" spans="1:6" ht="26.4" hidden="1" outlineLevel="6" x14ac:dyDescent="0.3">
      <c r="A68" s="17" t="s">
        <v>27</v>
      </c>
      <c r="B68" s="19" t="s">
        <v>303</v>
      </c>
      <c r="C68" s="9">
        <f>'№ 5ведомственная'!F61</f>
        <v>1000</v>
      </c>
      <c r="D68" s="9">
        <f>'№ 5ведомственная'!G61</f>
        <v>100</v>
      </c>
      <c r="E68" s="9">
        <f>'№ 5ведомственная'!H61</f>
        <v>100</v>
      </c>
      <c r="F68" s="2"/>
    </row>
    <row r="69" spans="1:6" ht="26.4" hidden="1" outlineLevel="5" x14ac:dyDescent="0.3">
      <c r="A69" s="17" t="s">
        <v>27</v>
      </c>
      <c r="B69" s="19" t="s">
        <v>323</v>
      </c>
      <c r="C69" s="9">
        <f>C70</f>
        <v>3130.3</v>
      </c>
      <c r="D69" s="9">
        <f>D70</f>
        <v>2860</v>
      </c>
      <c r="E69" s="9">
        <f>E70</f>
        <v>2860</v>
      </c>
      <c r="F69" s="2"/>
    </row>
    <row r="70" spans="1:6" ht="26.4" hidden="1" outlineLevel="6" x14ac:dyDescent="0.3">
      <c r="A70" s="17" t="s">
        <v>27</v>
      </c>
      <c r="B70" s="19" t="s">
        <v>303</v>
      </c>
      <c r="C70" s="9">
        <f>'№ 5ведомственная'!F63</f>
        <v>3130.3</v>
      </c>
      <c r="D70" s="9">
        <f>'№ 5ведомственная'!G63</f>
        <v>2860</v>
      </c>
      <c r="E70" s="9">
        <f>'№ 5ведомственная'!H63</f>
        <v>2860</v>
      </c>
      <c r="F70" s="2"/>
    </row>
    <row r="71" spans="1:6" ht="26.4" hidden="1" outlineLevel="3" x14ac:dyDescent="0.3">
      <c r="A71" s="17" t="s">
        <v>27</v>
      </c>
      <c r="B71" s="19" t="s">
        <v>324</v>
      </c>
      <c r="C71" s="9" t="e">
        <f>C72</f>
        <v>#REF!</v>
      </c>
      <c r="D71" s="9" t="e">
        <f t="shared" ref="D71:E73" si="7">D72</f>
        <v>#REF!</v>
      </c>
      <c r="E71" s="9" t="e">
        <f t="shared" si="7"/>
        <v>#REF!</v>
      </c>
      <c r="F71" s="2"/>
    </row>
    <row r="72" spans="1:6" ht="52.8" hidden="1" outlineLevel="4" x14ac:dyDescent="0.3">
      <c r="A72" s="17" t="s">
        <v>27</v>
      </c>
      <c r="B72" s="19" t="s">
        <v>325</v>
      </c>
      <c r="C72" s="9" t="e">
        <f>C73</f>
        <v>#REF!</v>
      </c>
      <c r="D72" s="9" t="e">
        <f t="shared" si="7"/>
        <v>#REF!</v>
      </c>
      <c r="E72" s="9" t="e">
        <f t="shared" si="7"/>
        <v>#REF!</v>
      </c>
      <c r="F72" s="2"/>
    </row>
    <row r="73" spans="1:6" ht="26.4" hidden="1" outlineLevel="5" x14ac:dyDescent="0.3">
      <c r="A73" s="17" t="s">
        <v>27</v>
      </c>
      <c r="B73" s="19" t="s">
        <v>326</v>
      </c>
      <c r="C73" s="9" t="e">
        <f>C74</f>
        <v>#REF!</v>
      </c>
      <c r="D73" s="9" t="e">
        <f t="shared" si="7"/>
        <v>#REF!</v>
      </c>
      <c r="E73" s="9" t="e">
        <f t="shared" si="7"/>
        <v>#REF!</v>
      </c>
      <c r="F73" s="2"/>
    </row>
    <row r="74" spans="1:6" ht="26.4" hidden="1" outlineLevel="6" x14ac:dyDescent="0.3">
      <c r="A74" s="17" t="s">
        <v>27</v>
      </c>
      <c r="B74" s="19" t="s">
        <v>303</v>
      </c>
      <c r="C74" s="9" t="e">
        <f>'№ 5ведомственная'!#REF!</f>
        <v>#REF!</v>
      </c>
      <c r="D74" s="9" t="e">
        <f>'№ 5ведомственная'!#REF!</f>
        <v>#REF!</v>
      </c>
      <c r="E74" s="9" t="e">
        <f>'№ 5ведомственная'!#REF!</f>
        <v>#REF!</v>
      </c>
      <c r="F74" s="2"/>
    </row>
    <row r="75" spans="1:6" ht="39.6" hidden="1" outlineLevel="2" x14ac:dyDescent="0.3">
      <c r="A75" s="17" t="s">
        <v>27</v>
      </c>
      <c r="B75" s="19" t="s">
        <v>261</v>
      </c>
      <c r="C75" s="9" t="e">
        <f>C76+C86</f>
        <v>#REF!</v>
      </c>
      <c r="D75" s="9" t="e">
        <f>D76+D86</f>
        <v>#REF!</v>
      </c>
      <c r="E75" s="9" t="e">
        <f>E76+E86</f>
        <v>#REF!</v>
      </c>
      <c r="F75" s="2"/>
    </row>
    <row r="76" spans="1:6" ht="52.8" hidden="1" outlineLevel="3" x14ac:dyDescent="0.3">
      <c r="A76" s="17" t="s">
        <v>27</v>
      </c>
      <c r="B76" s="19" t="s">
        <v>311</v>
      </c>
      <c r="C76" s="9" t="e">
        <f>C77</f>
        <v>#REF!</v>
      </c>
      <c r="D76" s="9" t="e">
        <f>D77</f>
        <v>#REF!</v>
      </c>
      <c r="E76" s="9" t="e">
        <f>E77</f>
        <v>#REF!</v>
      </c>
      <c r="F76" s="2"/>
    </row>
    <row r="77" spans="1:6" ht="66" hidden="1" outlineLevel="4" x14ac:dyDescent="0.3">
      <c r="A77" s="17" t="s">
        <v>27</v>
      </c>
      <c r="B77" s="19" t="s">
        <v>312</v>
      </c>
      <c r="C77" s="9" t="e">
        <f>C78+C81+C83</f>
        <v>#REF!</v>
      </c>
      <c r="D77" s="9" t="e">
        <f>D78+D81+D83</f>
        <v>#REF!</v>
      </c>
      <c r="E77" s="9" t="e">
        <f>E78+E81+E83</f>
        <v>#REF!</v>
      </c>
      <c r="F77" s="2"/>
    </row>
    <row r="78" spans="1:6" ht="52.8" hidden="1" outlineLevel="5" x14ac:dyDescent="0.3">
      <c r="A78" s="17" t="s">
        <v>27</v>
      </c>
      <c r="B78" s="19" t="s">
        <v>327</v>
      </c>
      <c r="C78" s="9">
        <f>C79+C80</f>
        <v>180.7</v>
      </c>
      <c r="D78" s="9">
        <f>D79+D80</f>
        <v>182.1</v>
      </c>
      <c r="E78" s="9">
        <f>E79+E80</f>
        <v>183.6</v>
      </c>
      <c r="F78" s="2"/>
    </row>
    <row r="79" spans="1:6" ht="52.8" hidden="1" outlineLevel="6" x14ac:dyDescent="0.3">
      <c r="A79" s="17" t="s">
        <v>27</v>
      </c>
      <c r="B79" s="19" t="s">
        <v>302</v>
      </c>
      <c r="C79" s="9">
        <f>'№ 5ведомственная'!F68</f>
        <v>126.6</v>
      </c>
      <c r="D79" s="9">
        <f>'№ 5ведомственная'!G68</f>
        <v>126.6</v>
      </c>
      <c r="E79" s="9">
        <f>'№ 5ведомственная'!H68</f>
        <v>126.6</v>
      </c>
      <c r="F79" s="2"/>
    </row>
    <row r="80" spans="1:6" ht="26.4" hidden="1" outlineLevel="6" x14ac:dyDescent="0.3">
      <c r="A80" s="17" t="s">
        <v>27</v>
      </c>
      <c r="B80" s="19" t="s">
        <v>303</v>
      </c>
      <c r="C80" s="9">
        <f>'№ 5ведомственная'!F69</f>
        <v>54.1</v>
      </c>
      <c r="D80" s="9">
        <f>'№ 5ведомственная'!G69</f>
        <v>55.5</v>
      </c>
      <c r="E80" s="9">
        <f>'№ 5ведомственная'!H69</f>
        <v>57</v>
      </c>
      <c r="F80" s="2"/>
    </row>
    <row r="81" spans="1:6" hidden="1" outlineLevel="5" x14ac:dyDescent="0.3">
      <c r="A81" s="17" t="s">
        <v>27</v>
      </c>
      <c r="B81" s="19" t="s">
        <v>328</v>
      </c>
      <c r="C81" s="9">
        <f>C82</f>
        <v>300</v>
      </c>
      <c r="D81" s="9">
        <f>D82</f>
        <v>300</v>
      </c>
      <c r="E81" s="9">
        <f>E82</f>
        <v>300</v>
      </c>
      <c r="F81" s="2"/>
    </row>
    <row r="82" spans="1:6" ht="26.4" hidden="1" outlineLevel="6" x14ac:dyDescent="0.3">
      <c r="A82" s="17" t="s">
        <v>27</v>
      </c>
      <c r="B82" s="19" t="s">
        <v>329</v>
      </c>
      <c r="C82" s="9">
        <f>'№ 5ведомственная'!F71</f>
        <v>300</v>
      </c>
      <c r="D82" s="9">
        <f>'№ 5ведомственная'!G71</f>
        <v>300</v>
      </c>
      <c r="E82" s="9">
        <f>'№ 5ведомственная'!H71</f>
        <v>300</v>
      </c>
      <c r="F82" s="2"/>
    </row>
    <row r="83" spans="1:6" ht="26.4" hidden="1" outlineLevel="5" x14ac:dyDescent="0.3">
      <c r="A83" s="17" t="s">
        <v>27</v>
      </c>
      <c r="B83" s="19" t="s">
        <v>330</v>
      </c>
      <c r="C83" s="9" t="e">
        <f>C84+C85</f>
        <v>#REF!</v>
      </c>
      <c r="D83" s="9" t="e">
        <f>D84+D85</f>
        <v>#REF!</v>
      </c>
      <c r="E83" s="9" t="e">
        <f>E84+E85</f>
        <v>#REF!</v>
      </c>
      <c r="F83" s="2"/>
    </row>
    <row r="84" spans="1:6" ht="52.8" hidden="1" outlineLevel="6" x14ac:dyDescent="0.3">
      <c r="A84" s="17" t="s">
        <v>27</v>
      </c>
      <c r="B84" s="19" t="s">
        <v>302</v>
      </c>
      <c r="C84" s="9" t="e">
        <f>'№ 5ведомственная'!#REF!</f>
        <v>#REF!</v>
      </c>
      <c r="D84" s="9" t="e">
        <f>'№ 5ведомственная'!#REF!</f>
        <v>#REF!</v>
      </c>
      <c r="E84" s="9" t="e">
        <f>'№ 5ведомственная'!#REF!</f>
        <v>#REF!</v>
      </c>
      <c r="F84" s="2"/>
    </row>
    <row r="85" spans="1:6" ht="26.4" hidden="1" outlineLevel="6" x14ac:dyDescent="0.3">
      <c r="A85" s="17" t="s">
        <v>27</v>
      </c>
      <c r="B85" s="19" t="s">
        <v>303</v>
      </c>
      <c r="C85" s="9" t="e">
        <f>'№ 5ведомственная'!#REF!</f>
        <v>#REF!</v>
      </c>
      <c r="D85" s="9" t="e">
        <f>'№ 5ведомственная'!#REF!</f>
        <v>#REF!</v>
      </c>
      <c r="E85" s="9" t="e">
        <f>'№ 5ведомственная'!#REF!</f>
        <v>#REF!</v>
      </c>
      <c r="F85" s="2"/>
    </row>
    <row r="86" spans="1:6" ht="26.4" hidden="1" outlineLevel="3" x14ac:dyDescent="0.3">
      <c r="A86" s="17" t="s">
        <v>27</v>
      </c>
      <c r="B86" s="19" t="s">
        <v>331</v>
      </c>
      <c r="C86" s="9">
        <f>C87</f>
        <v>500</v>
      </c>
      <c r="D86" s="9">
        <f>D87</f>
        <v>500</v>
      </c>
      <c r="E86" s="9">
        <f>E87</f>
        <v>500</v>
      </c>
      <c r="F86" s="2"/>
    </row>
    <row r="87" spans="1:6" ht="26.4" hidden="1" outlineLevel="4" x14ac:dyDescent="0.3">
      <c r="A87" s="17" t="s">
        <v>27</v>
      </c>
      <c r="B87" s="19" t="s">
        <v>332</v>
      </c>
      <c r="C87" s="9">
        <f>C88+C90</f>
        <v>500</v>
      </c>
      <c r="D87" s="9">
        <f>D88+D90</f>
        <v>500</v>
      </c>
      <c r="E87" s="9">
        <f>E88+E90</f>
        <v>500</v>
      </c>
      <c r="F87" s="2"/>
    </row>
    <row r="88" spans="1:6" ht="39.6" hidden="1" outlineLevel="5" x14ac:dyDescent="0.3">
      <c r="A88" s="17" t="s">
        <v>27</v>
      </c>
      <c r="B88" s="19" t="s">
        <v>333</v>
      </c>
      <c r="C88" s="9">
        <f>C89</f>
        <v>200</v>
      </c>
      <c r="D88" s="9">
        <f>D89</f>
        <v>200</v>
      </c>
      <c r="E88" s="9">
        <f>E89</f>
        <v>200</v>
      </c>
      <c r="F88" s="2"/>
    </row>
    <row r="89" spans="1:6" ht="26.4" hidden="1" outlineLevel="6" x14ac:dyDescent="0.3">
      <c r="A89" s="17" t="s">
        <v>27</v>
      </c>
      <c r="B89" s="19" t="s">
        <v>303</v>
      </c>
      <c r="C89" s="9">
        <f>'№ 5ведомственная'!F75</f>
        <v>200</v>
      </c>
      <c r="D89" s="9">
        <f>'№ 5ведомственная'!G75</f>
        <v>200</v>
      </c>
      <c r="E89" s="9">
        <f>'№ 5ведомственная'!H75</f>
        <v>200</v>
      </c>
      <c r="F89" s="2"/>
    </row>
    <row r="90" spans="1:6" ht="39.6" hidden="1" outlineLevel="5" x14ac:dyDescent="0.3">
      <c r="A90" s="17" t="s">
        <v>27</v>
      </c>
      <c r="B90" s="19" t="s">
        <v>334</v>
      </c>
      <c r="C90" s="9">
        <f>C91</f>
        <v>300</v>
      </c>
      <c r="D90" s="9">
        <f>D91</f>
        <v>300</v>
      </c>
      <c r="E90" s="9">
        <f>E91</f>
        <v>300</v>
      </c>
      <c r="F90" s="2"/>
    </row>
    <row r="91" spans="1:6" ht="26.4" hidden="1" outlineLevel="6" x14ac:dyDescent="0.3">
      <c r="A91" s="17" t="s">
        <v>27</v>
      </c>
      <c r="B91" s="19" t="s">
        <v>303</v>
      </c>
      <c r="C91" s="9">
        <f>'№ 5ведомственная'!F77</f>
        <v>300</v>
      </c>
      <c r="D91" s="9">
        <f>'№ 5ведомственная'!G77</f>
        <v>300</v>
      </c>
      <c r="E91" s="9">
        <f>'№ 5ведомственная'!H77</f>
        <v>300</v>
      </c>
      <c r="F91" s="2"/>
    </row>
    <row r="92" spans="1:6" ht="39.6" hidden="1" outlineLevel="2" x14ac:dyDescent="0.3">
      <c r="A92" s="17" t="s">
        <v>27</v>
      </c>
      <c r="B92" s="19" t="s">
        <v>266</v>
      </c>
      <c r="C92" s="9">
        <f>C93</f>
        <v>45</v>
      </c>
      <c r="D92" s="9">
        <f>D93</f>
        <v>45</v>
      </c>
      <c r="E92" s="9">
        <f>E93</f>
        <v>45</v>
      </c>
      <c r="F92" s="2"/>
    </row>
    <row r="93" spans="1:6" ht="26.4" hidden="1" outlineLevel="3" x14ac:dyDescent="0.3">
      <c r="A93" s="17" t="s">
        <v>27</v>
      </c>
      <c r="B93" s="19" t="s">
        <v>335</v>
      </c>
      <c r="C93" s="9">
        <f>C94+C98</f>
        <v>45</v>
      </c>
      <c r="D93" s="9">
        <f>D94+D98</f>
        <v>45</v>
      </c>
      <c r="E93" s="9">
        <f>E94+E98</f>
        <v>45</v>
      </c>
      <c r="F93" s="2"/>
    </row>
    <row r="94" spans="1:6" ht="26.4" hidden="1" outlineLevel="4" x14ac:dyDescent="0.3">
      <c r="A94" s="17" t="s">
        <v>27</v>
      </c>
      <c r="B94" s="19" t="s">
        <v>336</v>
      </c>
      <c r="C94" s="9">
        <f t="shared" ref="C94:E95" si="8">C95</f>
        <v>2</v>
      </c>
      <c r="D94" s="9">
        <f t="shared" si="8"/>
        <v>2</v>
      </c>
      <c r="E94" s="9">
        <f t="shared" si="8"/>
        <v>2</v>
      </c>
      <c r="F94" s="2"/>
    </row>
    <row r="95" spans="1:6" ht="26.4" hidden="1" outlineLevel="5" x14ac:dyDescent="0.3">
      <c r="A95" s="17" t="s">
        <v>27</v>
      </c>
      <c r="B95" s="19" t="s">
        <v>337</v>
      </c>
      <c r="C95" s="9">
        <f t="shared" si="8"/>
        <v>2</v>
      </c>
      <c r="D95" s="9">
        <f t="shared" si="8"/>
        <v>2</v>
      </c>
      <c r="E95" s="9">
        <f t="shared" si="8"/>
        <v>2</v>
      </c>
      <c r="F95" s="2"/>
    </row>
    <row r="96" spans="1:6" ht="26.4" hidden="1" outlineLevel="6" x14ac:dyDescent="0.3">
      <c r="A96" s="17" t="s">
        <v>27</v>
      </c>
      <c r="B96" s="19" t="s">
        <v>303</v>
      </c>
      <c r="C96" s="9">
        <f>'№ 5ведомственная'!F123</f>
        <v>2</v>
      </c>
      <c r="D96" s="9">
        <f>'№ 5ведомственная'!G123</f>
        <v>2</v>
      </c>
      <c r="E96" s="9">
        <f>'№ 5ведомственная'!H123</f>
        <v>2</v>
      </c>
      <c r="F96" s="2"/>
    </row>
    <row r="97" spans="1:6" hidden="1" outlineLevel="4" x14ac:dyDescent="0.3">
      <c r="A97" s="17" t="s">
        <v>27</v>
      </c>
      <c r="B97" s="19" t="s">
        <v>338</v>
      </c>
      <c r="C97" s="9">
        <f t="shared" ref="C97:E98" si="9">C98</f>
        <v>43</v>
      </c>
      <c r="D97" s="9">
        <f t="shared" si="9"/>
        <v>43</v>
      </c>
      <c r="E97" s="9">
        <f t="shared" si="9"/>
        <v>43</v>
      </c>
      <c r="F97" s="2"/>
    </row>
    <row r="98" spans="1:6" ht="26.4" hidden="1" outlineLevel="5" x14ac:dyDescent="0.3">
      <c r="A98" s="17" t="s">
        <v>27</v>
      </c>
      <c r="B98" s="19" t="s">
        <v>339</v>
      </c>
      <c r="C98" s="9">
        <f t="shared" si="9"/>
        <v>43</v>
      </c>
      <c r="D98" s="9">
        <f t="shared" si="9"/>
        <v>43</v>
      </c>
      <c r="E98" s="9">
        <f t="shared" si="9"/>
        <v>43</v>
      </c>
      <c r="F98" s="2"/>
    </row>
    <row r="99" spans="1:6" ht="26.4" hidden="1" outlineLevel="6" x14ac:dyDescent="0.3">
      <c r="A99" s="17" t="s">
        <v>27</v>
      </c>
      <c r="B99" s="19" t="s">
        <v>303</v>
      </c>
      <c r="C99" s="9">
        <f>'№ 5ведомственная'!F126</f>
        <v>43</v>
      </c>
      <c r="D99" s="9">
        <f>'№ 5ведомственная'!G126</f>
        <v>43</v>
      </c>
      <c r="E99" s="9">
        <f>'№ 5ведомственная'!H126</f>
        <v>43</v>
      </c>
      <c r="F99" s="2"/>
    </row>
    <row r="100" spans="1:6" ht="39.6" hidden="1" outlineLevel="2" x14ac:dyDescent="0.3">
      <c r="A100" s="38" t="s">
        <v>27</v>
      </c>
      <c r="B100" s="39" t="s">
        <v>544</v>
      </c>
      <c r="C100" s="40" t="e">
        <f>C101+C108+C115</f>
        <v>#REF!</v>
      </c>
      <c r="D100" s="40" t="e">
        <f>D101+D108+D115</f>
        <v>#REF!</v>
      </c>
      <c r="E100" s="40" t="e">
        <f>E101+E108+E115</f>
        <v>#REF!</v>
      </c>
      <c r="F100" s="2"/>
    </row>
    <row r="101" spans="1:6" ht="39.6" hidden="1" outlineLevel="3" x14ac:dyDescent="0.3">
      <c r="A101" s="38" t="s">
        <v>27</v>
      </c>
      <c r="B101" s="39" t="s">
        <v>545</v>
      </c>
      <c r="C101" s="40" t="e">
        <f>C102+C105</f>
        <v>#REF!</v>
      </c>
      <c r="D101" s="40" t="e">
        <f>D102+D105</f>
        <v>#REF!</v>
      </c>
      <c r="E101" s="40" t="e">
        <f>E102+E105</f>
        <v>#REF!</v>
      </c>
      <c r="F101" s="2"/>
    </row>
    <row r="102" spans="1:6" ht="26.4" hidden="1" outlineLevel="4" x14ac:dyDescent="0.3">
      <c r="A102" s="38" t="s">
        <v>27</v>
      </c>
      <c r="B102" s="39" t="s">
        <v>340</v>
      </c>
      <c r="C102" s="40" t="e">
        <f t="shared" ref="C102:E103" si="10">C103</f>
        <v>#REF!</v>
      </c>
      <c r="D102" s="40" t="e">
        <f t="shared" si="10"/>
        <v>#REF!</v>
      </c>
      <c r="E102" s="40" t="e">
        <f t="shared" si="10"/>
        <v>#REF!</v>
      </c>
      <c r="F102" s="2"/>
    </row>
    <row r="103" spans="1:6" ht="39.6" hidden="1" outlineLevel="5" x14ac:dyDescent="0.3">
      <c r="A103" s="38" t="s">
        <v>27</v>
      </c>
      <c r="B103" s="39" t="s">
        <v>341</v>
      </c>
      <c r="C103" s="40" t="e">
        <f t="shared" si="10"/>
        <v>#REF!</v>
      </c>
      <c r="D103" s="40" t="e">
        <f t="shared" si="10"/>
        <v>#REF!</v>
      </c>
      <c r="E103" s="40" t="e">
        <f t="shared" si="10"/>
        <v>#REF!</v>
      </c>
      <c r="F103" s="2"/>
    </row>
    <row r="104" spans="1:6" ht="26.4" hidden="1" outlineLevel="6" x14ac:dyDescent="0.3">
      <c r="A104" s="38" t="s">
        <v>27</v>
      </c>
      <c r="B104" s="39" t="s">
        <v>303</v>
      </c>
      <c r="C104" s="40" t="e">
        <f>'№ 5ведомственная'!#REF!</f>
        <v>#REF!</v>
      </c>
      <c r="D104" s="40" t="e">
        <f>'№ 5ведомственная'!#REF!</f>
        <v>#REF!</v>
      </c>
      <c r="E104" s="40" t="e">
        <f>'№ 5ведомственная'!#REF!</f>
        <v>#REF!</v>
      </c>
      <c r="F104" s="2"/>
    </row>
    <row r="105" spans="1:6" ht="39.6" hidden="1" outlineLevel="4" x14ac:dyDescent="0.3">
      <c r="A105" s="38" t="s">
        <v>27</v>
      </c>
      <c r="B105" s="39" t="s">
        <v>342</v>
      </c>
      <c r="C105" s="40" t="e">
        <f t="shared" ref="C105:E106" si="11">C106</f>
        <v>#REF!</v>
      </c>
      <c r="D105" s="40" t="e">
        <f t="shared" si="11"/>
        <v>#REF!</v>
      </c>
      <c r="E105" s="40" t="e">
        <f t="shared" si="11"/>
        <v>#REF!</v>
      </c>
      <c r="F105" s="2"/>
    </row>
    <row r="106" spans="1:6" ht="26.4" hidden="1" outlineLevel="5" x14ac:dyDescent="0.3">
      <c r="A106" s="38" t="s">
        <v>27</v>
      </c>
      <c r="B106" s="39" t="s">
        <v>343</v>
      </c>
      <c r="C106" s="40" t="e">
        <f t="shared" si="11"/>
        <v>#REF!</v>
      </c>
      <c r="D106" s="40" t="e">
        <f t="shared" si="11"/>
        <v>#REF!</v>
      </c>
      <c r="E106" s="40" t="e">
        <f t="shared" si="11"/>
        <v>#REF!</v>
      </c>
      <c r="F106" s="2"/>
    </row>
    <row r="107" spans="1:6" ht="26.4" hidden="1" outlineLevel="6" x14ac:dyDescent="0.3">
      <c r="A107" s="38" t="s">
        <v>27</v>
      </c>
      <c r="B107" s="39" t="s">
        <v>303</v>
      </c>
      <c r="C107" s="40" t="e">
        <f>'№ 5ведомственная'!#REF!</f>
        <v>#REF!</v>
      </c>
      <c r="D107" s="40" t="e">
        <f>'№ 5ведомственная'!#REF!</f>
        <v>#REF!</v>
      </c>
      <c r="E107" s="40" t="e">
        <f>'№ 5ведомственная'!#REF!</f>
        <v>#REF!</v>
      </c>
      <c r="F107" s="2"/>
    </row>
    <row r="108" spans="1:6" ht="52.8" hidden="1" outlineLevel="3" x14ac:dyDescent="0.3">
      <c r="A108" s="38" t="s">
        <v>27</v>
      </c>
      <c r="B108" s="39" t="s">
        <v>546</v>
      </c>
      <c r="C108" s="40" t="e">
        <f>C109+C112</f>
        <v>#REF!</v>
      </c>
      <c r="D108" s="40" t="e">
        <f>D109+D112</f>
        <v>#REF!</v>
      </c>
      <c r="E108" s="40" t="e">
        <f>E109+E112</f>
        <v>#REF!</v>
      </c>
      <c r="F108" s="2"/>
    </row>
    <row r="109" spans="1:6" ht="52.8" hidden="1" outlineLevel="4" x14ac:dyDescent="0.3">
      <c r="A109" s="38" t="s">
        <v>27</v>
      </c>
      <c r="B109" s="39" t="s">
        <v>538</v>
      </c>
      <c r="C109" s="40" t="e">
        <f t="shared" ref="C109:E110" si="12">C110</f>
        <v>#REF!</v>
      </c>
      <c r="D109" s="40" t="e">
        <f t="shared" si="12"/>
        <v>#REF!</v>
      </c>
      <c r="E109" s="40" t="e">
        <f t="shared" si="12"/>
        <v>#REF!</v>
      </c>
      <c r="F109" s="2"/>
    </row>
    <row r="110" spans="1:6" ht="52.8" hidden="1" outlineLevel="5" x14ac:dyDescent="0.3">
      <c r="A110" s="38" t="s">
        <v>27</v>
      </c>
      <c r="B110" s="39" t="s">
        <v>547</v>
      </c>
      <c r="C110" s="40" t="e">
        <f t="shared" si="12"/>
        <v>#REF!</v>
      </c>
      <c r="D110" s="40" t="e">
        <f t="shared" si="12"/>
        <v>#REF!</v>
      </c>
      <c r="E110" s="40" t="e">
        <f t="shared" si="12"/>
        <v>#REF!</v>
      </c>
      <c r="F110" s="2"/>
    </row>
    <row r="111" spans="1:6" ht="26.4" hidden="1" outlineLevel="6" x14ac:dyDescent="0.3">
      <c r="A111" s="38" t="s">
        <v>27</v>
      </c>
      <c r="B111" s="39" t="s">
        <v>303</v>
      </c>
      <c r="C111" s="40" t="e">
        <f>'№ 5ведомственная'!#REF!</f>
        <v>#REF!</v>
      </c>
      <c r="D111" s="40" t="e">
        <f>'№ 5ведомственная'!#REF!</f>
        <v>#REF!</v>
      </c>
      <c r="E111" s="40" t="e">
        <f>'№ 5ведомственная'!#REF!</f>
        <v>#REF!</v>
      </c>
      <c r="F111" s="2"/>
    </row>
    <row r="112" spans="1:6" ht="26.4" hidden="1" outlineLevel="4" x14ac:dyDescent="0.3">
      <c r="A112" s="38" t="s">
        <v>27</v>
      </c>
      <c r="B112" s="39" t="s">
        <v>344</v>
      </c>
      <c r="C112" s="40" t="e">
        <f t="shared" ref="C112:E113" si="13">C113</f>
        <v>#REF!</v>
      </c>
      <c r="D112" s="40" t="e">
        <f t="shared" si="13"/>
        <v>#REF!</v>
      </c>
      <c r="E112" s="40" t="e">
        <f t="shared" si="13"/>
        <v>#REF!</v>
      </c>
      <c r="F112" s="2"/>
    </row>
    <row r="113" spans="1:6" hidden="1" outlineLevel="5" x14ac:dyDescent="0.3">
      <c r="A113" s="38" t="s">
        <v>27</v>
      </c>
      <c r="B113" s="39" t="s">
        <v>345</v>
      </c>
      <c r="C113" s="40" t="e">
        <f t="shared" si="13"/>
        <v>#REF!</v>
      </c>
      <c r="D113" s="40" t="e">
        <f t="shared" si="13"/>
        <v>#REF!</v>
      </c>
      <c r="E113" s="40" t="e">
        <f t="shared" si="13"/>
        <v>#REF!</v>
      </c>
      <c r="F113" s="2"/>
    </row>
    <row r="114" spans="1:6" ht="26.4" hidden="1" outlineLevel="6" x14ac:dyDescent="0.3">
      <c r="A114" s="38" t="s">
        <v>27</v>
      </c>
      <c r="B114" s="39" t="s">
        <v>303</v>
      </c>
      <c r="C114" s="40" t="e">
        <f>'№ 5ведомственная'!#REF!</f>
        <v>#REF!</v>
      </c>
      <c r="D114" s="40" t="e">
        <f>'№ 5ведомственная'!#REF!</f>
        <v>#REF!</v>
      </c>
      <c r="E114" s="40" t="e">
        <f>'№ 5ведомственная'!#REF!</f>
        <v>#REF!</v>
      </c>
      <c r="F114" s="2"/>
    </row>
    <row r="115" spans="1:6" ht="39.6" hidden="1" outlineLevel="3" x14ac:dyDescent="0.3">
      <c r="A115" s="38" t="s">
        <v>27</v>
      </c>
      <c r="B115" s="39" t="s">
        <v>548</v>
      </c>
      <c r="C115" s="40" t="e">
        <f>C116+C119</f>
        <v>#REF!</v>
      </c>
      <c r="D115" s="40" t="e">
        <f>D116+D119</f>
        <v>#REF!</v>
      </c>
      <c r="E115" s="40" t="e">
        <f>E116+E119</f>
        <v>#REF!</v>
      </c>
      <c r="F115" s="2"/>
    </row>
    <row r="116" spans="1:6" ht="26.4" hidden="1" outlineLevel="4" x14ac:dyDescent="0.3">
      <c r="A116" s="38" t="s">
        <v>27</v>
      </c>
      <c r="B116" s="39" t="s">
        <v>346</v>
      </c>
      <c r="C116" s="40" t="e">
        <f t="shared" ref="C116:E117" si="14">C117</f>
        <v>#REF!</v>
      </c>
      <c r="D116" s="40" t="e">
        <f t="shared" si="14"/>
        <v>#REF!</v>
      </c>
      <c r="E116" s="40" t="e">
        <f t="shared" si="14"/>
        <v>#REF!</v>
      </c>
      <c r="F116" s="2"/>
    </row>
    <row r="117" spans="1:6" ht="39.6" hidden="1" outlineLevel="5" x14ac:dyDescent="0.3">
      <c r="A117" s="38" t="s">
        <v>27</v>
      </c>
      <c r="B117" s="39" t="s">
        <v>549</v>
      </c>
      <c r="C117" s="40" t="e">
        <f t="shared" si="14"/>
        <v>#REF!</v>
      </c>
      <c r="D117" s="40" t="e">
        <f t="shared" si="14"/>
        <v>#REF!</v>
      </c>
      <c r="E117" s="40" t="e">
        <f t="shared" si="14"/>
        <v>#REF!</v>
      </c>
      <c r="F117" s="2"/>
    </row>
    <row r="118" spans="1:6" ht="26.4" hidden="1" outlineLevel="6" x14ac:dyDescent="0.3">
      <c r="A118" s="38" t="s">
        <v>27</v>
      </c>
      <c r="B118" s="39" t="s">
        <v>303</v>
      </c>
      <c r="C118" s="40" t="e">
        <f>'№ 5ведомственная'!#REF!</f>
        <v>#REF!</v>
      </c>
      <c r="D118" s="40" t="e">
        <f>'№ 5ведомственная'!#REF!</f>
        <v>#REF!</v>
      </c>
      <c r="E118" s="40" t="e">
        <f>'№ 5ведомственная'!#REF!</f>
        <v>#REF!</v>
      </c>
      <c r="F118" s="2"/>
    </row>
    <row r="119" spans="1:6" ht="26.4" hidden="1" outlineLevel="4" x14ac:dyDescent="0.3">
      <c r="A119" s="38" t="s">
        <v>27</v>
      </c>
      <c r="B119" s="39" t="s">
        <v>347</v>
      </c>
      <c r="C119" s="40" t="e">
        <f t="shared" ref="C119:E120" si="15">C120</f>
        <v>#REF!</v>
      </c>
      <c r="D119" s="40" t="e">
        <f t="shared" si="15"/>
        <v>#REF!</v>
      </c>
      <c r="E119" s="40" t="e">
        <f t="shared" si="15"/>
        <v>#REF!</v>
      </c>
      <c r="F119" s="2"/>
    </row>
    <row r="120" spans="1:6" ht="26.4" hidden="1" outlineLevel="5" x14ac:dyDescent="0.3">
      <c r="A120" s="38" t="s">
        <v>27</v>
      </c>
      <c r="B120" s="39" t="s">
        <v>550</v>
      </c>
      <c r="C120" s="40" t="e">
        <f t="shared" si="15"/>
        <v>#REF!</v>
      </c>
      <c r="D120" s="40" t="e">
        <f t="shared" si="15"/>
        <v>#REF!</v>
      </c>
      <c r="E120" s="40" t="e">
        <f t="shared" si="15"/>
        <v>#REF!</v>
      </c>
      <c r="F120" s="2"/>
    </row>
    <row r="121" spans="1:6" ht="26.4" hidden="1" outlineLevel="6" x14ac:dyDescent="0.3">
      <c r="A121" s="38" t="s">
        <v>27</v>
      </c>
      <c r="B121" s="39" t="s">
        <v>303</v>
      </c>
      <c r="C121" s="40" t="e">
        <f>'№ 5ведомственная'!#REF!</f>
        <v>#REF!</v>
      </c>
      <c r="D121" s="40" t="e">
        <f>'№ 5ведомственная'!#REF!</f>
        <v>#REF!</v>
      </c>
      <c r="E121" s="40" t="e">
        <f>'№ 5ведомственная'!#REF!</f>
        <v>#REF!</v>
      </c>
      <c r="F121" s="2"/>
    </row>
    <row r="122" spans="1:6" hidden="1" outlineLevel="2" x14ac:dyDescent="0.3">
      <c r="A122" s="17" t="s">
        <v>27</v>
      </c>
      <c r="B122" s="19" t="s">
        <v>259</v>
      </c>
      <c r="C122" s="9" t="e">
        <f t="shared" ref="C122:E123" si="16">C123</f>
        <v>#REF!</v>
      </c>
      <c r="D122" s="9" t="e">
        <f t="shared" si="16"/>
        <v>#REF!</v>
      </c>
      <c r="E122" s="9" t="e">
        <f t="shared" si="16"/>
        <v>#REF!</v>
      </c>
      <c r="F122" s="2"/>
    </row>
    <row r="123" spans="1:6" ht="26.4" hidden="1" outlineLevel="3" x14ac:dyDescent="0.3">
      <c r="A123" s="17" t="s">
        <v>27</v>
      </c>
      <c r="B123" s="19" t="s">
        <v>305</v>
      </c>
      <c r="C123" s="9" t="e">
        <f t="shared" si="16"/>
        <v>#REF!</v>
      </c>
      <c r="D123" s="9" t="e">
        <f t="shared" si="16"/>
        <v>#REF!</v>
      </c>
      <c r="E123" s="9" t="e">
        <f t="shared" si="16"/>
        <v>#REF!</v>
      </c>
      <c r="F123" s="2"/>
    </row>
    <row r="124" spans="1:6" ht="26.4" hidden="1" outlineLevel="5" x14ac:dyDescent="0.3">
      <c r="A124" s="17" t="s">
        <v>27</v>
      </c>
      <c r="B124" s="19" t="s">
        <v>348</v>
      </c>
      <c r="C124" s="9" t="e">
        <f>C125+C126+C127</f>
        <v>#REF!</v>
      </c>
      <c r="D124" s="9" t="e">
        <f>D125+D126+D127</f>
        <v>#REF!</v>
      </c>
      <c r="E124" s="9" t="e">
        <f>E125+E126+E127</f>
        <v>#REF!</v>
      </c>
      <c r="F124" s="2"/>
    </row>
    <row r="125" spans="1:6" ht="52.8" hidden="1" outlineLevel="6" x14ac:dyDescent="0.3">
      <c r="A125" s="17" t="s">
        <v>27</v>
      </c>
      <c r="B125" s="19" t="s">
        <v>302</v>
      </c>
      <c r="C125" s="9" t="e">
        <f>'№ 5ведомственная'!#REF!</f>
        <v>#REF!</v>
      </c>
      <c r="D125" s="9" t="e">
        <f>'№ 5ведомственная'!#REF!</f>
        <v>#REF!</v>
      </c>
      <c r="E125" s="9" t="e">
        <f>'№ 5ведомственная'!#REF!</f>
        <v>#REF!</v>
      </c>
      <c r="F125" s="2"/>
    </row>
    <row r="126" spans="1:6" ht="26.4" hidden="1" outlineLevel="6" x14ac:dyDescent="0.3">
      <c r="A126" s="17" t="s">
        <v>27</v>
      </c>
      <c r="B126" s="19" t="s">
        <v>303</v>
      </c>
      <c r="C126" s="9" t="e">
        <f>'№ 5ведомственная'!#REF!</f>
        <v>#REF!</v>
      </c>
      <c r="D126" s="9" t="e">
        <f>'№ 5ведомственная'!#REF!</f>
        <v>#REF!</v>
      </c>
      <c r="E126" s="9" t="e">
        <f>'№ 5ведомственная'!#REF!</f>
        <v>#REF!</v>
      </c>
      <c r="F126" s="2"/>
    </row>
    <row r="127" spans="1:6" hidden="1" outlineLevel="6" x14ac:dyDescent="0.3">
      <c r="A127" s="17" t="s">
        <v>27</v>
      </c>
      <c r="B127" s="19" t="s">
        <v>304</v>
      </c>
      <c r="C127" s="9" t="e">
        <f>'№ 5ведомственная'!#REF!</f>
        <v>#REF!</v>
      </c>
      <c r="D127" s="9" t="e">
        <f>'№ 5ведомственная'!#REF!</f>
        <v>#REF!</v>
      </c>
      <c r="E127" s="9" t="e">
        <f>'№ 5ведомственная'!#REF!</f>
        <v>#REF!</v>
      </c>
      <c r="F127" s="2"/>
    </row>
    <row r="128" spans="1:6" s="28" customFormat="1" ht="26.4" x14ac:dyDescent="0.3">
      <c r="A128" s="21" t="s">
        <v>49</v>
      </c>
      <c r="B128" s="22" t="s">
        <v>250</v>
      </c>
      <c r="C128" s="8">
        <f>C129+C142+C163</f>
        <v>4858.7</v>
      </c>
      <c r="D128" s="8">
        <f>D129+D142+D163</f>
        <v>4742.7</v>
      </c>
      <c r="E128" s="8">
        <f>E129+E142+E163</f>
        <v>4727.7</v>
      </c>
      <c r="F128" s="4"/>
    </row>
    <row r="129" spans="1:6" outlineLevel="1" x14ac:dyDescent="0.3">
      <c r="A129" s="17" t="s">
        <v>50</v>
      </c>
      <c r="B129" s="19" t="s">
        <v>267</v>
      </c>
      <c r="C129" s="9">
        <f>'№ 5ведомственная'!F86</f>
        <v>964.1</v>
      </c>
      <c r="D129" s="9">
        <f>'№ 5ведомственная'!G86</f>
        <v>964.1</v>
      </c>
      <c r="E129" s="9">
        <f>'№ 5ведомственная'!H86</f>
        <v>964.1</v>
      </c>
      <c r="F129" s="2"/>
    </row>
    <row r="130" spans="1:6" ht="39.6" hidden="1" outlineLevel="2" x14ac:dyDescent="0.3">
      <c r="A130" s="17" t="s">
        <v>50</v>
      </c>
      <c r="B130" s="19" t="s">
        <v>261</v>
      </c>
      <c r="C130" s="9" t="e">
        <f>C131</f>
        <v>#REF!</v>
      </c>
      <c r="D130" s="9" t="e">
        <f t="shared" ref="D130:E132" si="17">D131</f>
        <v>#REF!</v>
      </c>
      <c r="E130" s="9" t="e">
        <f t="shared" si="17"/>
        <v>#REF!</v>
      </c>
      <c r="F130" s="2"/>
    </row>
    <row r="131" spans="1:6" ht="52.8" hidden="1" outlineLevel="3" x14ac:dyDescent="0.3">
      <c r="A131" s="17" t="s">
        <v>50</v>
      </c>
      <c r="B131" s="19" t="s">
        <v>311</v>
      </c>
      <c r="C131" s="9" t="e">
        <f>C132</f>
        <v>#REF!</v>
      </c>
      <c r="D131" s="9" t="e">
        <f t="shared" si="17"/>
        <v>#REF!</v>
      </c>
      <c r="E131" s="9" t="e">
        <f t="shared" si="17"/>
        <v>#REF!</v>
      </c>
      <c r="F131" s="2"/>
    </row>
    <row r="132" spans="1:6" ht="66" hidden="1" outlineLevel="4" x14ac:dyDescent="0.3">
      <c r="A132" s="17" t="s">
        <v>50</v>
      </c>
      <c r="B132" s="19" t="s">
        <v>312</v>
      </c>
      <c r="C132" s="9" t="e">
        <f>C133</f>
        <v>#REF!</v>
      </c>
      <c r="D132" s="9" t="e">
        <f t="shared" si="17"/>
        <v>#REF!</v>
      </c>
      <c r="E132" s="9" t="e">
        <f t="shared" si="17"/>
        <v>#REF!</v>
      </c>
      <c r="F132" s="2"/>
    </row>
    <row r="133" spans="1:6" ht="26.4" hidden="1" outlineLevel="5" x14ac:dyDescent="0.3">
      <c r="A133" s="17" t="s">
        <v>50</v>
      </c>
      <c r="B133" s="19" t="s">
        <v>349</v>
      </c>
      <c r="C133" s="9" t="e">
        <f>C134+C135</f>
        <v>#REF!</v>
      </c>
      <c r="D133" s="9" t="e">
        <f>D134+D135</f>
        <v>#REF!</v>
      </c>
      <c r="E133" s="9" t="e">
        <f>E134+E135</f>
        <v>#REF!</v>
      </c>
      <c r="F133" s="2"/>
    </row>
    <row r="134" spans="1:6" ht="52.8" hidden="1" outlineLevel="6" x14ac:dyDescent="0.3">
      <c r="A134" s="17" t="s">
        <v>50</v>
      </c>
      <c r="B134" s="19" t="s">
        <v>302</v>
      </c>
      <c r="C134" s="9">
        <f>'№ 5ведомственная'!F91</f>
        <v>964.1</v>
      </c>
      <c r="D134" s="9">
        <f>'№ 5ведомственная'!G91</f>
        <v>964.1</v>
      </c>
      <c r="E134" s="9">
        <f>'№ 5ведомственная'!H91</f>
        <v>964.1</v>
      </c>
      <c r="F134" s="2"/>
    </row>
    <row r="135" spans="1:6" ht="26.4" hidden="1" outlineLevel="6" x14ac:dyDescent="0.3">
      <c r="A135" s="17" t="s">
        <v>50</v>
      </c>
      <c r="B135" s="19" t="s">
        <v>303</v>
      </c>
      <c r="C135" s="9" t="e">
        <f>'№ 5ведомственная'!#REF!</f>
        <v>#REF!</v>
      </c>
      <c r="D135" s="9" t="e">
        <f>'№ 5ведомственная'!#REF!</f>
        <v>#REF!</v>
      </c>
      <c r="E135" s="9" t="e">
        <f>'№ 5ведомственная'!#REF!</f>
        <v>#REF!</v>
      </c>
      <c r="F135" s="2"/>
    </row>
    <row r="136" spans="1:6" ht="66" hidden="1" outlineLevel="2" x14ac:dyDescent="0.3">
      <c r="A136" s="17" t="s">
        <v>51</v>
      </c>
      <c r="B136" s="19" t="s">
        <v>268</v>
      </c>
      <c r="C136" s="9" t="e">
        <f>C137</f>
        <v>#REF!</v>
      </c>
      <c r="D136" s="9" t="e">
        <f t="shared" ref="D136:E138" si="18">D137</f>
        <v>#REF!</v>
      </c>
      <c r="E136" s="9" t="e">
        <f t="shared" si="18"/>
        <v>#REF!</v>
      </c>
      <c r="F136" s="2"/>
    </row>
    <row r="137" spans="1:6" ht="52.8" hidden="1" outlineLevel="3" x14ac:dyDescent="0.3">
      <c r="A137" s="17" t="s">
        <v>51</v>
      </c>
      <c r="B137" s="19" t="s">
        <v>350</v>
      </c>
      <c r="C137" s="9" t="e">
        <f>C138</f>
        <v>#REF!</v>
      </c>
      <c r="D137" s="9" t="e">
        <f t="shared" si="18"/>
        <v>#REF!</v>
      </c>
      <c r="E137" s="9" t="e">
        <f t="shared" si="18"/>
        <v>#REF!</v>
      </c>
      <c r="F137" s="2"/>
    </row>
    <row r="138" spans="1:6" ht="26.4" hidden="1" outlineLevel="4" x14ac:dyDescent="0.3">
      <c r="A138" s="17" t="s">
        <v>51</v>
      </c>
      <c r="B138" s="19" t="s">
        <v>351</v>
      </c>
      <c r="C138" s="9" t="e">
        <f>C139</f>
        <v>#REF!</v>
      </c>
      <c r="D138" s="9" t="e">
        <f t="shared" si="18"/>
        <v>#REF!</v>
      </c>
      <c r="E138" s="9" t="e">
        <f t="shared" si="18"/>
        <v>#REF!</v>
      </c>
      <c r="F138" s="2"/>
    </row>
    <row r="139" spans="1:6" ht="26.4" hidden="1" outlineLevel="5" x14ac:dyDescent="0.3">
      <c r="A139" s="17" t="s">
        <v>51</v>
      </c>
      <c r="B139" s="19" t="s">
        <v>352</v>
      </c>
      <c r="C139" s="9" t="e">
        <f>C140+C141</f>
        <v>#REF!</v>
      </c>
      <c r="D139" s="9" t="e">
        <f>D140+D141</f>
        <v>#REF!</v>
      </c>
      <c r="E139" s="9" t="e">
        <f>E140+E141</f>
        <v>#REF!</v>
      </c>
      <c r="F139" s="2"/>
    </row>
    <row r="140" spans="1:6" ht="52.8" hidden="1" outlineLevel="6" x14ac:dyDescent="0.3">
      <c r="A140" s="17" t="s">
        <v>51</v>
      </c>
      <c r="B140" s="19" t="s">
        <v>302</v>
      </c>
      <c r="C140" s="9" t="e">
        <f>'№ 5ведомственная'!#REF!</f>
        <v>#REF!</v>
      </c>
      <c r="D140" s="9" t="e">
        <f>'№ 5ведомственная'!#REF!</f>
        <v>#REF!</v>
      </c>
      <c r="E140" s="9" t="e">
        <f>'№ 5ведомственная'!#REF!</f>
        <v>#REF!</v>
      </c>
      <c r="F140" s="2"/>
    </row>
    <row r="141" spans="1:6" ht="26.4" hidden="1" outlineLevel="6" x14ac:dyDescent="0.3">
      <c r="A141" s="17" t="s">
        <v>51</v>
      </c>
      <c r="B141" s="19" t="s">
        <v>303</v>
      </c>
      <c r="C141" s="9" t="e">
        <f>'№ 5ведомственная'!#REF!</f>
        <v>#REF!</v>
      </c>
      <c r="D141" s="9" t="e">
        <f>'№ 5ведомственная'!#REF!</f>
        <v>#REF!</v>
      </c>
      <c r="E141" s="9" t="e">
        <f>'№ 5ведомственная'!#REF!</f>
        <v>#REF!</v>
      </c>
      <c r="F141" s="2"/>
    </row>
    <row r="142" spans="1:6" ht="28.5" customHeight="1" outlineLevel="1" collapsed="1" x14ac:dyDescent="0.3">
      <c r="A142" s="17" t="s">
        <v>56</v>
      </c>
      <c r="B142" s="19" t="s">
        <v>618</v>
      </c>
      <c r="C142" s="9">
        <f>'№ 5ведомственная'!F92</f>
        <v>3649.6</v>
      </c>
      <c r="D142" s="9">
        <f>'№ 5ведомственная'!G92</f>
        <v>3533.6</v>
      </c>
      <c r="E142" s="9">
        <f>'№ 5ведомственная'!H92</f>
        <v>3518.6</v>
      </c>
      <c r="F142" s="2"/>
    </row>
    <row r="143" spans="1:6" ht="66" hidden="1" outlineLevel="2" x14ac:dyDescent="0.3">
      <c r="A143" s="17" t="s">
        <v>56</v>
      </c>
      <c r="B143" s="19" t="s">
        <v>268</v>
      </c>
      <c r="C143" s="9">
        <f>C144+C148</f>
        <v>550</v>
      </c>
      <c r="D143" s="9">
        <f>D144+D148</f>
        <v>550</v>
      </c>
      <c r="E143" s="9">
        <f>E144+E148</f>
        <v>550</v>
      </c>
      <c r="F143" s="2"/>
    </row>
    <row r="144" spans="1:6" ht="39.6" hidden="1" outlineLevel="3" x14ac:dyDescent="0.3">
      <c r="A144" s="17" t="s">
        <v>56</v>
      </c>
      <c r="B144" s="19" t="s">
        <v>353</v>
      </c>
      <c r="C144" s="9">
        <f>C145</f>
        <v>50</v>
      </c>
      <c r="D144" s="9">
        <f t="shared" ref="D144:E146" si="19">D145</f>
        <v>50</v>
      </c>
      <c r="E144" s="9">
        <f t="shared" si="19"/>
        <v>50</v>
      </c>
      <c r="F144" s="2"/>
    </row>
    <row r="145" spans="1:6" ht="52.8" hidden="1" outlineLevel="4" x14ac:dyDescent="0.3">
      <c r="A145" s="17" t="s">
        <v>56</v>
      </c>
      <c r="B145" s="19" t="s">
        <v>354</v>
      </c>
      <c r="C145" s="9">
        <f>C146</f>
        <v>50</v>
      </c>
      <c r="D145" s="9">
        <f t="shared" si="19"/>
        <v>50</v>
      </c>
      <c r="E145" s="9">
        <f t="shared" si="19"/>
        <v>50</v>
      </c>
      <c r="F145" s="2"/>
    </row>
    <row r="146" spans="1:6" hidden="1" outlineLevel="5" x14ac:dyDescent="0.3">
      <c r="A146" s="17" t="s">
        <v>56</v>
      </c>
      <c r="B146" s="19" t="s">
        <v>355</v>
      </c>
      <c r="C146" s="9">
        <f>C147</f>
        <v>50</v>
      </c>
      <c r="D146" s="9">
        <f t="shared" si="19"/>
        <v>50</v>
      </c>
      <c r="E146" s="9">
        <f t="shared" si="19"/>
        <v>50</v>
      </c>
      <c r="F146" s="2"/>
    </row>
    <row r="147" spans="1:6" ht="26.4" hidden="1" outlineLevel="6" x14ac:dyDescent="0.3">
      <c r="A147" s="17" t="s">
        <v>56</v>
      </c>
      <c r="B147" s="19" t="s">
        <v>303</v>
      </c>
      <c r="C147" s="9">
        <f>'№ 5ведомственная'!F102</f>
        <v>50</v>
      </c>
      <c r="D147" s="9">
        <f>'№ 5ведомственная'!G102</f>
        <v>50</v>
      </c>
      <c r="E147" s="9">
        <f>'№ 5ведомственная'!H102</f>
        <v>50</v>
      </c>
      <c r="F147" s="2"/>
    </row>
    <row r="148" spans="1:6" ht="26.4" hidden="1" outlineLevel="3" x14ac:dyDescent="0.3">
      <c r="A148" s="17" t="s">
        <v>56</v>
      </c>
      <c r="B148" s="19" t="s">
        <v>356</v>
      </c>
      <c r="C148" s="9">
        <f>C149+C160</f>
        <v>500</v>
      </c>
      <c r="D148" s="9">
        <f>D149+D160</f>
        <v>500</v>
      </c>
      <c r="E148" s="9">
        <f>E149+E160</f>
        <v>500</v>
      </c>
      <c r="F148" s="2"/>
    </row>
    <row r="149" spans="1:6" ht="39.6" hidden="1" outlineLevel="4" x14ac:dyDescent="0.3">
      <c r="A149" s="17" t="s">
        <v>56</v>
      </c>
      <c r="B149" s="19" t="s">
        <v>357</v>
      </c>
      <c r="C149" s="9">
        <f>C150+C152+C154+C156+C158</f>
        <v>450</v>
      </c>
      <c r="D149" s="9">
        <f>D150+D152+D154+D156+D158</f>
        <v>450</v>
      </c>
      <c r="E149" s="9">
        <f>E150+E152+E154+E156+E158</f>
        <v>450</v>
      </c>
      <c r="F149" s="2"/>
    </row>
    <row r="150" spans="1:6" hidden="1" outlineLevel="5" x14ac:dyDescent="0.3">
      <c r="A150" s="17" t="s">
        <v>56</v>
      </c>
      <c r="B150" s="19" t="s">
        <v>358</v>
      </c>
      <c r="C150" s="9">
        <f>C151</f>
        <v>130</v>
      </c>
      <c r="D150" s="9">
        <f>D151</f>
        <v>130</v>
      </c>
      <c r="E150" s="9">
        <f>E151</f>
        <v>130</v>
      </c>
      <c r="F150" s="2"/>
    </row>
    <row r="151" spans="1:6" ht="26.4" hidden="1" outlineLevel="6" x14ac:dyDescent="0.3">
      <c r="A151" s="17" t="s">
        <v>56</v>
      </c>
      <c r="B151" s="19" t="s">
        <v>303</v>
      </c>
      <c r="C151" s="9">
        <f>'№ 5ведомственная'!F106</f>
        <v>130</v>
      </c>
      <c r="D151" s="9">
        <f>'№ 5ведомственная'!G106</f>
        <v>130</v>
      </c>
      <c r="E151" s="9">
        <f>'№ 5ведомственная'!H106</f>
        <v>130</v>
      </c>
      <c r="F151" s="2"/>
    </row>
    <row r="152" spans="1:6" hidden="1" outlineLevel="5" x14ac:dyDescent="0.3">
      <c r="A152" s="17" t="s">
        <v>56</v>
      </c>
      <c r="B152" s="19" t="s">
        <v>359</v>
      </c>
      <c r="C152" s="9">
        <f>C153</f>
        <v>250</v>
      </c>
      <c r="D152" s="9">
        <f>D153</f>
        <v>250</v>
      </c>
      <c r="E152" s="9">
        <f>E153</f>
        <v>250</v>
      </c>
      <c r="F152" s="2"/>
    </row>
    <row r="153" spans="1:6" ht="26.4" hidden="1" outlineLevel="6" x14ac:dyDescent="0.3">
      <c r="A153" s="17" t="s">
        <v>56</v>
      </c>
      <c r="B153" s="19" t="s">
        <v>303</v>
      </c>
      <c r="C153" s="9">
        <f>'№ 5ведомственная'!F108</f>
        <v>250</v>
      </c>
      <c r="D153" s="9">
        <f>'№ 5ведомственная'!G108</f>
        <v>250</v>
      </c>
      <c r="E153" s="9">
        <f>'№ 5ведомственная'!H108</f>
        <v>250</v>
      </c>
      <c r="F153" s="2"/>
    </row>
    <row r="154" spans="1:6" hidden="1" outlineLevel="5" x14ac:dyDescent="0.3">
      <c r="A154" s="17" t="s">
        <v>56</v>
      </c>
      <c r="B154" s="19" t="s">
        <v>360</v>
      </c>
      <c r="C154" s="9">
        <f>C155</f>
        <v>40</v>
      </c>
      <c r="D154" s="9">
        <f>D155</f>
        <v>40</v>
      </c>
      <c r="E154" s="9">
        <f>E155</f>
        <v>40</v>
      </c>
      <c r="F154" s="2"/>
    </row>
    <row r="155" spans="1:6" ht="26.4" hidden="1" outlineLevel="6" x14ac:dyDescent="0.3">
      <c r="A155" s="17" t="s">
        <v>56</v>
      </c>
      <c r="B155" s="19" t="s">
        <v>303</v>
      </c>
      <c r="C155" s="9">
        <f>'№ 5ведомственная'!F110</f>
        <v>40</v>
      </c>
      <c r="D155" s="9">
        <f>'№ 5ведомственная'!G110</f>
        <v>40</v>
      </c>
      <c r="E155" s="9">
        <f>'№ 5ведомственная'!H110</f>
        <v>40</v>
      </c>
      <c r="F155" s="2"/>
    </row>
    <row r="156" spans="1:6" hidden="1" outlineLevel="5" x14ac:dyDescent="0.3">
      <c r="A156" s="17" t="s">
        <v>56</v>
      </c>
      <c r="B156" s="19" t="s">
        <v>361</v>
      </c>
      <c r="C156" s="9">
        <f>C157</f>
        <v>10</v>
      </c>
      <c r="D156" s="9">
        <f>D157</f>
        <v>10</v>
      </c>
      <c r="E156" s="9">
        <f>E157</f>
        <v>10</v>
      </c>
      <c r="F156" s="2"/>
    </row>
    <row r="157" spans="1:6" ht="26.4" hidden="1" outlineLevel="6" x14ac:dyDescent="0.3">
      <c r="A157" s="17" t="s">
        <v>56</v>
      </c>
      <c r="B157" s="19" t="s">
        <v>303</v>
      </c>
      <c r="C157" s="9">
        <f>'№ 5ведомственная'!F112</f>
        <v>10</v>
      </c>
      <c r="D157" s="9">
        <f>'№ 5ведомственная'!G112</f>
        <v>10</v>
      </c>
      <c r="E157" s="9">
        <f>'№ 5ведомственная'!H112</f>
        <v>10</v>
      </c>
      <c r="F157" s="2"/>
    </row>
    <row r="158" spans="1:6" hidden="1" outlineLevel="5" x14ac:dyDescent="0.3">
      <c r="A158" s="17" t="s">
        <v>56</v>
      </c>
      <c r="B158" s="19" t="s">
        <v>362</v>
      </c>
      <c r="C158" s="9">
        <f>C159</f>
        <v>20</v>
      </c>
      <c r="D158" s="9">
        <f>D159</f>
        <v>20</v>
      </c>
      <c r="E158" s="9">
        <f>E159</f>
        <v>20</v>
      </c>
      <c r="F158" s="2"/>
    </row>
    <row r="159" spans="1:6" ht="26.4" hidden="1" outlineLevel="6" x14ac:dyDescent="0.3">
      <c r="A159" s="17" t="s">
        <v>56</v>
      </c>
      <c r="B159" s="19" t="s">
        <v>303</v>
      </c>
      <c r="C159" s="9">
        <f>'№ 5ведомственная'!F114</f>
        <v>20</v>
      </c>
      <c r="D159" s="9">
        <f>'№ 5ведомственная'!G114</f>
        <v>20</v>
      </c>
      <c r="E159" s="9">
        <f>'№ 5ведомственная'!H114</f>
        <v>20</v>
      </c>
      <c r="F159" s="2"/>
    </row>
    <row r="160" spans="1:6" ht="39.6" hidden="1" outlineLevel="4" x14ac:dyDescent="0.3">
      <c r="A160" s="17" t="s">
        <v>56</v>
      </c>
      <c r="B160" s="19" t="s">
        <v>363</v>
      </c>
      <c r="C160" s="9">
        <f t="shared" ref="C160:E161" si="20">C161</f>
        <v>50</v>
      </c>
      <c r="D160" s="9">
        <f t="shared" si="20"/>
        <v>50</v>
      </c>
      <c r="E160" s="9">
        <f t="shared" si="20"/>
        <v>50</v>
      </c>
      <c r="F160" s="2"/>
    </row>
    <row r="161" spans="1:6" ht="26.4" hidden="1" outlineLevel="5" x14ac:dyDescent="0.3">
      <c r="A161" s="17" t="s">
        <v>56</v>
      </c>
      <c r="B161" s="19" t="s">
        <v>364</v>
      </c>
      <c r="C161" s="9">
        <f t="shared" si="20"/>
        <v>50</v>
      </c>
      <c r="D161" s="9">
        <f t="shared" si="20"/>
        <v>50</v>
      </c>
      <c r="E161" s="9">
        <f t="shared" si="20"/>
        <v>50</v>
      </c>
      <c r="F161" s="2"/>
    </row>
    <row r="162" spans="1:6" ht="26.4" hidden="1" outlineLevel="6" x14ac:dyDescent="0.3">
      <c r="A162" s="17" t="s">
        <v>56</v>
      </c>
      <c r="B162" s="19" t="s">
        <v>303</v>
      </c>
      <c r="C162" s="9">
        <f>'№ 5ведомственная'!F117</f>
        <v>50</v>
      </c>
      <c r="D162" s="9">
        <f>'№ 5ведомственная'!G117</f>
        <v>50</v>
      </c>
      <c r="E162" s="9">
        <f>'№ 5ведомственная'!H117</f>
        <v>50</v>
      </c>
      <c r="F162" s="2"/>
    </row>
    <row r="163" spans="1:6" ht="26.4" outlineLevel="6" x14ac:dyDescent="0.3">
      <c r="A163" s="18" t="s">
        <v>593</v>
      </c>
      <c r="B163" s="19" t="s">
        <v>598</v>
      </c>
      <c r="C163" s="9">
        <f>'№ 5ведомственная'!F118</f>
        <v>245</v>
      </c>
      <c r="D163" s="9">
        <f>'№ 5ведомственная'!G118</f>
        <v>245</v>
      </c>
      <c r="E163" s="9">
        <f>'№ 5ведомственная'!H118</f>
        <v>245</v>
      </c>
      <c r="F163" s="2"/>
    </row>
    <row r="164" spans="1:6" s="28" customFormat="1" x14ac:dyDescent="0.3">
      <c r="A164" s="21" t="s">
        <v>69</v>
      </c>
      <c r="B164" s="22" t="s">
        <v>251</v>
      </c>
      <c r="C164" s="8">
        <f>C179+C185+C216+C178</f>
        <v>124586.6</v>
      </c>
      <c r="D164" s="8">
        <f t="shared" ref="D164:E164" si="21">D179+D185+D216+D178</f>
        <v>122589.50000000001</v>
      </c>
      <c r="E164" s="8">
        <f t="shared" si="21"/>
        <v>126076.2</v>
      </c>
      <c r="F164" s="4"/>
    </row>
    <row r="165" spans="1:6" ht="39.6" hidden="1" outlineLevel="2" x14ac:dyDescent="0.3">
      <c r="A165" s="17" t="s">
        <v>157</v>
      </c>
      <c r="B165" s="19" t="s">
        <v>285</v>
      </c>
      <c r="C165" s="9" t="e">
        <f>C166</f>
        <v>#REF!</v>
      </c>
      <c r="D165" s="9" t="e">
        <f>D166</f>
        <v>#REF!</v>
      </c>
      <c r="E165" s="9" t="e">
        <f>E166</f>
        <v>#REF!</v>
      </c>
      <c r="F165" s="2"/>
    </row>
    <row r="166" spans="1:6" ht="26.4" hidden="1" outlineLevel="3" x14ac:dyDescent="0.3">
      <c r="A166" s="17" t="s">
        <v>157</v>
      </c>
      <c r="B166" s="19" t="s">
        <v>440</v>
      </c>
      <c r="C166" s="9" t="e">
        <f>C167+C170</f>
        <v>#REF!</v>
      </c>
      <c r="D166" s="9" t="e">
        <f>D167+D170</f>
        <v>#REF!</v>
      </c>
      <c r="E166" s="9" t="e">
        <f>E167+E170</f>
        <v>#REF!</v>
      </c>
      <c r="F166" s="2"/>
    </row>
    <row r="167" spans="1:6" ht="39.6" hidden="1" outlineLevel="4" x14ac:dyDescent="0.3">
      <c r="A167" s="17" t="s">
        <v>157</v>
      </c>
      <c r="B167" s="19" t="s">
        <v>480</v>
      </c>
      <c r="C167" s="9" t="e">
        <f t="shared" ref="C167:E168" si="22">C168</f>
        <v>#REF!</v>
      </c>
      <c r="D167" s="9" t="e">
        <f t="shared" si="22"/>
        <v>#REF!</v>
      </c>
      <c r="E167" s="9" t="e">
        <f t="shared" si="22"/>
        <v>#REF!</v>
      </c>
      <c r="F167" s="2"/>
    </row>
    <row r="168" spans="1:6" ht="26.4" hidden="1" outlineLevel="5" x14ac:dyDescent="0.3">
      <c r="A168" s="17" t="s">
        <v>157</v>
      </c>
      <c r="B168" s="19" t="s">
        <v>481</v>
      </c>
      <c r="C168" s="9" t="e">
        <f t="shared" si="22"/>
        <v>#REF!</v>
      </c>
      <c r="D168" s="9" t="e">
        <f t="shared" si="22"/>
        <v>#REF!</v>
      </c>
      <c r="E168" s="9" t="e">
        <f t="shared" si="22"/>
        <v>#REF!</v>
      </c>
      <c r="F168" s="2"/>
    </row>
    <row r="169" spans="1:6" ht="52.8" hidden="1" outlineLevel="6" x14ac:dyDescent="0.3">
      <c r="A169" s="17" t="s">
        <v>157</v>
      </c>
      <c r="B169" s="19" t="s">
        <v>302</v>
      </c>
      <c r="C169" s="9" t="e">
        <f>'№ 5ведомственная'!#REF!</f>
        <v>#REF!</v>
      </c>
      <c r="D169" s="9" t="e">
        <f>'№ 5ведомственная'!#REF!</f>
        <v>#REF!</v>
      </c>
      <c r="E169" s="9" t="e">
        <f>'№ 5ведомственная'!#REF!</f>
        <v>#REF!</v>
      </c>
      <c r="F169" s="2"/>
    </row>
    <row r="170" spans="1:6" ht="26.4" hidden="1" outlineLevel="4" x14ac:dyDescent="0.3">
      <c r="A170" s="17" t="s">
        <v>157</v>
      </c>
      <c r="B170" s="19" t="s">
        <v>441</v>
      </c>
      <c r="C170" s="9" t="e">
        <f t="shared" ref="C170:E171" si="23">C171</f>
        <v>#REF!</v>
      </c>
      <c r="D170" s="9" t="e">
        <f t="shared" si="23"/>
        <v>#REF!</v>
      </c>
      <c r="E170" s="9" t="e">
        <f t="shared" si="23"/>
        <v>#REF!</v>
      </c>
      <c r="F170" s="2"/>
    </row>
    <row r="171" spans="1:6" ht="26.4" hidden="1" outlineLevel="5" x14ac:dyDescent="0.3">
      <c r="A171" s="17" t="s">
        <v>157</v>
      </c>
      <c r="B171" s="19" t="s">
        <v>442</v>
      </c>
      <c r="C171" s="9" t="e">
        <f t="shared" si="23"/>
        <v>#REF!</v>
      </c>
      <c r="D171" s="9" t="e">
        <f t="shared" si="23"/>
        <v>#REF!</v>
      </c>
      <c r="E171" s="9" t="e">
        <f t="shared" si="23"/>
        <v>#REF!</v>
      </c>
      <c r="F171" s="2"/>
    </row>
    <row r="172" spans="1:6" ht="26.4" hidden="1" outlineLevel="6" x14ac:dyDescent="0.3">
      <c r="A172" s="17" t="s">
        <v>157</v>
      </c>
      <c r="B172" s="19" t="s">
        <v>329</v>
      </c>
      <c r="C172" s="9" t="e">
        <f>'№ 5ведомственная'!#REF!</f>
        <v>#REF!</v>
      </c>
      <c r="D172" s="9" t="e">
        <f>'№ 5ведомственная'!#REF!</f>
        <v>#REF!</v>
      </c>
      <c r="E172" s="9" t="e">
        <f>'№ 5ведомственная'!#REF!</f>
        <v>#REF!</v>
      </c>
      <c r="F172" s="2"/>
    </row>
    <row r="173" spans="1:6" ht="52.8" hidden="1" outlineLevel="2" x14ac:dyDescent="0.3">
      <c r="A173" s="17" t="s">
        <v>70</v>
      </c>
      <c r="B173" s="19" t="s">
        <v>269</v>
      </c>
      <c r="C173" s="9" t="e">
        <f>C174</f>
        <v>#REF!</v>
      </c>
      <c r="D173" s="9" t="e">
        <f t="shared" ref="D173:E176" si="24">D174</f>
        <v>#REF!</v>
      </c>
      <c r="E173" s="9" t="e">
        <f t="shared" si="24"/>
        <v>#REF!</v>
      </c>
      <c r="F173" s="2"/>
    </row>
    <row r="174" spans="1:6" ht="26.4" hidden="1" outlineLevel="3" x14ac:dyDescent="0.3">
      <c r="A174" s="17" t="s">
        <v>70</v>
      </c>
      <c r="B174" s="19" t="s">
        <v>365</v>
      </c>
      <c r="C174" s="9" t="e">
        <f>C175</f>
        <v>#REF!</v>
      </c>
      <c r="D174" s="9" t="e">
        <f t="shared" si="24"/>
        <v>#REF!</v>
      </c>
      <c r="E174" s="9" t="e">
        <f t="shared" si="24"/>
        <v>#REF!</v>
      </c>
      <c r="F174" s="2"/>
    </row>
    <row r="175" spans="1:6" hidden="1" outlineLevel="4" x14ac:dyDescent="0.3">
      <c r="A175" s="17" t="s">
        <v>70</v>
      </c>
      <c r="B175" s="19" t="s">
        <v>366</v>
      </c>
      <c r="C175" s="9" t="e">
        <f>C176</f>
        <v>#REF!</v>
      </c>
      <c r="D175" s="9" t="e">
        <f t="shared" si="24"/>
        <v>#REF!</v>
      </c>
      <c r="E175" s="9" t="e">
        <f t="shared" si="24"/>
        <v>#REF!</v>
      </c>
      <c r="F175" s="2"/>
    </row>
    <row r="176" spans="1:6" ht="66" hidden="1" outlineLevel="5" x14ac:dyDescent="0.3">
      <c r="A176" s="17" t="s">
        <v>70</v>
      </c>
      <c r="B176" s="19" t="s">
        <v>367</v>
      </c>
      <c r="C176" s="9" t="e">
        <f>C177</f>
        <v>#REF!</v>
      </c>
      <c r="D176" s="9" t="e">
        <f t="shared" si="24"/>
        <v>#REF!</v>
      </c>
      <c r="E176" s="9" t="e">
        <f t="shared" si="24"/>
        <v>#REF!</v>
      </c>
      <c r="F176" s="2"/>
    </row>
    <row r="177" spans="1:6" ht="26.4" hidden="1" outlineLevel="6" x14ac:dyDescent="0.3">
      <c r="A177" s="17" t="s">
        <v>70</v>
      </c>
      <c r="B177" s="19" t="s">
        <v>303</v>
      </c>
      <c r="C177" s="9" t="e">
        <f>'№ 5ведомственная'!#REF!</f>
        <v>#REF!</v>
      </c>
      <c r="D177" s="9" t="e">
        <f>'№ 5ведомственная'!#REF!</f>
        <v>#REF!</v>
      </c>
      <c r="E177" s="9" t="e">
        <f>'№ 5ведомственная'!#REF!</f>
        <v>#REF!</v>
      </c>
      <c r="F177" s="2"/>
    </row>
    <row r="178" spans="1:6" outlineLevel="6" x14ac:dyDescent="0.3">
      <c r="A178" s="18" t="s">
        <v>70</v>
      </c>
      <c r="B178" s="19" t="s">
        <v>700</v>
      </c>
      <c r="C178" s="9">
        <f>'№ 5ведомственная'!F133</f>
        <v>1500</v>
      </c>
      <c r="D178" s="9">
        <f>'№ 5ведомственная'!G133</f>
        <v>1979.7</v>
      </c>
      <c r="E178" s="9">
        <f>'№ 5ведомственная'!H133</f>
        <v>1979.7</v>
      </c>
      <c r="F178" s="2"/>
    </row>
    <row r="179" spans="1:6" outlineLevel="1" x14ac:dyDescent="0.3">
      <c r="A179" s="17" t="s">
        <v>74</v>
      </c>
      <c r="B179" s="19" t="s">
        <v>270</v>
      </c>
      <c r="C179" s="9">
        <f>'№ 5ведомственная'!F139</f>
        <v>16485.599999999999</v>
      </c>
      <c r="D179" s="9">
        <f>'№ 5ведомственная'!G139</f>
        <v>16525.400000000001</v>
      </c>
      <c r="E179" s="9">
        <f>'№ 5ведомственная'!H139</f>
        <v>16538.7</v>
      </c>
      <c r="F179" s="2"/>
    </row>
    <row r="180" spans="1:6" ht="52.8" hidden="1" outlineLevel="2" x14ac:dyDescent="0.3">
      <c r="A180" s="17" t="s">
        <v>74</v>
      </c>
      <c r="B180" s="19" t="s">
        <v>269</v>
      </c>
      <c r="C180" s="9">
        <f>C181</f>
        <v>3293.1</v>
      </c>
      <c r="D180" s="9">
        <f t="shared" ref="D180:E183" si="25">D181</f>
        <v>3305</v>
      </c>
      <c r="E180" s="9">
        <f t="shared" si="25"/>
        <v>3317.4</v>
      </c>
      <c r="F180" s="2"/>
    </row>
    <row r="181" spans="1:6" ht="26.4" hidden="1" outlineLevel="3" x14ac:dyDescent="0.3">
      <c r="A181" s="17" t="s">
        <v>74</v>
      </c>
      <c r="B181" s="19" t="s">
        <v>368</v>
      </c>
      <c r="C181" s="9">
        <f>C182</f>
        <v>3293.1</v>
      </c>
      <c r="D181" s="9">
        <f t="shared" si="25"/>
        <v>3305</v>
      </c>
      <c r="E181" s="9">
        <f t="shared" si="25"/>
        <v>3317.4</v>
      </c>
      <c r="F181" s="2"/>
    </row>
    <row r="182" spans="1:6" hidden="1" outlineLevel="4" x14ac:dyDescent="0.3">
      <c r="A182" s="17" t="s">
        <v>74</v>
      </c>
      <c r="B182" s="19" t="s">
        <v>369</v>
      </c>
      <c r="C182" s="9">
        <f>C183</f>
        <v>3293.1</v>
      </c>
      <c r="D182" s="9">
        <f t="shared" si="25"/>
        <v>3305</v>
      </c>
      <c r="E182" s="9">
        <f t="shared" si="25"/>
        <v>3317.4</v>
      </c>
      <c r="F182" s="2"/>
    </row>
    <row r="183" spans="1:6" ht="39.6" hidden="1" outlineLevel="5" x14ac:dyDescent="0.3">
      <c r="A183" s="17" t="s">
        <v>74</v>
      </c>
      <c r="B183" s="19" t="s">
        <v>370</v>
      </c>
      <c r="C183" s="9">
        <f>C184</f>
        <v>3293.1</v>
      </c>
      <c r="D183" s="9">
        <f t="shared" si="25"/>
        <v>3305</v>
      </c>
      <c r="E183" s="9">
        <f t="shared" si="25"/>
        <v>3317.4</v>
      </c>
      <c r="F183" s="2"/>
    </row>
    <row r="184" spans="1:6" ht="26.4" hidden="1" outlineLevel="6" x14ac:dyDescent="0.3">
      <c r="A184" s="17" t="s">
        <v>74</v>
      </c>
      <c r="B184" s="19" t="s">
        <v>303</v>
      </c>
      <c r="C184" s="9">
        <f>'№ 5ведомственная'!F148</f>
        <v>3293.1</v>
      </c>
      <c r="D184" s="9">
        <f>'№ 5ведомственная'!G148</f>
        <v>3305</v>
      </c>
      <c r="E184" s="9">
        <f>'№ 5ведомственная'!H148</f>
        <v>3317.4</v>
      </c>
      <c r="F184" s="2"/>
    </row>
    <row r="185" spans="1:6" outlineLevel="1" collapsed="1" x14ac:dyDescent="0.3">
      <c r="A185" s="17" t="s">
        <v>78</v>
      </c>
      <c r="B185" s="19" t="s">
        <v>271</v>
      </c>
      <c r="C185" s="9">
        <f>'№ 5ведомственная'!F149</f>
        <v>106501</v>
      </c>
      <c r="D185" s="9">
        <f>'№ 5ведомственная'!G149</f>
        <v>103984.40000000001</v>
      </c>
      <c r="E185" s="9">
        <f>'№ 5ведомственная'!H149</f>
        <v>107457.8</v>
      </c>
      <c r="F185" s="2"/>
    </row>
    <row r="186" spans="1:6" ht="52.8" hidden="1" outlineLevel="2" x14ac:dyDescent="0.3">
      <c r="A186" s="17" t="s">
        <v>78</v>
      </c>
      <c r="B186" s="19" t="s">
        <v>269</v>
      </c>
      <c r="C186" s="9" t="e">
        <f>C187+C203+C212</f>
        <v>#REF!</v>
      </c>
      <c r="D186" s="9" t="e">
        <f>D187+D203+D212</f>
        <v>#REF!</v>
      </c>
      <c r="E186" s="9" t="e">
        <f>E187+E203+E212</f>
        <v>#REF!</v>
      </c>
      <c r="F186" s="2"/>
    </row>
    <row r="187" spans="1:6" ht="26.4" hidden="1" outlineLevel="3" x14ac:dyDescent="0.3">
      <c r="A187" s="17" t="s">
        <v>78</v>
      </c>
      <c r="B187" s="19" t="s">
        <v>368</v>
      </c>
      <c r="C187" s="9">
        <f>C188+C197+C200</f>
        <v>50820.2</v>
      </c>
      <c r="D187" s="9">
        <f>D188+D197+D200</f>
        <v>48850.5</v>
      </c>
      <c r="E187" s="9">
        <f>E188+E197+E200</f>
        <v>50134.5</v>
      </c>
      <c r="F187" s="2"/>
    </row>
    <row r="188" spans="1:6" ht="39.6" hidden="1" outlineLevel="4" x14ac:dyDescent="0.3">
      <c r="A188" s="17" t="s">
        <v>78</v>
      </c>
      <c r="B188" s="19" t="s">
        <v>371</v>
      </c>
      <c r="C188" s="9">
        <f>C189+C191+C193+C195</f>
        <v>45208.2</v>
      </c>
      <c r="D188" s="9">
        <f>D189+D191+D193+D195</f>
        <v>43144</v>
      </c>
      <c r="E188" s="9">
        <f>E189+E191+E193+E195</f>
        <v>44199.7</v>
      </c>
      <c r="F188" s="2"/>
    </row>
    <row r="189" spans="1:6" ht="66" hidden="1" outlineLevel="5" x14ac:dyDescent="0.3">
      <c r="A189" s="17" t="s">
        <v>78</v>
      </c>
      <c r="B189" s="19" t="s">
        <v>372</v>
      </c>
      <c r="C189" s="9">
        <f>C190</f>
        <v>21198.2</v>
      </c>
      <c r="D189" s="9">
        <f>D190</f>
        <v>22046.2</v>
      </c>
      <c r="E189" s="9">
        <f>E190</f>
        <v>22928</v>
      </c>
      <c r="F189" s="2"/>
    </row>
    <row r="190" spans="1:6" ht="26.4" hidden="1" outlineLevel="6" x14ac:dyDescent="0.3">
      <c r="A190" s="17" t="s">
        <v>78</v>
      </c>
      <c r="B190" s="19" t="s">
        <v>303</v>
      </c>
      <c r="C190" s="9">
        <f>'№ 5ведомственная'!F154</f>
        <v>21198.2</v>
      </c>
      <c r="D190" s="9">
        <f>'№ 5ведомственная'!G154</f>
        <v>22046.2</v>
      </c>
      <c r="E190" s="9">
        <f>'№ 5ведомственная'!H154</f>
        <v>22928</v>
      </c>
      <c r="F190" s="2"/>
    </row>
    <row r="191" spans="1:6" ht="26.4" hidden="1" outlineLevel="5" x14ac:dyDescent="0.3">
      <c r="A191" s="17" t="s">
        <v>78</v>
      </c>
      <c r="B191" s="19" t="s">
        <v>373</v>
      </c>
      <c r="C191" s="9">
        <f>C192</f>
        <v>9710</v>
      </c>
      <c r="D191" s="9">
        <f>D192</f>
        <v>9710</v>
      </c>
      <c r="E191" s="9">
        <f>E192</f>
        <v>9710</v>
      </c>
      <c r="F191" s="2"/>
    </row>
    <row r="192" spans="1:6" ht="26.4" hidden="1" outlineLevel="6" x14ac:dyDescent="0.3">
      <c r="A192" s="17" t="s">
        <v>78</v>
      </c>
      <c r="B192" s="19" t="s">
        <v>329</v>
      </c>
      <c r="C192" s="9">
        <f>'№ 5ведомственная'!F156</f>
        <v>9710</v>
      </c>
      <c r="D192" s="9">
        <f>'№ 5ведомственная'!G156</f>
        <v>9710</v>
      </c>
      <c r="E192" s="9">
        <f>'№ 5ведомственная'!H156</f>
        <v>9710</v>
      </c>
      <c r="F192" s="2"/>
    </row>
    <row r="193" spans="1:6" ht="26.4" hidden="1" outlineLevel="5" x14ac:dyDescent="0.3">
      <c r="A193" s="17" t="s">
        <v>78</v>
      </c>
      <c r="B193" s="19" t="s">
        <v>374</v>
      </c>
      <c r="C193" s="9">
        <f>C194</f>
        <v>6000</v>
      </c>
      <c r="D193" s="9">
        <f>D194</f>
        <v>3087.8</v>
      </c>
      <c r="E193" s="9">
        <f>E194</f>
        <v>3261.7</v>
      </c>
      <c r="F193" s="2"/>
    </row>
    <row r="194" spans="1:6" ht="26.4" hidden="1" outlineLevel="6" x14ac:dyDescent="0.3">
      <c r="A194" s="17" t="s">
        <v>78</v>
      </c>
      <c r="B194" s="19" t="s">
        <v>303</v>
      </c>
      <c r="C194" s="9">
        <f>'№ 5ведомственная'!F158</f>
        <v>6000</v>
      </c>
      <c r="D194" s="9">
        <f>'№ 5ведомственная'!G158</f>
        <v>3087.8</v>
      </c>
      <c r="E194" s="9">
        <f>'№ 5ведомственная'!H158</f>
        <v>3261.7</v>
      </c>
      <c r="F194" s="2"/>
    </row>
    <row r="195" spans="1:6" ht="52.8" hidden="1" outlineLevel="5" x14ac:dyDescent="0.3">
      <c r="A195" s="17" t="s">
        <v>78</v>
      </c>
      <c r="B195" s="19" t="s">
        <v>375</v>
      </c>
      <c r="C195" s="9">
        <f>C196</f>
        <v>8300</v>
      </c>
      <c r="D195" s="9">
        <f>D196</f>
        <v>8300</v>
      </c>
      <c r="E195" s="9">
        <f>E196</f>
        <v>8300</v>
      </c>
      <c r="F195" s="2"/>
    </row>
    <row r="196" spans="1:6" ht="26.4" hidden="1" outlineLevel="6" x14ac:dyDescent="0.3">
      <c r="A196" s="17" t="s">
        <v>78</v>
      </c>
      <c r="B196" s="19" t="s">
        <v>303</v>
      </c>
      <c r="C196" s="9">
        <f>'№ 5ведомственная'!F160</f>
        <v>8300</v>
      </c>
      <c r="D196" s="9">
        <f>'№ 5ведомственная'!G160</f>
        <v>8300</v>
      </c>
      <c r="E196" s="9">
        <f>'№ 5ведомственная'!H160</f>
        <v>8300</v>
      </c>
      <c r="F196" s="2"/>
    </row>
    <row r="197" spans="1:6" ht="39.6" hidden="1" outlineLevel="4" x14ac:dyDescent="0.3">
      <c r="A197" s="17" t="s">
        <v>78</v>
      </c>
      <c r="B197" s="19" t="s">
        <v>376</v>
      </c>
      <c r="C197" s="9">
        <f>C199</f>
        <v>4838.6000000000004</v>
      </c>
      <c r="D197" s="9">
        <f>D199</f>
        <v>4902.2</v>
      </c>
      <c r="E197" s="9">
        <f>E199</f>
        <v>5098.3</v>
      </c>
      <c r="F197" s="2"/>
    </row>
    <row r="198" spans="1:6" ht="26.4" hidden="1" outlineLevel="5" x14ac:dyDescent="0.3">
      <c r="A198" s="17" t="s">
        <v>78</v>
      </c>
      <c r="B198" s="19" t="s">
        <v>532</v>
      </c>
      <c r="C198" s="9">
        <f>C199</f>
        <v>4838.6000000000004</v>
      </c>
      <c r="D198" s="9">
        <f>D199</f>
        <v>4902.2</v>
      </c>
      <c r="E198" s="9">
        <f>E199</f>
        <v>5098.3</v>
      </c>
      <c r="F198" s="2"/>
    </row>
    <row r="199" spans="1:6" ht="26.4" hidden="1" outlineLevel="6" x14ac:dyDescent="0.3">
      <c r="A199" s="17" t="s">
        <v>78</v>
      </c>
      <c r="B199" s="19" t="s">
        <v>303</v>
      </c>
      <c r="C199" s="9">
        <f>'№ 5ведомственная'!F169</f>
        <v>4838.6000000000004</v>
      </c>
      <c r="D199" s="9">
        <f>'№ 5ведомственная'!G169</f>
        <v>4902.2</v>
      </c>
      <c r="E199" s="9">
        <f>'№ 5ведомственная'!H169</f>
        <v>5098.3</v>
      </c>
      <c r="F199" s="2"/>
    </row>
    <row r="200" spans="1:6" ht="26.4" hidden="1" outlineLevel="4" x14ac:dyDescent="0.3">
      <c r="A200" s="17" t="s">
        <v>78</v>
      </c>
      <c r="B200" s="19" t="s">
        <v>377</v>
      </c>
      <c r="C200" s="9">
        <f t="shared" ref="C200:E201" si="26">C201</f>
        <v>773.4</v>
      </c>
      <c r="D200" s="9">
        <f t="shared" si="26"/>
        <v>804.3</v>
      </c>
      <c r="E200" s="9">
        <f t="shared" si="26"/>
        <v>836.5</v>
      </c>
      <c r="F200" s="2"/>
    </row>
    <row r="201" spans="1:6" hidden="1" outlineLevel="5" x14ac:dyDescent="0.3">
      <c r="A201" s="17" t="s">
        <v>78</v>
      </c>
      <c r="B201" s="19" t="s">
        <v>378</v>
      </c>
      <c r="C201" s="9">
        <f t="shared" si="26"/>
        <v>773.4</v>
      </c>
      <c r="D201" s="9">
        <f t="shared" si="26"/>
        <v>804.3</v>
      </c>
      <c r="E201" s="9">
        <f t="shared" si="26"/>
        <v>836.5</v>
      </c>
      <c r="F201" s="2"/>
    </row>
    <row r="202" spans="1:6" ht="26.4" hidden="1" outlineLevel="6" x14ac:dyDescent="0.3">
      <c r="A202" s="17" t="s">
        <v>78</v>
      </c>
      <c r="B202" s="19" t="s">
        <v>303</v>
      </c>
      <c r="C202" s="9">
        <f>'№ 5ведомственная'!F174</f>
        <v>773.4</v>
      </c>
      <c r="D202" s="9">
        <f>'№ 5ведомственная'!G174</f>
        <v>804.3</v>
      </c>
      <c r="E202" s="9">
        <f>'№ 5ведомственная'!H174</f>
        <v>836.5</v>
      </c>
      <c r="F202" s="2"/>
    </row>
    <row r="203" spans="1:6" hidden="1" outlineLevel="3" x14ac:dyDescent="0.3">
      <c r="A203" s="17" t="s">
        <v>78</v>
      </c>
      <c r="B203" s="19" t="s">
        <v>379</v>
      </c>
      <c r="C203" s="9" t="e">
        <f>C204+C209</f>
        <v>#REF!</v>
      </c>
      <c r="D203" s="9" t="e">
        <f>D204+D209</f>
        <v>#REF!</v>
      </c>
      <c r="E203" s="9" t="e">
        <f>E204+E209</f>
        <v>#REF!</v>
      </c>
      <c r="F203" s="2"/>
    </row>
    <row r="204" spans="1:6" ht="39.6" hidden="1" outlineLevel="4" x14ac:dyDescent="0.3">
      <c r="A204" s="17" t="s">
        <v>78</v>
      </c>
      <c r="B204" s="19" t="s">
        <v>380</v>
      </c>
      <c r="C204" s="9" t="e">
        <f>C205+C207</f>
        <v>#REF!</v>
      </c>
      <c r="D204" s="9" t="e">
        <f>D205+D207</f>
        <v>#REF!</v>
      </c>
      <c r="E204" s="9" t="e">
        <f>E205+E207</f>
        <v>#REF!</v>
      </c>
      <c r="F204" s="2"/>
    </row>
    <row r="205" spans="1:6" ht="26.4" hidden="1" outlineLevel="5" x14ac:dyDescent="0.3">
      <c r="A205" s="17" t="s">
        <v>78</v>
      </c>
      <c r="B205" s="19" t="s">
        <v>381</v>
      </c>
      <c r="C205" s="9" t="e">
        <f>C206</f>
        <v>#REF!</v>
      </c>
      <c r="D205" s="9" t="e">
        <f>D206</f>
        <v>#REF!</v>
      </c>
      <c r="E205" s="9" t="e">
        <f>E206</f>
        <v>#REF!</v>
      </c>
      <c r="F205" s="2"/>
    </row>
    <row r="206" spans="1:6" ht="26.4" hidden="1" outlineLevel="6" x14ac:dyDescent="0.3">
      <c r="A206" s="17" t="s">
        <v>78</v>
      </c>
      <c r="B206" s="19" t="s">
        <v>303</v>
      </c>
      <c r="C206" s="9" t="e">
        <f>'№ 5ведомственная'!#REF!</f>
        <v>#REF!</v>
      </c>
      <c r="D206" s="9" t="e">
        <f>'№ 5ведомственная'!#REF!</f>
        <v>#REF!</v>
      </c>
      <c r="E206" s="9" t="e">
        <f>'№ 5ведомственная'!#REF!</f>
        <v>#REF!</v>
      </c>
      <c r="F206" s="2"/>
    </row>
    <row r="207" spans="1:6" ht="39.6" hidden="1" outlineLevel="5" x14ac:dyDescent="0.3">
      <c r="A207" s="17" t="s">
        <v>78</v>
      </c>
      <c r="B207" s="19" t="s">
        <v>539</v>
      </c>
      <c r="C207" s="9" t="e">
        <f>C208</f>
        <v>#REF!</v>
      </c>
      <c r="D207" s="9" t="e">
        <f>D208</f>
        <v>#REF!</v>
      </c>
      <c r="E207" s="9" t="e">
        <f>E208</f>
        <v>#REF!</v>
      </c>
      <c r="F207" s="2"/>
    </row>
    <row r="208" spans="1:6" ht="26.4" hidden="1" outlineLevel="6" x14ac:dyDescent="0.3">
      <c r="A208" s="17" t="s">
        <v>78</v>
      </c>
      <c r="B208" s="19" t="s">
        <v>303</v>
      </c>
      <c r="C208" s="9" t="e">
        <f>'№ 5ведомственная'!#REF!</f>
        <v>#REF!</v>
      </c>
      <c r="D208" s="9" t="e">
        <f>'№ 5ведомственная'!#REF!</f>
        <v>#REF!</v>
      </c>
      <c r="E208" s="9" t="e">
        <f>'№ 5ведомственная'!#REF!</f>
        <v>#REF!</v>
      </c>
      <c r="F208" s="2"/>
    </row>
    <row r="209" spans="1:6" ht="26.4" hidden="1" outlineLevel="4" x14ac:dyDescent="0.3">
      <c r="A209" s="17" t="s">
        <v>78</v>
      </c>
      <c r="B209" s="19" t="s">
        <v>383</v>
      </c>
      <c r="C209" s="9">
        <f t="shared" ref="C209:E210" si="27">C210</f>
        <v>324.5</v>
      </c>
      <c r="D209" s="9">
        <f t="shared" si="27"/>
        <v>337.5</v>
      </c>
      <c r="E209" s="9">
        <f t="shared" si="27"/>
        <v>351</v>
      </c>
      <c r="F209" s="2"/>
    </row>
    <row r="210" spans="1:6" ht="39.6" hidden="1" outlineLevel="5" x14ac:dyDescent="0.3">
      <c r="A210" s="17" t="s">
        <v>78</v>
      </c>
      <c r="B210" s="19" t="s">
        <v>382</v>
      </c>
      <c r="C210" s="9">
        <f t="shared" si="27"/>
        <v>324.5</v>
      </c>
      <c r="D210" s="9">
        <f t="shared" si="27"/>
        <v>337.5</v>
      </c>
      <c r="E210" s="9">
        <f t="shared" si="27"/>
        <v>351</v>
      </c>
      <c r="F210" s="2"/>
    </row>
    <row r="211" spans="1:6" ht="26.4" hidden="1" outlineLevel="6" x14ac:dyDescent="0.3">
      <c r="A211" s="17" t="s">
        <v>78</v>
      </c>
      <c r="B211" s="19" t="s">
        <v>303</v>
      </c>
      <c r="C211" s="9">
        <f>'№ 5ведомственная'!F180</f>
        <v>324.5</v>
      </c>
      <c r="D211" s="9">
        <f>'№ 5ведомственная'!G180</f>
        <v>337.5</v>
      </c>
      <c r="E211" s="9">
        <f>'№ 5ведомственная'!H180</f>
        <v>351</v>
      </c>
      <c r="F211" s="2"/>
    </row>
    <row r="212" spans="1:6" ht="26.4" hidden="1" outlineLevel="3" x14ac:dyDescent="0.3">
      <c r="A212" s="17" t="s">
        <v>78</v>
      </c>
      <c r="B212" s="19" t="s">
        <v>365</v>
      </c>
      <c r="C212" s="9" t="e">
        <f>C213</f>
        <v>#REF!</v>
      </c>
      <c r="D212" s="9" t="e">
        <f t="shared" ref="D212:E214" si="28">D213</f>
        <v>#REF!</v>
      </c>
      <c r="E212" s="9" t="e">
        <f t="shared" si="28"/>
        <v>#REF!</v>
      </c>
      <c r="F212" s="2"/>
    </row>
    <row r="213" spans="1:6" ht="26.4" hidden="1" outlineLevel="4" x14ac:dyDescent="0.3">
      <c r="A213" s="17" t="s">
        <v>78</v>
      </c>
      <c r="B213" s="19" t="s">
        <v>384</v>
      </c>
      <c r="C213" s="9" t="e">
        <f>C214</f>
        <v>#REF!</v>
      </c>
      <c r="D213" s="9" t="e">
        <f t="shared" si="28"/>
        <v>#REF!</v>
      </c>
      <c r="E213" s="9" t="e">
        <f t="shared" si="28"/>
        <v>#REF!</v>
      </c>
      <c r="F213" s="2"/>
    </row>
    <row r="214" spans="1:6" ht="66" hidden="1" outlineLevel="5" x14ac:dyDescent="0.3">
      <c r="A214" s="17" t="s">
        <v>78</v>
      </c>
      <c r="B214" s="19" t="s">
        <v>385</v>
      </c>
      <c r="C214" s="9" t="e">
        <f>C215</f>
        <v>#REF!</v>
      </c>
      <c r="D214" s="9" t="e">
        <f t="shared" si="28"/>
        <v>#REF!</v>
      </c>
      <c r="E214" s="9" t="e">
        <f t="shared" si="28"/>
        <v>#REF!</v>
      </c>
      <c r="F214" s="2"/>
    </row>
    <row r="215" spans="1:6" ht="26.4" hidden="1" outlineLevel="6" x14ac:dyDescent="0.3">
      <c r="A215" s="17" t="s">
        <v>78</v>
      </c>
      <c r="B215" s="19" t="s">
        <v>303</v>
      </c>
      <c r="C215" s="9" t="e">
        <f>'№ 5ведомственная'!#REF!</f>
        <v>#REF!</v>
      </c>
      <c r="D215" s="9" t="e">
        <f>'№ 5ведомственная'!#REF!</f>
        <v>#REF!</v>
      </c>
      <c r="E215" s="9" t="e">
        <f>'№ 5ведомственная'!#REF!</f>
        <v>#REF!</v>
      </c>
      <c r="F215" s="2"/>
    </row>
    <row r="216" spans="1:6" outlineLevel="1" collapsed="1" x14ac:dyDescent="0.3">
      <c r="A216" s="17" t="s">
        <v>92</v>
      </c>
      <c r="B216" s="19" t="s">
        <v>272</v>
      </c>
      <c r="C216" s="9">
        <f>'№ 5ведомственная'!F186</f>
        <v>100</v>
      </c>
      <c r="D216" s="9">
        <f>'№ 5ведомственная'!G186</f>
        <v>100</v>
      </c>
      <c r="E216" s="9">
        <f>'№ 5ведомственная'!H186</f>
        <v>100</v>
      </c>
      <c r="F216" s="2"/>
    </row>
    <row r="217" spans="1:6" ht="39.6" hidden="1" outlineLevel="2" x14ac:dyDescent="0.3">
      <c r="A217" s="17" t="s">
        <v>92</v>
      </c>
      <c r="B217" s="19" t="s">
        <v>265</v>
      </c>
      <c r="C217" s="9" t="e">
        <f t="shared" ref="C217:E218" si="29">C218</f>
        <v>#REF!</v>
      </c>
      <c r="D217" s="9" t="e">
        <f t="shared" si="29"/>
        <v>#REF!</v>
      </c>
      <c r="E217" s="9" t="e">
        <f t="shared" si="29"/>
        <v>#REF!</v>
      </c>
      <c r="F217" s="2"/>
    </row>
    <row r="218" spans="1:6" ht="26.4" hidden="1" outlineLevel="3" x14ac:dyDescent="0.3">
      <c r="A218" s="17" t="s">
        <v>92</v>
      </c>
      <c r="B218" s="19" t="s">
        <v>324</v>
      </c>
      <c r="C218" s="9" t="e">
        <f t="shared" si="29"/>
        <v>#REF!</v>
      </c>
      <c r="D218" s="9" t="e">
        <f t="shared" si="29"/>
        <v>#REF!</v>
      </c>
      <c r="E218" s="9" t="e">
        <f t="shared" si="29"/>
        <v>#REF!</v>
      </c>
      <c r="F218" s="2"/>
    </row>
    <row r="219" spans="1:6" ht="52.8" hidden="1" outlineLevel="4" x14ac:dyDescent="0.3">
      <c r="A219" s="17" t="s">
        <v>92</v>
      </c>
      <c r="B219" s="19" t="s">
        <v>325</v>
      </c>
      <c r="C219" s="9" t="e">
        <f>C220+C222</f>
        <v>#REF!</v>
      </c>
      <c r="D219" s="9" t="e">
        <f>D220+D222</f>
        <v>#REF!</v>
      </c>
      <c r="E219" s="9" t="e">
        <f>E220+E222</f>
        <v>#REF!</v>
      </c>
      <c r="F219" s="2"/>
    </row>
    <row r="220" spans="1:6" hidden="1" outlineLevel="5" x14ac:dyDescent="0.3">
      <c r="A220" s="17" t="s">
        <v>92</v>
      </c>
      <c r="B220" s="19" t="s">
        <v>386</v>
      </c>
      <c r="C220" s="9">
        <f>C221</f>
        <v>100</v>
      </c>
      <c r="D220" s="9">
        <f>D221</f>
        <v>100</v>
      </c>
      <c r="E220" s="9">
        <f>E221</f>
        <v>100</v>
      </c>
      <c r="F220" s="2"/>
    </row>
    <row r="221" spans="1:6" ht="26.4" hidden="1" outlineLevel="6" x14ac:dyDescent="0.3">
      <c r="A221" s="17" t="s">
        <v>92</v>
      </c>
      <c r="B221" s="19" t="s">
        <v>303</v>
      </c>
      <c r="C221" s="9">
        <f>'№ 5ведомственная'!F191</f>
        <v>100</v>
      </c>
      <c r="D221" s="9">
        <f>'№ 5ведомственная'!G191</f>
        <v>100</v>
      </c>
      <c r="E221" s="9">
        <f>'№ 5ведомственная'!H191</f>
        <v>100</v>
      </c>
      <c r="F221" s="2"/>
    </row>
    <row r="222" spans="1:6" ht="26.4" hidden="1" outlineLevel="5" x14ac:dyDescent="0.3">
      <c r="A222" s="17" t="s">
        <v>92</v>
      </c>
      <c r="B222" s="19" t="s">
        <v>387</v>
      </c>
      <c r="C222" s="9" t="e">
        <f>C223</f>
        <v>#REF!</v>
      </c>
      <c r="D222" s="9" t="e">
        <f>D223</f>
        <v>#REF!</v>
      </c>
      <c r="E222" s="9" t="e">
        <f>E223</f>
        <v>#REF!</v>
      </c>
      <c r="F222" s="2"/>
    </row>
    <row r="223" spans="1:6" ht="26.4" hidden="1" outlineLevel="6" x14ac:dyDescent="0.3">
      <c r="A223" s="17" t="s">
        <v>92</v>
      </c>
      <c r="B223" s="19" t="s">
        <v>303</v>
      </c>
      <c r="C223" s="9" t="e">
        <f>'№ 5ведомственная'!#REF!</f>
        <v>#REF!</v>
      </c>
      <c r="D223" s="9" t="e">
        <f>'№ 5ведомственная'!#REF!</f>
        <v>#REF!</v>
      </c>
      <c r="E223" s="9" t="e">
        <f>'№ 5ведомственная'!#REF!</f>
        <v>#REF!</v>
      </c>
      <c r="F223" s="2"/>
    </row>
    <row r="224" spans="1:6" ht="26.4" hidden="1" outlineLevel="2" x14ac:dyDescent="0.3">
      <c r="A224" s="17" t="s">
        <v>92</v>
      </c>
      <c r="B224" s="19" t="s">
        <v>295</v>
      </c>
      <c r="C224" s="9" t="e">
        <f t="shared" ref="C224:E225" si="30">C225</f>
        <v>#REF!</v>
      </c>
      <c r="D224" s="9" t="e">
        <f t="shared" si="30"/>
        <v>#REF!</v>
      </c>
      <c r="E224" s="9" t="e">
        <f t="shared" si="30"/>
        <v>#REF!</v>
      </c>
      <c r="F224" s="2"/>
    </row>
    <row r="225" spans="1:6" hidden="1" outlineLevel="3" x14ac:dyDescent="0.3">
      <c r="A225" s="17" t="s">
        <v>92</v>
      </c>
      <c r="B225" s="19" t="s">
        <v>482</v>
      </c>
      <c r="C225" s="9" t="e">
        <f t="shared" si="30"/>
        <v>#REF!</v>
      </c>
      <c r="D225" s="9" t="e">
        <f t="shared" si="30"/>
        <v>#REF!</v>
      </c>
      <c r="E225" s="9" t="e">
        <f t="shared" si="30"/>
        <v>#REF!</v>
      </c>
      <c r="F225" s="2"/>
    </row>
    <row r="226" spans="1:6" ht="39.6" hidden="1" outlineLevel="4" x14ac:dyDescent="0.3">
      <c r="A226" s="17" t="s">
        <v>92</v>
      </c>
      <c r="B226" s="19" t="s">
        <v>483</v>
      </c>
      <c r="C226" s="9" t="e">
        <f>C227+C229</f>
        <v>#REF!</v>
      </c>
      <c r="D226" s="9" t="e">
        <f>D227+D229</f>
        <v>#REF!</v>
      </c>
      <c r="E226" s="9" t="e">
        <f>E227+E229</f>
        <v>#REF!</v>
      </c>
      <c r="F226" s="2"/>
    </row>
    <row r="227" spans="1:6" ht="39.6" hidden="1" outlineLevel="5" x14ac:dyDescent="0.3">
      <c r="A227" s="17" t="s">
        <v>92</v>
      </c>
      <c r="B227" s="19" t="s">
        <v>484</v>
      </c>
      <c r="C227" s="9" t="e">
        <f>C228</f>
        <v>#REF!</v>
      </c>
      <c r="D227" s="9" t="e">
        <f>D228</f>
        <v>#REF!</v>
      </c>
      <c r="E227" s="9" t="e">
        <f>E228</f>
        <v>#REF!</v>
      </c>
      <c r="F227" s="2"/>
    </row>
    <row r="228" spans="1:6" ht="26.4" hidden="1" outlineLevel="6" x14ac:dyDescent="0.3">
      <c r="A228" s="17" t="s">
        <v>92</v>
      </c>
      <c r="B228" s="19" t="s">
        <v>303</v>
      </c>
      <c r="C228" s="9" t="e">
        <f>'№ 5ведомственная'!#REF!</f>
        <v>#REF!</v>
      </c>
      <c r="D228" s="9" t="e">
        <f>'№ 5ведомственная'!#REF!</f>
        <v>#REF!</v>
      </c>
      <c r="E228" s="9" t="e">
        <f>'№ 5ведомственная'!#REF!</f>
        <v>#REF!</v>
      </c>
      <c r="F228" s="2"/>
    </row>
    <row r="229" spans="1:6" hidden="1" outlineLevel="5" x14ac:dyDescent="0.3">
      <c r="A229" s="17" t="s">
        <v>92</v>
      </c>
      <c r="B229" s="19" t="s">
        <v>485</v>
      </c>
      <c r="C229" s="9" t="e">
        <f>C230</f>
        <v>#REF!</v>
      </c>
      <c r="D229" s="9" t="e">
        <f>D230</f>
        <v>#REF!</v>
      </c>
      <c r="E229" s="9" t="e">
        <f>E230</f>
        <v>#REF!</v>
      </c>
      <c r="F229" s="2"/>
    </row>
    <row r="230" spans="1:6" ht="26.4" hidden="1" outlineLevel="6" x14ac:dyDescent="0.3">
      <c r="A230" s="17" t="s">
        <v>92</v>
      </c>
      <c r="B230" s="19" t="s">
        <v>303</v>
      </c>
      <c r="C230" s="9" t="e">
        <f>'№ 5ведомственная'!#REF!</f>
        <v>#REF!</v>
      </c>
      <c r="D230" s="9" t="e">
        <f>'№ 5ведомственная'!#REF!</f>
        <v>#REF!</v>
      </c>
      <c r="E230" s="9" t="e">
        <f>'№ 5ведомственная'!#REF!</f>
        <v>#REF!</v>
      </c>
      <c r="F230" s="2"/>
    </row>
    <row r="231" spans="1:6" s="28" customFormat="1" collapsed="1" x14ac:dyDescent="0.3">
      <c r="A231" s="21" t="s">
        <v>94</v>
      </c>
      <c r="B231" s="22" t="s">
        <v>252</v>
      </c>
      <c r="C231" s="8">
        <f>C232+C249+C269+C309</f>
        <v>98681.600000000006</v>
      </c>
      <c r="D231" s="8">
        <f t="shared" ref="D231:E231" si="31">D232+D249+D269+D309</f>
        <v>55342.5</v>
      </c>
      <c r="E231" s="8">
        <f t="shared" si="31"/>
        <v>52509.2</v>
      </c>
      <c r="F231" s="4"/>
    </row>
    <row r="232" spans="1:6" outlineLevel="1" x14ac:dyDescent="0.3">
      <c r="A232" s="17" t="s">
        <v>95</v>
      </c>
      <c r="B232" s="19" t="s">
        <v>273</v>
      </c>
      <c r="C232" s="9">
        <f>'№ 5ведомственная'!F193</f>
        <v>4333.3</v>
      </c>
      <c r="D232" s="9">
        <f>'№ 5ведомственная'!G193</f>
        <v>2633.3</v>
      </c>
      <c r="E232" s="9">
        <f>'№ 5ведомственная'!H193</f>
        <v>1500</v>
      </c>
      <c r="F232" s="2"/>
    </row>
    <row r="233" spans="1:6" ht="52.8" hidden="1" outlineLevel="2" x14ac:dyDescent="0.3">
      <c r="A233" s="17" t="s">
        <v>95</v>
      </c>
      <c r="B233" s="19" t="s">
        <v>269</v>
      </c>
      <c r="C233" s="9">
        <f t="shared" ref="C233:E234" si="32">C234</f>
        <v>3133.3</v>
      </c>
      <c r="D233" s="9">
        <f t="shared" si="32"/>
        <v>2633.3</v>
      </c>
      <c r="E233" s="9">
        <f t="shared" si="32"/>
        <v>1500</v>
      </c>
      <c r="F233" s="2"/>
    </row>
    <row r="234" spans="1:6" ht="26.4" hidden="1" outlineLevel="3" x14ac:dyDescent="0.3">
      <c r="A234" s="17" t="s">
        <v>95</v>
      </c>
      <c r="B234" s="19" t="s">
        <v>388</v>
      </c>
      <c r="C234" s="9">
        <f t="shared" si="32"/>
        <v>3133.3</v>
      </c>
      <c r="D234" s="9">
        <f t="shared" si="32"/>
        <v>2633.3</v>
      </c>
      <c r="E234" s="9">
        <f t="shared" si="32"/>
        <v>1500</v>
      </c>
      <c r="F234" s="2"/>
    </row>
    <row r="235" spans="1:6" ht="26.4" hidden="1" outlineLevel="4" x14ac:dyDescent="0.3">
      <c r="A235" s="17" t="s">
        <v>95</v>
      </c>
      <c r="B235" s="19" t="s">
        <v>389</v>
      </c>
      <c r="C235" s="9">
        <f>C236+C238</f>
        <v>3133.3</v>
      </c>
      <c r="D235" s="9">
        <f>D236+D238</f>
        <v>2633.3</v>
      </c>
      <c r="E235" s="9">
        <f>E236+E238</f>
        <v>1500</v>
      </c>
      <c r="F235" s="2"/>
    </row>
    <row r="236" spans="1:6" ht="26.4" hidden="1" outlineLevel="5" x14ac:dyDescent="0.3">
      <c r="A236" s="17" t="s">
        <v>95</v>
      </c>
      <c r="B236" s="19" t="s">
        <v>390</v>
      </c>
      <c r="C236" s="9">
        <f>C237</f>
        <v>1000</v>
      </c>
      <c r="D236" s="9">
        <f>D237</f>
        <v>500</v>
      </c>
      <c r="E236" s="9">
        <f>E237</f>
        <v>500</v>
      </c>
      <c r="F236" s="2"/>
    </row>
    <row r="237" spans="1:6" hidden="1" outlineLevel="6" x14ac:dyDescent="0.3">
      <c r="A237" s="17" t="s">
        <v>95</v>
      </c>
      <c r="B237" s="19" t="s">
        <v>304</v>
      </c>
      <c r="C237" s="9">
        <f>'№ 5ведомственная'!F200</f>
        <v>1000</v>
      </c>
      <c r="D237" s="9">
        <f>'№ 5ведомственная'!G200</f>
        <v>500</v>
      </c>
      <c r="E237" s="9">
        <f>'№ 5ведомственная'!H200</f>
        <v>500</v>
      </c>
      <c r="F237" s="2"/>
    </row>
    <row r="238" spans="1:6" ht="39.6" hidden="1" outlineLevel="5" x14ac:dyDescent="0.3">
      <c r="A238" s="17" t="s">
        <v>95</v>
      </c>
      <c r="B238" s="19" t="s">
        <v>391</v>
      </c>
      <c r="C238" s="9">
        <f>C239</f>
        <v>2133.3000000000002</v>
      </c>
      <c r="D238" s="9">
        <f>D239</f>
        <v>2133.3000000000002</v>
      </c>
      <c r="E238" s="9">
        <f>E239</f>
        <v>1000</v>
      </c>
      <c r="F238" s="2"/>
    </row>
    <row r="239" spans="1:6" ht="26.4" hidden="1" outlineLevel="6" x14ac:dyDescent="0.3">
      <c r="A239" s="17" t="s">
        <v>95</v>
      </c>
      <c r="B239" s="19" t="s">
        <v>303</v>
      </c>
      <c r="C239" s="9">
        <f>'№ 5ведомственная'!F198</f>
        <v>2133.3000000000002</v>
      </c>
      <c r="D239" s="9">
        <f>'№ 5ведомственная'!G198</f>
        <v>2133.3000000000002</v>
      </c>
      <c r="E239" s="9">
        <f>'№ 5ведомственная'!H198</f>
        <v>1000</v>
      </c>
      <c r="F239" s="2"/>
    </row>
    <row r="240" spans="1:6" ht="39.6" hidden="1" outlineLevel="2" x14ac:dyDescent="0.3">
      <c r="A240" s="17" t="s">
        <v>95</v>
      </c>
      <c r="B240" s="19" t="s">
        <v>274</v>
      </c>
      <c r="C240" s="9" t="e">
        <f t="shared" ref="C240:E241" si="33">C241</f>
        <v>#REF!</v>
      </c>
      <c r="D240" s="9" t="e">
        <f t="shared" si="33"/>
        <v>#REF!</v>
      </c>
      <c r="E240" s="9" t="e">
        <f t="shared" si="33"/>
        <v>#REF!</v>
      </c>
      <c r="F240" s="2"/>
    </row>
    <row r="241" spans="1:6" ht="26.4" hidden="1" outlineLevel="3" x14ac:dyDescent="0.3">
      <c r="A241" s="17" t="s">
        <v>95</v>
      </c>
      <c r="B241" s="19" t="s">
        <v>392</v>
      </c>
      <c r="C241" s="9" t="e">
        <f t="shared" si="33"/>
        <v>#REF!</v>
      </c>
      <c r="D241" s="9" t="e">
        <f t="shared" si="33"/>
        <v>#REF!</v>
      </c>
      <c r="E241" s="9" t="e">
        <f t="shared" si="33"/>
        <v>#REF!</v>
      </c>
      <c r="F241" s="2"/>
    </row>
    <row r="242" spans="1:6" ht="26.4" hidden="1" outlineLevel="4" x14ac:dyDescent="0.3">
      <c r="A242" s="17" t="s">
        <v>95</v>
      </c>
      <c r="B242" s="19" t="s">
        <v>393</v>
      </c>
      <c r="C242" s="9" t="e">
        <f>C243+C245+C247</f>
        <v>#REF!</v>
      </c>
      <c r="D242" s="9" t="e">
        <f>D243+D245+D247</f>
        <v>#REF!</v>
      </c>
      <c r="E242" s="9" t="e">
        <f>E243+E245+E247</f>
        <v>#REF!</v>
      </c>
      <c r="F242" s="2"/>
    </row>
    <row r="243" spans="1:6" hidden="1" outlineLevel="5" x14ac:dyDescent="0.3">
      <c r="A243" s="17" t="s">
        <v>95</v>
      </c>
      <c r="B243" s="19" t="s">
        <v>533</v>
      </c>
      <c r="C243" s="9">
        <f>C244</f>
        <v>1200</v>
      </c>
      <c r="D243" s="9">
        <f>D244</f>
        <v>0</v>
      </c>
      <c r="E243" s="9">
        <f>E244</f>
        <v>0</v>
      </c>
      <c r="F243" s="2"/>
    </row>
    <row r="244" spans="1:6" ht="26.4" hidden="1" outlineLevel="6" x14ac:dyDescent="0.3">
      <c r="A244" s="17" t="s">
        <v>95</v>
      </c>
      <c r="B244" s="19" t="s">
        <v>303</v>
      </c>
      <c r="C244" s="9">
        <f>'№ 5ведомственная'!F205</f>
        <v>1200</v>
      </c>
      <c r="D244" s="9">
        <f>'№ 5ведомственная'!G205</f>
        <v>0</v>
      </c>
      <c r="E244" s="9">
        <f>'№ 5ведомственная'!H205</f>
        <v>0</v>
      </c>
      <c r="F244" s="2"/>
    </row>
    <row r="245" spans="1:6" ht="39.6" hidden="1" outlineLevel="5" x14ac:dyDescent="0.3">
      <c r="A245" s="17" t="s">
        <v>95</v>
      </c>
      <c r="B245" s="19" t="s">
        <v>394</v>
      </c>
      <c r="C245" s="9" t="e">
        <f>C246</f>
        <v>#REF!</v>
      </c>
      <c r="D245" s="9" t="e">
        <f>D246</f>
        <v>#REF!</v>
      </c>
      <c r="E245" s="9" t="e">
        <f>E246</f>
        <v>#REF!</v>
      </c>
      <c r="F245" s="2"/>
    </row>
    <row r="246" spans="1:6" ht="26.4" hidden="1" outlineLevel="6" x14ac:dyDescent="0.3">
      <c r="A246" s="17" t="s">
        <v>95</v>
      </c>
      <c r="B246" s="19" t="s">
        <v>395</v>
      </c>
      <c r="C246" s="9" t="e">
        <f>'№ 5ведомственная'!#REF!</f>
        <v>#REF!</v>
      </c>
      <c r="D246" s="9" t="e">
        <f>'№ 5ведомственная'!#REF!</f>
        <v>#REF!</v>
      </c>
      <c r="E246" s="9" t="e">
        <f>'№ 5ведомственная'!#REF!</f>
        <v>#REF!</v>
      </c>
      <c r="F246" s="2"/>
    </row>
    <row r="247" spans="1:6" ht="39.6" hidden="1" outlineLevel="5" x14ac:dyDescent="0.3">
      <c r="A247" s="17" t="s">
        <v>95</v>
      </c>
      <c r="B247" s="19" t="s">
        <v>396</v>
      </c>
      <c r="C247" s="9" t="e">
        <f>C248</f>
        <v>#REF!</v>
      </c>
      <c r="D247" s="9" t="e">
        <f>D248</f>
        <v>#REF!</v>
      </c>
      <c r="E247" s="9" t="e">
        <f>E248</f>
        <v>#REF!</v>
      </c>
      <c r="F247" s="2"/>
    </row>
    <row r="248" spans="1:6" ht="26.4" hidden="1" outlineLevel="6" x14ac:dyDescent="0.3">
      <c r="A248" s="17" t="s">
        <v>95</v>
      </c>
      <c r="B248" s="19" t="s">
        <v>395</v>
      </c>
      <c r="C248" s="9" t="e">
        <f>'№ 5ведомственная'!#REF!</f>
        <v>#REF!</v>
      </c>
      <c r="D248" s="9" t="e">
        <f>'№ 5ведомственная'!#REF!</f>
        <v>#REF!</v>
      </c>
      <c r="E248" s="9" t="e">
        <f>'№ 5ведомственная'!#REF!</f>
        <v>#REF!</v>
      </c>
      <c r="F248" s="2"/>
    </row>
    <row r="249" spans="1:6" outlineLevel="1" collapsed="1" x14ac:dyDescent="0.3">
      <c r="A249" s="17" t="s">
        <v>104</v>
      </c>
      <c r="B249" s="19" t="s">
        <v>275</v>
      </c>
      <c r="C249" s="9">
        <f>'№ 5ведомственная'!F206</f>
        <v>21750</v>
      </c>
      <c r="D249" s="9">
        <f>'№ 5ведомственная'!G206</f>
        <v>2600</v>
      </c>
      <c r="E249" s="9">
        <f>'№ 5ведомственная'!H206</f>
        <v>2600</v>
      </c>
      <c r="F249" s="2"/>
    </row>
    <row r="250" spans="1:6" ht="52.8" hidden="1" outlineLevel="2" x14ac:dyDescent="0.3">
      <c r="A250" s="17" t="s">
        <v>104</v>
      </c>
      <c r="B250" s="19" t="s">
        <v>269</v>
      </c>
      <c r="C250" s="9" t="e">
        <f>C251</f>
        <v>#REF!</v>
      </c>
      <c r="D250" s="9" t="e">
        <f>D251</f>
        <v>#REF!</v>
      </c>
      <c r="E250" s="9" t="e">
        <f>E251</f>
        <v>#REF!</v>
      </c>
      <c r="F250" s="2"/>
    </row>
    <row r="251" spans="1:6" ht="26.4" hidden="1" outlineLevel="3" x14ac:dyDescent="0.3">
      <c r="A251" s="17" t="s">
        <v>104</v>
      </c>
      <c r="B251" s="19" t="s">
        <v>388</v>
      </c>
      <c r="C251" s="9" t="e">
        <f>C252+C257+C266</f>
        <v>#REF!</v>
      </c>
      <c r="D251" s="9" t="e">
        <f>D252+D257+D266</f>
        <v>#REF!</v>
      </c>
      <c r="E251" s="9" t="e">
        <f>E252+E257+E266</f>
        <v>#REF!</v>
      </c>
      <c r="F251" s="2"/>
    </row>
    <row r="252" spans="1:6" ht="26.4" hidden="1" outlineLevel="4" x14ac:dyDescent="0.3">
      <c r="A252" s="17" t="s">
        <v>104</v>
      </c>
      <c r="B252" s="19" t="s">
        <v>397</v>
      </c>
      <c r="C252" s="9">
        <f>C253+C255</f>
        <v>7800</v>
      </c>
      <c r="D252" s="9">
        <f>D253+D255</f>
        <v>1000</v>
      </c>
      <c r="E252" s="9">
        <f>E253+E255</f>
        <v>1000</v>
      </c>
      <c r="F252" s="2"/>
    </row>
    <row r="253" spans="1:6" ht="26.4" hidden="1" outlineLevel="5" x14ac:dyDescent="0.3">
      <c r="A253" s="17" t="s">
        <v>104</v>
      </c>
      <c r="B253" s="19" t="s">
        <v>398</v>
      </c>
      <c r="C253" s="9">
        <f>C254</f>
        <v>7000</v>
      </c>
      <c r="D253" s="9">
        <f>D254</f>
        <v>500</v>
      </c>
      <c r="E253" s="9">
        <f>E254</f>
        <v>500</v>
      </c>
      <c r="F253" s="2"/>
    </row>
    <row r="254" spans="1:6" ht="26.4" hidden="1" outlineLevel="6" x14ac:dyDescent="0.3">
      <c r="A254" s="17" t="s">
        <v>104</v>
      </c>
      <c r="B254" s="19" t="s">
        <v>303</v>
      </c>
      <c r="C254" s="9">
        <f>'№ 5ведомственная'!F211</f>
        <v>7000</v>
      </c>
      <c r="D254" s="9">
        <f>'№ 5ведомственная'!G211</f>
        <v>500</v>
      </c>
      <c r="E254" s="9">
        <f>'№ 5ведомственная'!H211</f>
        <v>500</v>
      </c>
      <c r="F254" s="2"/>
    </row>
    <row r="255" spans="1:6" hidden="1" outlineLevel="5" x14ac:dyDescent="0.3">
      <c r="A255" s="17" t="s">
        <v>104</v>
      </c>
      <c r="B255" s="19" t="s">
        <v>399</v>
      </c>
      <c r="C255" s="9">
        <f>C256</f>
        <v>800</v>
      </c>
      <c r="D255" s="9">
        <f>D256</f>
        <v>500</v>
      </c>
      <c r="E255" s="9">
        <f>E256</f>
        <v>500</v>
      </c>
      <c r="F255" s="2"/>
    </row>
    <row r="256" spans="1:6" ht="26.4" hidden="1" outlineLevel="6" x14ac:dyDescent="0.3">
      <c r="A256" s="17" t="s">
        <v>104</v>
      </c>
      <c r="B256" s="19" t="s">
        <v>303</v>
      </c>
      <c r="C256" s="9">
        <f>'№ 5ведомственная'!F213</f>
        <v>800</v>
      </c>
      <c r="D256" s="9">
        <f>'№ 5ведомственная'!G213</f>
        <v>500</v>
      </c>
      <c r="E256" s="9">
        <f>'№ 5ведомственная'!H213</f>
        <v>500</v>
      </c>
      <c r="F256" s="2"/>
    </row>
    <row r="257" spans="1:6" ht="26.4" hidden="1" outlineLevel="4" x14ac:dyDescent="0.3">
      <c r="A257" s="17" t="s">
        <v>104</v>
      </c>
      <c r="B257" s="19" t="s">
        <v>400</v>
      </c>
      <c r="C257" s="9" t="e">
        <f>C258+C260+C262+C264</f>
        <v>#REF!</v>
      </c>
      <c r="D257" s="9" t="e">
        <f>D258+D260+D262+D264</f>
        <v>#REF!</v>
      </c>
      <c r="E257" s="9" t="e">
        <f>E258+E260+E262+E264</f>
        <v>#REF!</v>
      </c>
      <c r="F257" s="2"/>
    </row>
    <row r="258" spans="1:6" hidden="1" outlineLevel="5" x14ac:dyDescent="0.3">
      <c r="A258" s="17" t="s">
        <v>104</v>
      </c>
      <c r="B258" s="19" t="s">
        <v>401</v>
      </c>
      <c r="C258" s="9">
        <f>C259</f>
        <v>2000</v>
      </c>
      <c r="D258" s="9">
        <f>D259</f>
        <v>100</v>
      </c>
      <c r="E258" s="9">
        <f>E259</f>
        <v>100</v>
      </c>
      <c r="F258" s="2"/>
    </row>
    <row r="259" spans="1:6" ht="26.4" hidden="1" outlineLevel="6" x14ac:dyDescent="0.3">
      <c r="A259" s="17" t="s">
        <v>104</v>
      </c>
      <c r="B259" s="19" t="s">
        <v>303</v>
      </c>
      <c r="C259" s="9">
        <f>'№ 5ведомственная'!F216</f>
        <v>2000</v>
      </c>
      <c r="D259" s="9">
        <f>'№ 5ведомственная'!G216</f>
        <v>100</v>
      </c>
      <c r="E259" s="9">
        <f>'№ 5ведомственная'!H216</f>
        <v>100</v>
      </c>
      <c r="F259" s="2"/>
    </row>
    <row r="260" spans="1:6" ht="26.4" hidden="1" outlineLevel="5" x14ac:dyDescent="0.3">
      <c r="A260" s="17" t="s">
        <v>104</v>
      </c>
      <c r="B260" s="19" t="s">
        <v>551</v>
      </c>
      <c r="C260" s="9">
        <f>C261</f>
        <v>2000</v>
      </c>
      <c r="D260" s="9">
        <f>D261</f>
        <v>100</v>
      </c>
      <c r="E260" s="9">
        <f>E261</f>
        <v>100</v>
      </c>
      <c r="F260" s="2"/>
    </row>
    <row r="261" spans="1:6" ht="26.4" hidden="1" outlineLevel="6" x14ac:dyDescent="0.3">
      <c r="A261" s="17" t="s">
        <v>104</v>
      </c>
      <c r="B261" s="19" t="s">
        <v>303</v>
      </c>
      <c r="C261" s="9">
        <f>'№ 5ведомственная'!F218</f>
        <v>2000</v>
      </c>
      <c r="D261" s="9">
        <f>'№ 5ведомственная'!G218</f>
        <v>100</v>
      </c>
      <c r="E261" s="9">
        <f>'№ 5ведомственная'!H218</f>
        <v>100</v>
      </c>
      <c r="F261" s="2"/>
    </row>
    <row r="262" spans="1:6" ht="39.6" hidden="1" outlineLevel="5" x14ac:dyDescent="0.3">
      <c r="A262" s="17" t="s">
        <v>104</v>
      </c>
      <c r="B262" s="19" t="s">
        <v>402</v>
      </c>
      <c r="C262" s="9">
        <f>C263</f>
        <v>650</v>
      </c>
      <c r="D262" s="9">
        <f>D263</f>
        <v>500</v>
      </c>
      <c r="E262" s="9">
        <f>E263</f>
        <v>500</v>
      </c>
      <c r="F262" s="2"/>
    </row>
    <row r="263" spans="1:6" ht="26.4" hidden="1" outlineLevel="6" x14ac:dyDescent="0.3">
      <c r="A263" s="17" t="s">
        <v>104</v>
      </c>
      <c r="B263" s="19" t="s">
        <v>303</v>
      </c>
      <c r="C263" s="9">
        <f>'№ 5ведомственная'!F220</f>
        <v>650</v>
      </c>
      <c r="D263" s="9">
        <f>'№ 5ведомственная'!G220</f>
        <v>500</v>
      </c>
      <c r="E263" s="9">
        <f>'№ 5ведомственная'!H220</f>
        <v>500</v>
      </c>
      <c r="F263" s="2"/>
    </row>
    <row r="264" spans="1:6" ht="66" hidden="1" outlineLevel="5" x14ac:dyDescent="0.3">
      <c r="A264" s="17" t="s">
        <v>104</v>
      </c>
      <c r="B264" s="19" t="s">
        <v>552</v>
      </c>
      <c r="C264" s="9" t="e">
        <f>C265</f>
        <v>#REF!</v>
      </c>
      <c r="D264" s="9" t="e">
        <f>D265</f>
        <v>#REF!</v>
      </c>
      <c r="E264" s="9" t="e">
        <f>E265</f>
        <v>#REF!</v>
      </c>
      <c r="F264" s="2"/>
    </row>
    <row r="265" spans="1:6" hidden="1" outlineLevel="6" x14ac:dyDescent="0.3">
      <c r="A265" s="17" t="s">
        <v>104</v>
      </c>
      <c r="B265" s="19" t="s">
        <v>304</v>
      </c>
      <c r="C265" s="9" t="e">
        <f>'№ 5ведомственная'!#REF!</f>
        <v>#REF!</v>
      </c>
      <c r="D265" s="9" t="e">
        <f>'№ 5ведомственная'!#REF!</f>
        <v>#REF!</v>
      </c>
      <c r="E265" s="9" t="e">
        <f>'№ 5ведомственная'!#REF!</f>
        <v>#REF!</v>
      </c>
      <c r="F265" s="2"/>
    </row>
    <row r="266" spans="1:6" ht="26.4" hidden="1" outlineLevel="4" x14ac:dyDescent="0.3">
      <c r="A266" s="17" t="s">
        <v>104</v>
      </c>
      <c r="B266" s="19" t="s">
        <v>403</v>
      </c>
      <c r="C266" s="9">
        <f t="shared" ref="C266:E267" si="34">C267</f>
        <v>1000</v>
      </c>
      <c r="D266" s="9">
        <f t="shared" si="34"/>
        <v>500</v>
      </c>
      <c r="E266" s="9">
        <f t="shared" si="34"/>
        <v>500</v>
      </c>
      <c r="F266" s="2"/>
    </row>
    <row r="267" spans="1:6" hidden="1" outlineLevel="5" x14ac:dyDescent="0.3">
      <c r="A267" s="17" t="s">
        <v>104</v>
      </c>
      <c r="B267" s="19" t="s">
        <v>404</v>
      </c>
      <c r="C267" s="9">
        <f t="shared" si="34"/>
        <v>1000</v>
      </c>
      <c r="D267" s="9">
        <f t="shared" si="34"/>
        <v>500</v>
      </c>
      <c r="E267" s="9">
        <f t="shared" si="34"/>
        <v>500</v>
      </c>
      <c r="F267" s="2"/>
    </row>
    <row r="268" spans="1:6" ht="26.4" hidden="1" outlineLevel="6" x14ac:dyDescent="0.3">
      <c r="A268" s="17" t="s">
        <v>104</v>
      </c>
      <c r="B268" s="19" t="s">
        <v>303</v>
      </c>
      <c r="C268" s="9">
        <f>'№ 5ведомственная'!F233</f>
        <v>1000</v>
      </c>
      <c r="D268" s="9">
        <f>'№ 5ведомственная'!G233</f>
        <v>500</v>
      </c>
      <c r="E268" s="9">
        <f>'№ 5ведомственная'!H233</f>
        <v>500</v>
      </c>
      <c r="F268" s="2"/>
    </row>
    <row r="269" spans="1:6" outlineLevel="1" collapsed="1" x14ac:dyDescent="0.3">
      <c r="A269" s="17" t="s">
        <v>113</v>
      </c>
      <c r="B269" s="19" t="s">
        <v>276</v>
      </c>
      <c r="C269" s="9">
        <f>'№ 5ведомственная'!F234</f>
        <v>39434.800000000003</v>
      </c>
      <c r="D269" s="9">
        <f>'№ 5ведомственная'!G234</f>
        <v>17949.3</v>
      </c>
      <c r="E269" s="9">
        <f>'№ 5ведомственная'!H234</f>
        <v>16449.3</v>
      </c>
      <c r="F269" s="2"/>
    </row>
    <row r="270" spans="1:6" ht="52.8" hidden="1" outlineLevel="2" x14ac:dyDescent="0.3">
      <c r="A270" s="17" t="s">
        <v>113</v>
      </c>
      <c r="B270" s="19" t="s">
        <v>269</v>
      </c>
      <c r="C270" s="9" t="e">
        <f>C271</f>
        <v>#REF!</v>
      </c>
      <c r="D270" s="9" t="e">
        <f>D271</f>
        <v>#REF!</v>
      </c>
      <c r="E270" s="9" t="e">
        <f>E271</f>
        <v>#REF!</v>
      </c>
      <c r="F270" s="2"/>
    </row>
    <row r="271" spans="1:6" ht="26.4" hidden="1" outlineLevel="3" x14ac:dyDescent="0.3">
      <c r="A271" s="17" t="s">
        <v>113</v>
      </c>
      <c r="B271" s="19" t="s">
        <v>365</v>
      </c>
      <c r="C271" s="9" t="e">
        <f>C272+C281+C294</f>
        <v>#REF!</v>
      </c>
      <c r="D271" s="9" t="e">
        <f>D272+D281+D294</f>
        <v>#REF!</v>
      </c>
      <c r="E271" s="9" t="e">
        <f>E272+E281+E294</f>
        <v>#REF!</v>
      </c>
      <c r="F271" s="2"/>
    </row>
    <row r="272" spans="1:6" hidden="1" outlineLevel="4" x14ac:dyDescent="0.3">
      <c r="A272" s="17" t="s">
        <v>113</v>
      </c>
      <c r="B272" s="19" t="s">
        <v>405</v>
      </c>
      <c r="C272" s="9" t="e">
        <f>C273+C275+C277+C279</f>
        <v>#REF!</v>
      </c>
      <c r="D272" s="9" t="e">
        <f>D273+D275+D277+D279</f>
        <v>#REF!</v>
      </c>
      <c r="E272" s="9" t="e">
        <f>E273+E275+E277+E279</f>
        <v>#REF!</v>
      </c>
      <c r="F272" s="2"/>
    </row>
    <row r="273" spans="1:6" ht="26.4" hidden="1" outlineLevel="5" x14ac:dyDescent="0.3">
      <c r="A273" s="17" t="s">
        <v>113</v>
      </c>
      <c r="B273" s="19" t="s">
        <v>406</v>
      </c>
      <c r="C273" s="9">
        <f>C274</f>
        <v>8500</v>
      </c>
      <c r="D273" s="9">
        <f>D274</f>
        <v>4500</v>
      </c>
      <c r="E273" s="9">
        <f>E274</f>
        <v>3500</v>
      </c>
      <c r="F273" s="2"/>
    </row>
    <row r="274" spans="1:6" ht="26.4" hidden="1" outlineLevel="6" x14ac:dyDescent="0.3">
      <c r="A274" s="17" t="s">
        <v>113</v>
      </c>
      <c r="B274" s="19" t="s">
        <v>303</v>
      </c>
      <c r="C274" s="9">
        <f>'№ 5ведомственная'!F239</f>
        <v>8500</v>
      </c>
      <c r="D274" s="9">
        <f>'№ 5ведомственная'!G239</f>
        <v>4500</v>
      </c>
      <c r="E274" s="9">
        <f>'№ 5ведомственная'!H239</f>
        <v>3500</v>
      </c>
      <c r="F274" s="2"/>
    </row>
    <row r="275" spans="1:6" hidden="1" outlineLevel="5" x14ac:dyDescent="0.3">
      <c r="A275" s="17" t="s">
        <v>113</v>
      </c>
      <c r="B275" s="19" t="s">
        <v>407</v>
      </c>
      <c r="C275" s="9">
        <f>C276</f>
        <v>1800</v>
      </c>
      <c r="D275" s="9">
        <f>D276</f>
        <v>1500</v>
      </c>
      <c r="E275" s="9">
        <f>E276</f>
        <v>1300</v>
      </c>
      <c r="F275" s="2"/>
    </row>
    <row r="276" spans="1:6" ht="26.4" hidden="1" outlineLevel="6" x14ac:dyDescent="0.3">
      <c r="A276" s="17" t="s">
        <v>113</v>
      </c>
      <c r="B276" s="19" t="s">
        <v>329</v>
      </c>
      <c r="C276" s="9">
        <f>'№ 5ведомственная'!F241</f>
        <v>1800</v>
      </c>
      <c r="D276" s="9">
        <f>'№ 5ведомственная'!G241</f>
        <v>1500</v>
      </c>
      <c r="E276" s="9">
        <f>'№ 5ведомственная'!H241</f>
        <v>1300</v>
      </c>
      <c r="F276" s="2"/>
    </row>
    <row r="277" spans="1:6" ht="39.6" hidden="1" outlineLevel="5" x14ac:dyDescent="0.3">
      <c r="A277" s="17" t="s">
        <v>113</v>
      </c>
      <c r="B277" s="19" t="s">
        <v>408</v>
      </c>
      <c r="C277" s="9">
        <f>C278</f>
        <v>2000</v>
      </c>
      <c r="D277" s="9">
        <f>D278</f>
        <v>1800</v>
      </c>
      <c r="E277" s="9">
        <f>E278</f>
        <v>1700</v>
      </c>
      <c r="F277" s="2"/>
    </row>
    <row r="278" spans="1:6" ht="26.4" hidden="1" outlineLevel="6" x14ac:dyDescent="0.3">
      <c r="A278" s="17" t="s">
        <v>113</v>
      </c>
      <c r="B278" s="19" t="s">
        <v>303</v>
      </c>
      <c r="C278" s="9">
        <f>'№ 5ведомственная'!F243</f>
        <v>2000</v>
      </c>
      <c r="D278" s="9">
        <f>'№ 5ведомственная'!G243</f>
        <v>1800</v>
      </c>
      <c r="E278" s="9">
        <f>'№ 5ведомственная'!H243</f>
        <v>1700</v>
      </c>
      <c r="F278" s="2"/>
    </row>
    <row r="279" spans="1:6" ht="39.6" hidden="1" outlineLevel="5" x14ac:dyDescent="0.3">
      <c r="A279" s="17" t="s">
        <v>113</v>
      </c>
      <c r="B279" s="19" t="s">
        <v>409</v>
      </c>
      <c r="C279" s="9" t="e">
        <f>C280</f>
        <v>#REF!</v>
      </c>
      <c r="D279" s="9" t="e">
        <f>D280</f>
        <v>#REF!</v>
      </c>
      <c r="E279" s="9" t="e">
        <f>E280</f>
        <v>#REF!</v>
      </c>
      <c r="F279" s="2"/>
    </row>
    <row r="280" spans="1:6" ht="26.4" hidden="1" outlineLevel="6" x14ac:dyDescent="0.3">
      <c r="A280" s="17" t="s">
        <v>113</v>
      </c>
      <c r="B280" s="19" t="s">
        <v>303</v>
      </c>
      <c r="C280" s="9" t="e">
        <f>'№ 5ведомственная'!#REF!</f>
        <v>#REF!</v>
      </c>
      <c r="D280" s="9" t="e">
        <f>'№ 5ведомственная'!#REF!</f>
        <v>#REF!</v>
      </c>
      <c r="E280" s="9" t="e">
        <f>'№ 5ведомственная'!#REF!</f>
        <v>#REF!</v>
      </c>
      <c r="F280" s="2"/>
    </row>
    <row r="281" spans="1:6" hidden="1" outlineLevel="4" x14ac:dyDescent="0.3">
      <c r="A281" s="17" t="s">
        <v>113</v>
      </c>
      <c r="B281" s="19" t="s">
        <v>366</v>
      </c>
      <c r="C281" s="9" t="e">
        <f>C282+C284+C286+C288+C290+C292</f>
        <v>#REF!</v>
      </c>
      <c r="D281" s="9" t="e">
        <f>D282+D284+D286+D288+D290+D292</f>
        <v>#REF!</v>
      </c>
      <c r="E281" s="9" t="e">
        <f>E282+E284+E286+E288+E290+E292</f>
        <v>#REF!</v>
      </c>
      <c r="F281" s="2"/>
    </row>
    <row r="282" spans="1:6" hidden="1" outlineLevel="5" x14ac:dyDescent="0.3">
      <c r="A282" s="17" t="s">
        <v>113</v>
      </c>
      <c r="B282" s="19" t="s">
        <v>410</v>
      </c>
      <c r="C282" s="9">
        <f>C283</f>
        <v>5600</v>
      </c>
      <c r="D282" s="9">
        <f>D283</f>
        <v>4400</v>
      </c>
      <c r="E282" s="9">
        <f>E283</f>
        <v>4300</v>
      </c>
      <c r="F282" s="2"/>
    </row>
    <row r="283" spans="1:6" ht="26.4" hidden="1" outlineLevel="6" x14ac:dyDescent="0.3">
      <c r="A283" s="17" t="s">
        <v>113</v>
      </c>
      <c r="B283" s="19" t="s">
        <v>329</v>
      </c>
      <c r="C283" s="9">
        <f>'№ 5ведомственная'!F246</f>
        <v>5600</v>
      </c>
      <c r="D283" s="9">
        <f>'№ 5ведомственная'!G246</f>
        <v>4400</v>
      </c>
      <c r="E283" s="9">
        <f>'№ 5ведомственная'!H246</f>
        <v>4300</v>
      </c>
      <c r="F283" s="2"/>
    </row>
    <row r="284" spans="1:6" hidden="1" outlineLevel="5" x14ac:dyDescent="0.3">
      <c r="A284" s="17" t="s">
        <v>113</v>
      </c>
      <c r="B284" s="19" t="s">
        <v>411</v>
      </c>
      <c r="C284" s="9">
        <f>C285</f>
        <v>1000</v>
      </c>
      <c r="D284" s="9">
        <f>D285</f>
        <v>100</v>
      </c>
      <c r="E284" s="9">
        <f>E285</f>
        <v>100</v>
      </c>
      <c r="F284" s="2"/>
    </row>
    <row r="285" spans="1:6" ht="26.4" hidden="1" outlineLevel="6" x14ac:dyDescent="0.3">
      <c r="A285" s="17" t="s">
        <v>113</v>
      </c>
      <c r="B285" s="19" t="s">
        <v>303</v>
      </c>
      <c r="C285" s="9">
        <f>'№ 5ведомственная'!F248</f>
        <v>1000</v>
      </c>
      <c r="D285" s="9">
        <f>'№ 5ведомственная'!G248</f>
        <v>100</v>
      </c>
      <c r="E285" s="9">
        <f>'№ 5ведомственная'!H248</f>
        <v>100</v>
      </c>
      <c r="F285" s="2"/>
    </row>
    <row r="286" spans="1:6" ht="52.8" hidden="1" outlineLevel="5" x14ac:dyDescent="0.3">
      <c r="A286" s="17" t="s">
        <v>113</v>
      </c>
      <c r="B286" s="19" t="s">
        <v>412</v>
      </c>
      <c r="C286" s="9" t="e">
        <f>C287</f>
        <v>#REF!</v>
      </c>
      <c r="D286" s="9" t="e">
        <f>D287</f>
        <v>#REF!</v>
      </c>
      <c r="E286" s="9" t="e">
        <f>E287</f>
        <v>#REF!</v>
      </c>
      <c r="F286" s="2"/>
    </row>
    <row r="287" spans="1:6" hidden="1" outlineLevel="6" x14ac:dyDescent="0.3">
      <c r="A287" s="17" t="s">
        <v>113</v>
      </c>
      <c r="B287" s="19" t="s">
        <v>304</v>
      </c>
      <c r="C287" s="9" t="e">
        <f>'№ 5ведомственная'!#REF!</f>
        <v>#REF!</v>
      </c>
      <c r="D287" s="9" t="e">
        <f>'№ 5ведомственная'!#REF!</f>
        <v>#REF!</v>
      </c>
      <c r="E287" s="9" t="e">
        <f>'№ 5ведомственная'!#REF!</f>
        <v>#REF!</v>
      </c>
      <c r="F287" s="2"/>
    </row>
    <row r="288" spans="1:6" hidden="1" outlineLevel="5" x14ac:dyDescent="0.3">
      <c r="A288" s="17" t="s">
        <v>113</v>
      </c>
      <c r="B288" s="19" t="s">
        <v>413</v>
      </c>
      <c r="C288" s="9" t="e">
        <f>C289</f>
        <v>#REF!</v>
      </c>
      <c r="D288" s="9" t="e">
        <f>D289</f>
        <v>#REF!</v>
      </c>
      <c r="E288" s="9" t="e">
        <f>E289</f>
        <v>#REF!</v>
      </c>
      <c r="F288" s="2"/>
    </row>
    <row r="289" spans="1:6" ht="26.4" hidden="1" outlineLevel="6" x14ac:dyDescent="0.3">
      <c r="A289" s="17" t="s">
        <v>113</v>
      </c>
      <c r="B289" s="19" t="s">
        <v>303</v>
      </c>
      <c r="C289" s="9" t="e">
        <f>'№ 5ведомственная'!#REF!</f>
        <v>#REF!</v>
      </c>
      <c r="D289" s="9" t="e">
        <f>'№ 5ведомственная'!#REF!</f>
        <v>#REF!</v>
      </c>
      <c r="E289" s="9" t="e">
        <f>'№ 5ведомственная'!#REF!</f>
        <v>#REF!</v>
      </c>
      <c r="F289" s="2"/>
    </row>
    <row r="290" spans="1:6" ht="39.6" hidden="1" outlineLevel="5" x14ac:dyDescent="0.3">
      <c r="A290" s="17" t="s">
        <v>113</v>
      </c>
      <c r="B290" s="19" t="s">
        <v>414</v>
      </c>
      <c r="C290" s="9">
        <f>C291</f>
        <v>2400</v>
      </c>
      <c r="D290" s="9">
        <f>D291</f>
        <v>1300</v>
      </c>
      <c r="E290" s="9">
        <f>E291</f>
        <v>1200</v>
      </c>
      <c r="F290" s="2"/>
    </row>
    <row r="291" spans="1:6" ht="26.4" hidden="1" outlineLevel="6" x14ac:dyDescent="0.3">
      <c r="A291" s="17" t="s">
        <v>113</v>
      </c>
      <c r="B291" s="19" t="s">
        <v>303</v>
      </c>
      <c r="C291" s="9">
        <f>'№ 5ведомственная'!F250</f>
        <v>2400</v>
      </c>
      <c r="D291" s="9">
        <f>'№ 5ведомственная'!G250</f>
        <v>1300</v>
      </c>
      <c r="E291" s="9">
        <f>'№ 5ведомственная'!H250</f>
        <v>1200</v>
      </c>
      <c r="F291" s="2"/>
    </row>
    <row r="292" spans="1:6" hidden="1" outlineLevel="5" x14ac:dyDescent="0.3">
      <c r="A292" s="17" t="s">
        <v>113</v>
      </c>
      <c r="B292" s="19" t="s">
        <v>415</v>
      </c>
      <c r="C292" s="9">
        <f>C293</f>
        <v>1000</v>
      </c>
      <c r="D292" s="9">
        <f>D293</f>
        <v>100</v>
      </c>
      <c r="E292" s="9">
        <f>E293</f>
        <v>100</v>
      </c>
      <c r="F292" s="2"/>
    </row>
    <row r="293" spans="1:6" ht="26.4" hidden="1" outlineLevel="6" x14ac:dyDescent="0.3">
      <c r="A293" s="17" t="s">
        <v>113</v>
      </c>
      <c r="B293" s="19" t="s">
        <v>303</v>
      </c>
      <c r="C293" s="9">
        <f>'№ 5ведомственная'!F252</f>
        <v>1000</v>
      </c>
      <c r="D293" s="9">
        <f>'№ 5ведомственная'!G252</f>
        <v>100</v>
      </c>
      <c r="E293" s="9">
        <f>'№ 5ведомственная'!H252</f>
        <v>100</v>
      </c>
      <c r="F293" s="2"/>
    </row>
    <row r="294" spans="1:6" ht="26.4" hidden="1" outlineLevel="4" x14ac:dyDescent="0.3">
      <c r="A294" s="17" t="s">
        <v>113</v>
      </c>
      <c r="B294" s="19" t="s">
        <v>384</v>
      </c>
      <c r="C294" s="9" t="e">
        <f>C295+C297+C299</f>
        <v>#REF!</v>
      </c>
      <c r="D294" s="9" t="e">
        <f>D295+D297+D299</f>
        <v>#REF!</v>
      </c>
      <c r="E294" s="9" t="e">
        <f>E295+E297+E299</f>
        <v>#REF!</v>
      </c>
      <c r="F294" s="2"/>
    </row>
    <row r="295" spans="1:6" ht="79.2" hidden="1" outlineLevel="5" x14ac:dyDescent="0.3">
      <c r="A295" s="17" t="s">
        <v>113</v>
      </c>
      <c r="B295" s="19" t="s">
        <v>416</v>
      </c>
      <c r="C295" s="9">
        <f>C296</f>
        <v>0</v>
      </c>
      <c r="D295" s="9">
        <f>D296</f>
        <v>1000</v>
      </c>
      <c r="E295" s="9">
        <f>E296</f>
        <v>1000</v>
      </c>
      <c r="F295" s="2"/>
    </row>
    <row r="296" spans="1:6" ht="26.4" hidden="1" outlineLevel="6" x14ac:dyDescent="0.3">
      <c r="A296" s="17" t="s">
        <v>113</v>
      </c>
      <c r="B296" s="19" t="s">
        <v>303</v>
      </c>
      <c r="C296" s="9">
        <f>'№ 5ведомственная'!F259</f>
        <v>0</v>
      </c>
      <c r="D296" s="9">
        <f>'№ 5ведомственная'!G259</f>
        <v>1000</v>
      </c>
      <c r="E296" s="9">
        <f>'№ 5ведомственная'!H259</f>
        <v>1000</v>
      </c>
      <c r="F296" s="2"/>
    </row>
    <row r="297" spans="1:6" ht="66" hidden="1" outlineLevel="5" x14ac:dyDescent="0.3">
      <c r="A297" s="17" t="s">
        <v>113</v>
      </c>
      <c r="B297" s="19" t="s">
        <v>529</v>
      </c>
      <c r="C297" s="9" t="e">
        <f>C298</f>
        <v>#REF!</v>
      </c>
      <c r="D297" s="9" t="e">
        <f>D298</f>
        <v>#REF!</v>
      </c>
      <c r="E297" s="9" t="e">
        <f>E298</f>
        <v>#REF!</v>
      </c>
      <c r="F297" s="2"/>
    </row>
    <row r="298" spans="1:6" ht="26.4" hidden="1" outlineLevel="6" x14ac:dyDescent="0.3">
      <c r="A298" s="17" t="s">
        <v>113</v>
      </c>
      <c r="B298" s="19" t="s">
        <v>303</v>
      </c>
      <c r="C298" s="9" t="e">
        <f>'№ 5ведомственная'!#REF!</f>
        <v>#REF!</v>
      </c>
      <c r="D298" s="9" t="e">
        <f>'№ 5ведомственная'!#REF!</f>
        <v>#REF!</v>
      </c>
      <c r="E298" s="9" t="e">
        <f>'№ 5ведомственная'!#REF!</f>
        <v>#REF!</v>
      </c>
      <c r="F298" s="2"/>
    </row>
    <row r="299" spans="1:6" ht="66" hidden="1" outlineLevel="5" x14ac:dyDescent="0.3">
      <c r="A299" s="17" t="s">
        <v>113</v>
      </c>
      <c r="B299" s="19" t="s">
        <v>417</v>
      </c>
      <c r="C299" s="9" t="e">
        <f>C300</f>
        <v>#REF!</v>
      </c>
      <c r="D299" s="9" t="e">
        <f>D300</f>
        <v>#REF!</v>
      </c>
      <c r="E299" s="9" t="e">
        <f>E300</f>
        <v>#REF!</v>
      </c>
      <c r="F299" s="2"/>
    </row>
    <row r="300" spans="1:6" ht="26.4" hidden="1" outlineLevel="6" x14ac:dyDescent="0.3">
      <c r="A300" s="17" t="s">
        <v>113</v>
      </c>
      <c r="B300" s="19" t="s">
        <v>303</v>
      </c>
      <c r="C300" s="9" t="e">
        <f>'№ 5ведомственная'!#REF!</f>
        <v>#REF!</v>
      </c>
      <c r="D300" s="9" t="e">
        <f>'№ 5ведомственная'!#REF!</f>
        <v>#REF!</v>
      </c>
      <c r="E300" s="9" t="e">
        <f>'№ 5ведомственная'!#REF!</f>
        <v>#REF!</v>
      </c>
      <c r="F300" s="2"/>
    </row>
    <row r="301" spans="1:6" ht="39.6" hidden="1" outlineLevel="2" x14ac:dyDescent="0.3">
      <c r="A301" s="17" t="s">
        <v>113</v>
      </c>
      <c r="B301" s="19" t="s">
        <v>277</v>
      </c>
      <c r="C301" s="9">
        <f>C302</f>
        <v>10722.2</v>
      </c>
      <c r="D301" s="9">
        <f>D302</f>
        <v>0</v>
      </c>
      <c r="E301" s="9">
        <f>E302</f>
        <v>0</v>
      </c>
      <c r="F301" s="2"/>
    </row>
    <row r="302" spans="1:6" ht="26.4" hidden="1" outlineLevel="3" x14ac:dyDescent="0.3">
      <c r="A302" s="17" t="s">
        <v>113</v>
      </c>
      <c r="B302" s="19" t="s">
        <v>418</v>
      </c>
      <c r="C302" s="9">
        <f>C303+C306</f>
        <v>10722.2</v>
      </c>
      <c r="D302" s="9">
        <f>D303+D306</f>
        <v>0</v>
      </c>
      <c r="E302" s="9">
        <f>E303+E306</f>
        <v>0</v>
      </c>
      <c r="F302" s="2"/>
    </row>
    <row r="303" spans="1:6" ht="26.4" hidden="1" outlineLevel="4" x14ac:dyDescent="0.3">
      <c r="A303" s="17" t="s">
        <v>113</v>
      </c>
      <c r="B303" s="19" t="s">
        <v>540</v>
      </c>
      <c r="C303" s="9">
        <f t="shared" ref="C303:E304" si="35">C304</f>
        <v>700</v>
      </c>
      <c r="D303" s="9">
        <f t="shared" si="35"/>
        <v>0</v>
      </c>
      <c r="E303" s="9">
        <f t="shared" si="35"/>
        <v>0</v>
      </c>
      <c r="F303" s="2"/>
    </row>
    <row r="304" spans="1:6" ht="52.8" hidden="1" outlineLevel="5" x14ac:dyDescent="0.3">
      <c r="A304" s="17" t="s">
        <v>113</v>
      </c>
      <c r="B304" s="19" t="s">
        <v>419</v>
      </c>
      <c r="C304" s="9">
        <f t="shared" si="35"/>
        <v>700</v>
      </c>
      <c r="D304" s="9">
        <f t="shared" si="35"/>
        <v>0</v>
      </c>
      <c r="E304" s="9">
        <f t="shared" si="35"/>
        <v>0</v>
      </c>
      <c r="F304" s="2"/>
    </row>
    <row r="305" spans="1:6" ht="26.4" hidden="1" outlineLevel="6" x14ac:dyDescent="0.3">
      <c r="A305" s="17" t="s">
        <v>113</v>
      </c>
      <c r="B305" s="19" t="s">
        <v>303</v>
      </c>
      <c r="C305" s="9">
        <f>'№ 5ведомственная'!F280</f>
        <v>700</v>
      </c>
      <c r="D305" s="9">
        <f>'№ 5ведомственная'!G280</f>
        <v>0</v>
      </c>
      <c r="E305" s="9">
        <f>'№ 5ведомственная'!H280</f>
        <v>0</v>
      </c>
      <c r="F305" s="2"/>
    </row>
    <row r="306" spans="1:6" ht="39.6" hidden="1" outlineLevel="4" x14ac:dyDescent="0.3">
      <c r="A306" s="17" t="s">
        <v>113</v>
      </c>
      <c r="B306" s="19" t="s">
        <v>420</v>
      </c>
      <c r="C306" s="9">
        <f t="shared" ref="C306:E307" si="36">C307</f>
        <v>10022.200000000001</v>
      </c>
      <c r="D306" s="9">
        <f t="shared" si="36"/>
        <v>0</v>
      </c>
      <c r="E306" s="9">
        <f t="shared" si="36"/>
        <v>0</v>
      </c>
      <c r="F306" s="2"/>
    </row>
    <row r="307" spans="1:6" ht="39.6" hidden="1" outlineLevel="5" x14ac:dyDescent="0.3">
      <c r="A307" s="17" t="s">
        <v>113</v>
      </c>
      <c r="B307" s="19" t="s">
        <v>421</v>
      </c>
      <c r="C307" s="9">
        <f t="shared" si="36"/>
        <v>10022.200000000001</v>
      </c>
      <c r="D307" s="9">
        <f t="shared" si="36"/>
        <v>0</v>
      </c>
      <c r="E307" s="9">
        <f t="shared" si="36"/>
        <v>0</v>
      </c>
      <c r="F307" s="2"/>
    </row>
    <row r="308" spans="1:6" ht="26.4" hidden="1" outlineLevel="6" x14ac:dyDescent="0.3">
      <c r="A308" s="17" t="s">
        <v>113</v>
      </c>
      <c r="B308" s="19" t="s">
        <v>303</v>
      </c>
      <c r="C308" s="9">
        <f>'№ 5ведомственная'!F285</f>
        <v>10022.200000000001</v>
      </c>
      <c r="D308" s="9">
        <f>'№ 5ведомственная'!G285</f>
        <v>0</v>
      </c>
      <c r="E308" s="9">
        <f>'№ 5ведомственная'!H285</f>
        <v>0</v>
      </c>
      <c r="F308" s="2"/>
    </row>
    <row r="309" spans="1:6" outlineLevel="1" collapsed="1" x14ac:dyDescent="0.3">
      <c r="A309" s="17" t="s">
        <v>128</v>
      </c>
      <c r="B309" s="19" t="s">
        <v>278</v>
      </c>
      <c r="C309" s="9">
        <f>'№ 5ведомственная'!F286</f>
        <v>33163.5</v>
      </c>
      <c r="D309" s="9">
        <f>'№ 5ведомственная'!G286</f>
        <v>32159.899999999998</v>
      </c>
      <c r="E309" s="9">
        <f>'№ 5ведомственная'!H286</f>
        <v>31959.899999999998</v>
      </c>
      <c r="F309" s="2"/>
    </row>
    <row r="310" spans="1:6" ht="52.8" hidden="1" outlineLevel="2" x14ac:dyDescent="0.3">
      <c r="A310" s="17" t="s">
        <v>128</v>
      </c>
      <c r="B310" s="19" t="s">
        <v>269</v>
      </c>
      <c r="C310" s="9">
        <f>C311</f>
        <v>23241.599999999999</v>
      </c>
      <c r="D310" s="9">
        <f t="shared" ref="D310:E313" si="37">D311</f>
        <v>22741.599999999999</v>
      </c>
      <c r="E310" s="9">
        <f t="shared" si="37"/>
        <v>22641.599999999999</v>
      </c>
      <c r="F310" s="2"/>
    </row>
    <row r="311" spans="1:6" ht="26.4" hidden="1" outlineLevel="3" x14ac:dyDescent="0.3">
      <c r="A311" s="17" t="s">
        <v>128</v>
      </c>
      <c r="B311" s="19" t="s">
        <v>388</v>
      </c>
      <c r="C311" s="9">
        <f>C312</f>
        <v>23241.599999999999</v>
      </c>
      <c r="D311" s="9">
        <f t="shared" si="37"/>
        <v>22741.599999999999</v>
      </c>
      <c r="E311" s="9">
        <f t="shared" si="37"/>
        <v>22641.599999999999</v>
      </c>
      <c r="F311" s="2"/>
    </row>
    <row r="312" spans="1:6" ht="26.4" hidden="1" outlineLevel="4" x14ac:dyDescent="0.3">
      <c r="A312" s="17" t="s">
        <v>128</v>
      </c>
      <c r="B312" s="19" t="s">
        <v>400</v>
      </c>
      <c r="C312" s="9">
        <f>C313</f>
        <v>23241.599999999999</v>
      </c>
      <c r="D312" s="9">
        <f t="shared" si="37"/>
        <v>22741.599999999999</v>
      </c>
      <c r="E312" s="9">
        <f t="shared" si="37"/>
        <v>22641.599999999999</v>
      </c>
      <c r="F312" s="2"/>
    </row>
    <row r="313" spans="1:6" ht="26.4" hidden="1" outlineLevel="5" x14ac:dyDescent="0.3">
      <c r="A313" s="17" t="s">
        <v>128</v>
      </c>
      <c r="B313" s="19" t="s">
        <v>422</v>
      </c>
      <c r="C313" s="9">
        <f>C314</f>
        <v>23241.599999999999</v>
      </c>
      <c r="D313" s="9">
        <f t="shared" si="37"/>
        <v>22741.599999999999</v>
      </c>
      <c r="E313" s="9">
        <f t="shared" si="37"/>
        <v>22641.599999999999</v>
      </c>
      <c r="F313" s="2"/>
    </row>
    <row r="314" spans="1:6" ht="26.4" hidden="1" outlineLevel="6" x14ac:dyDescent="0.3">
      <c r="A314" s="17" t="s">
        <v>128</v>
      </c>
      <c r="B314" s="19" t="s">
        <v>329</v>
      </c>
      <c r="C314" s="9">
        <f>'№ 5ведомственная'!F291</f>
        <v>23241.599999999999</v>
      </c>
      <c r="D314" s="9">
        <f>'№ 5ведомственная'!G291</f>
        <v>22741.599999999999</v>
      </c>
      <c r="E314" s="9">
        <f>'№ 5ведомственная'!H291</f>
        <v>22641.599999999999</v>
      </c>
      <c r="F314" s="2"/>
    </row>
    <row r="315" spans="1:6" s="28" customFormat="1" outlineLevel="6" x14ac:dyDescent="0.3">
      <c r="A315" s="48" t="s">
        <v>683</v>
      </c>
      <c r="B315" s="22" t="s">
        <v>692</v>
      </c>
      <c r="C315" s="8">
        <f>C316</f>
        <v>1175.5999999999999</v>
      </c>
      <c r="D315" s="8">
        <f t="shared" ref="D315:E315" si="38">D316</f>
        <v>1190.0999999999999</v>
      </c>
      <c r="E315" s="8">
        <f t="shared" si="38"/>
        <v>1190.0999999999999</v>
      </c>
      <c r="F315" s="4"/>
    </row>
    <row r="316" spans="1:6" outlineLevel="6" x14ac:dyDescent="0.3">
      <c r="A316" s="18" t="s">
        <v>684</v>
      </c>
      <c r="B316" s="19" t="s">
        <v>693</v>
      </c>
      <c r="C316" s="9">
        <f>'№ 5ведомственная'!F297</f>
        <v>1175.5999999999999</v>
      </c>
      <c r="D316" s="9">
        <f>'№ 5ведомственная'!G297</f>
        <v>1190.0999999999999</v>
      </c>
      <c r="E316" s="9">
        <f>'№ 5ведомственная'!H297</f>
        <v>1190.0999999999999</v>
      </c>
      <c r="F316" s="2"/>
    </row>
    <row r="317" spans="1:6" s="28" customFormat="1" x14ac:dyDescent="0.3">
      <c r="A317" s="21" t="s">
        <v>159</v>
      </c>
      <c r="B317" s="22" t="s">
        <v>256</v>
      </c>
      <c r="C317" s="8">
        <f>C318+C330+C356+C367+C377+C407</f>
        <v>457006.89999999991</v>
      </c>
      <c r="D317" s="8">
        <f>D318+D330+D356+D367+D377+D407</f>
        <v>427897.89999999997</v>
      </c>
      <c r="E317" s="8">
        <f>E318+E330+E356+E367+E377+E407</f>
        <v>415769.39999999997</v>
      </c>
      <c r="F317" s="4"/>
    </row>
    <row r="318" spans="1:6" outlineLevel="1" x14ac:dyDescent="0.3">
      <c r="A318" s="17" t="s">
        <v>160</v>
      </c>
      <c r="B318" s="19" t="s">
        <v>287</v>
      </c>
      <c r="C318" s="9">
        <f>'№ 5ведомственная'!F362</f>
        <v>151733.89999999997</v>
      </c>
      <c r="D318" s="9">
        <f>'№ 5ведомственная'!G362</f>
        <v>136643</v>
      </c>
      <c r="E318" s="9">
        <f>'№ 5ведомственная'!H362</f>
        <v>131758.9</v>
      </c>
      <c r="F318" s="2"/>
    </row>
    <row r="319" spans="1:6" ht="39.6" hidden="1" outlineLevel="2" x14ac:dyDescent="0.3">
      <c r="A319" s="17" t="s">
        <v>160</v>
      </c>
      <c r="B319" s="19" t="s">
        <v>288</v>
      </c>
      <c r="C319" s="9" t="e">
        <f t="shared" ref="C319:E320" si="39">C320</f>
        <v>#REF!</v>
      </c>
      <c r="D319" s="9" t="e">
        <f t="shared" si="39"/>
        <v>#REF!</v>
      </c>
      <c r="E319" s="9" t="e">
        <f t="shared" si="39"/>
        <v>#REF!</v>
      </c>
      <c r="F319" s="2"/>
    </row>
    <row r="320" spans="1:6" ht="26.4" hidden="1" outlineLevel="3" x14ac:dyDescent="0.3">
      <c r="A320" s="17" t="s">
        <v>160</v>
      </c>
      <c r="B320" s="19" t="s">
        <v>443</v>
      </c>
      <c r="C320" s="9" t="e">
        <f t="shared" si="39"/>
        <v>#REF!</v>
      </c>
      <c r="D320" s="9" t="e">
        <f t="shared" si="39"/>
        <v>#REF!</v>
      </c>
      <c r="E320" s="9" t="e">
        <f t="shared" si="39"/>
        <v>#REF!</v>
      </c>
      <c r="F320" s="2"/>
    </row>
    <row r="321" spans="1:6" ht="26.4" hidden="1" outlineLevel="4" x14ac:dyDescent="0.3">
      <c r="A321" s="17" t="s">
        <v>160</v>
      </c>
      <c r="B321" s="19" t="s">
        <v>444</v>
      </c>
      <c r="C321" s="9" t="e">
        <f>C322+C324+C326+C328</f>
        <v>#REF!</v>
      </c>
      <c r="D321" s="9" t="e">
        <f>D322+D324+D326+D328</f>
        <v>#REF!</v>
      </c>
      <c r="E321" s="9" t="e">
        <f>E322+E324+E326+E328</f>
        <v>#REF!</v>
      </c>
      <c r="F321" s="2"/>
    </row>
    <row r="322" spans="1:6" ht="52.8" hidden="1" outlineLevel="5" x14ac:dyDescent="0.3">
      <c r="A322" s="17" t="s">
        <v>160</v>
      </c>
      <c r="B322" s="19" t="s">
        <v>445</v>
      </c>
      <c r="C322" s="9">
        <f>C323</f>
        <v>65697.899999999994</v>
      </c>
      <c r="D322" s="9">
        <f>D323</f>
        <v>65699.8</v>
      </c>
      <c r="E322" s="9">
        <f>E323</f>
        <v>65699.8</v>
      </c>
      <c r="F322" s="2"/>
    </row>
    <row r="323" spans="1:6" ht="26.4" hidden="1" outlineLevel="6" x14ac:dyDescent="0.3">
      <c r="A323" s="17" t="s">
        <v>160</v>
      </c>
      <c r="B323" s="19" t="s">
        <v>329</v>
      </c>
      <c r="C323" s="9">
        <f>'№ 5ведомственная'!F369</f>
        <v>65697.899999999994</v>
      </c>
      <c r="D323" s="9">
        <f>'№ 5ведомственная'!G369</f>
        <v>65699.8</v>
      </c>
      <c r="E323" s="9">
        <f>'№ 5ведомственная'!H369</f>
        <v>65699.8</v>
      </c>
      <c r="F323" s="2"/>
    </row>
    <row r="324" spans="1:6" ht="52.8" hidden="1" outlineLevel="5" x14ac:dyDescent="0.3">
      <c r="A324" s="33" t="s">
        <v>160</v>
      </c>
      <c r="B324" s="34" t="s">
        <v>446</v>
      </c>
      <c r="C324" s="35">
        <f>C325</f>
        <v>76680.7</v>
      </c>
      <c r="D324" s="35">
        <f>D325</f>
        <v>68182.7</v>
      </c>
      <c r="E324" s="35">
        <f>E325</f>
        <v>63298.6</v>
      </c>
      <c r="F324" s="2"/>
    </row>
    <row r="325" spans="1:6" ht="26.4" hidden="1" outlineLevel="6" x14ac:dyDescent="0.3">
      <c r="A325" s="17" t="s">
        <v>160</v>
      </c>
      <c r="B325" s="19" t="s">
        <v>329</v>
      </c>
      <c r="C325" s="9">
        <f>'№ 5ведомственная'!F371</f>
        <v>76680.7</v>
      </c>
      <c r="D325" s="9">
        <f>'№ 5ведомственная'!G371</f>
        <v>68182.7</v>
      </c>
      <c r="E325" s="9">
        <f>'№ 5ведомственная'!H371</f>
        <v>63298.6</v>
      </c>
      <c r="F325" s="2"/>
    </row>
    <row r="326" spans="1:6" ht="26.4" hidden="1" outlineLevel="5" x14ac:dyDescent="0.3">
      <c r="A326" s="17" t="s">
        <v>160</v>
      </c>
      <c r="B326" s="19" t="s">
        <v>447</v>
      </c>
      <c r="C326" s="9">
        <f>C327</f>
        <v>2760.5</v>
      </c>
      <c r="D326" s="9">
        <f>D327</f>
        <v>2760.5</v>
      </c>
      <c r="E326" s="9">
        <f>E327</f>
        <v>2760.5</v>
      </c>
      <c r="F326" s="2"/>
    </row>
    <row r="327" spans="1:6" ht="26.4" hidden="1" outlineLevel="6" x14ac:dyDescent="0.3">
      <c r="A327" s="17" t="s">
        <v>160</v>
      </c>
      <c r="B327" s="19" t="s">
        <v>329</v>
      </c>
      <c r="C327" s="9">
        <f>'№ 5ведомственная'!F373</f>
        <v>2760.5</v>
      </c>
      <c r="D327" s="9">
        <f>'№ 5ведомственная'!G373</f>
        <v>2760.5</v>
      </c>
      <c r="E327" s="9">
        <f>'№ 5ведомственная'!H373</f>
        <v>2760.5</v>
      </c>
      <c r="F327" s="2"/>
    </row>
    <row r="328" spans="1:6" ht="26.4" hidden="1" outlineLevel="5" x14ac:dyDescent="0.3">
      <c r="A328" s="17" t="s">
        <v>160</v>
      </c>
      <c r="B328" s="19" t="s">
        <v>448</v>
      </c>
      <c r="C328" s="32" t="e">
        <f>C329</f>
        <v>#REF!</v>
      </c>
      <c r="D328" s="32" t="e">
        <f>D329</f>
        <v>#REF!</v>
      </c>
      <c r="E328" s="32" t="e">
        <f>E329</f>
        <v>#REF!</v>
      </c>
      <c r="F328" s="2"/>
    </row>
    <row r="329" spans="1:6" ht="26.4" hidden="1" outlineLevel="6" x14ac:dyDescent="0.3">
      <c r="A329" s="30" t="s">
        <v>160</v>
      </c>
      <c r="B329" s="31" t="s">
        <v>329</v>
      </c>
      <c r="C329" s="32" t="e">
        <f>'№ 5ведомственная'!#REF!</f>
        <v>#REF!</v>
      </c>
      <c r="D329" s="32" t="e">
        <f>'№ 5ведомственная'!#REF!</f>
        <v>#REF!</v>
      </c>
      <c r="E329" s="32" t="e">
        <f>'№ 5ведомственная'!#REF!</f>
        <v>#REF!</v>
      </c>
      <c r="F329" s="2"/>
    </row>
    <row r="330" spans="1:6" outlineLevel="1" collapsed="1" x14ac:dyDescent="0.3">
      <c r="A330" s="41" t="s">
        <v>167</v>
      </c>
      <c r="B330" s="42" t="s">
        <v>289</v>
      </c>
      <c r="C330" s="20">
        <f>'№ 5ведомственная'!F378</f>
        <v>259662.4</v>
      </c>
      <c r="D330" s="20">
        <f>'№ 5ведомственная'!G378</f>
        <v>247896.1</v>
      </c>
      <c r="E330" s="20">
        <f>'№ 5ведомственная'!H378</f>
        <v>241501.7</v>
      </c>
      <c r="F330" s="2"/>
    </row>
    <row r="331" spans="1:6" ht="39.6" hidden="1" outlineLevel="2" x14ac:dyDescent="0.3">
      <c r="A331" s="33" t="s">
        <v>167</v>
      </c>
      <c r="B331" s="34" t="s">
        <v>288</v>
      </c>
      <c r="C331" s="35" t="e">
        <f>C332</f>
        <v>#REF!</v>
      </c>
      <c r="D331" s="35" t="e">
        <f>D332</f>
        <v>#REF!</v>
      </c>
      <c r="E331" s="35" t="e">
        <f>E332</f>
        <v>#REF!</v>
      </c>
      <c r="F331" s="2"/>
    </row>
    <row r="332" spans="1:6" ht="26.4" hidden="1" outlineLevel="3" x14ac:dyDescent="0.3">
      <c r="A332" s="17" t="s">
        <v>167</v>
      </c>
      <c r="B332" s="19" t="s">
        <v>449</v>
      </c>
      <c r="C332" s="9" t="e">
        <f>C333+C342</f>
        <v>#REF!</v>
      </c>
      <c r="D332" s="9" t="e">
        <f>D333+D342</f>
        <v>#REF!</v>
      </c>
      <c r="E332" s="9" t="e">
        <f>E333+E342</f>
        <v>#REF!</v>
      </c>
      <c r="F332" s="2"/>
    </row>
    <row r="333" spans="1:6" ht="39.6" hidden="1" outlineLevel="4" x14ac:dyDescent="0.3">
      <c r="A333" s="17" t="s">
        <v>167</v>
      </c>
      <c r="B333" s="19" t="s">
        <v>450</v>
      </c>
      <c r="C333" s="9" t="e">
        <f>C334+C336+C338+C340</f>
        <v>#REF!</v>
      </c>
      <c r="D333" s="9" t="e">
        <f>D334+D336+D338+D340</f>
        <v>#REF!</v>
      </c>
      <c r="E333" s="9" t="e">
        <f>E334+E336+E338+E340</f>
        <v>#REF!</v>
      </c>
      <c r="F333" s="2"/>
    </row>
    <row r="334" spans="1:6" ht="39.6" hidden="1" outlineLevel="5" x14ac:dyDescent="0.3">
      <c r="A334" s="17" t="s">
        <v>167</v>
      </c>
      <c r="B334" s="19" t="s">
        <v>451</v>
      </c>
      <c r="C334" s="9">
        <f>C335</f>
        <v>157382.1</v>
      </c>
      <c r="D334" s="9">
        <f>D335</f>
        <v>157410.6</v>
      </c>
      <c r="E334" s="9">
        <f>E335</f>
        <v>157410.6</v>
      </c>
      <c r="F334" s="2"/>
    </row>
    <row r="335" spans="1:6" ht="26.4" hidden="1" outlineLevel="6" x14ac:dyDescent="0.3">
      <c r="A335" s="17" t="s">
        <v>167</v>
      </c>
      <c r="B335" s="19" t="s">
        <v>329</v>
      </c>
      <c r="C335" s="9">
        <f>'№ 5ведомственная'!F383</f>
        <v>157382.1</v>
      </c>
      <c r="D335" s="9">
        <f>'№ 5ведомственная'!G383</f>
        <v>157410.6</v>
      </c>
      <c r="E335" s="9">
        <f>'№ 5ведомственная'!H383</f>
        <v>157410.6</v>
      </c>
      <c r="F335" s="2"/>
    </row>
    <row r="336" spans="1:6" ht="39.6" hidden="1" outlineLevel="5" x14ac:dyDescent="0.3">
      <c r="A336" s="33" t="s">
        <v>167</v>
      </c>
      <c r="B336" s="34" t="s">
        <v>452</v>
      </c>
      <c r="C336" s="35">
        <f>C337</f>
        <v>62809.7</v>
      </c>
      <c r="D336" s="35">
        <f>D337</f>
        <v>51809.7</v>
      </c>
      <c r="E336" s="35">
        <f>E337</f>
        <v>45622.9</v>
      </c>
      <c r="F336" s="2"/>
    </row>
    <row r="337" spans="1:6" ht="26.4" hidden="1" outlineLevel="6" x14ac:dyDescent="0.3">
      <c r="A337" s="17" t="s">
        <v>167</v>
      </c>
      <c r="B337" s="19" t="s">
        <v>329</v>
      </c>
      <c r="C337" s="9">
        <f>'№ 5ведомственная'!F387</f>
        <v>62809.7</v>
      </c>
      <c r="D337" s="9">
        <f>'№ 5ведомственная'!G387</f>
        <v>51809.7</v>
      </c>
      <c r="E337" s="9">
        <f>'№ 5ведомственная'!H387</f>
        <v>45622.9</v>
      </c>
      <c r="F337" s="2"/>
    </row>
    <row r="338" spans="1:6" ht="26.4" hidden="1" outlineLevel="5" x14ac:dyDescent="0.3">
      <c r="A338" s="17" t="s">
        <v>167</v>
      </c>
      <c r="B338" s="19" t="s">
        <v>453</v>
      </c>
      <c r="C338" s="9" t="e">
        <f>C339</f>
        <v>#REF!</v>
      </c>
      <c r="D338" s="9" t="e">
        <f>D339</f>
        <v>#REF!</v>
      </c>
      <c r="E338" s="9" t="e">
        <f>E339</f>
        <v>#REF!</v>
      </c>
      <c r="F338" s="2"/>
    </row>
    <row r="339" spans="1:6" ht="26.4" hidden="1" outlineLevel="6" x14ac:dyDescent="0.3">
      <c r="A339" s="17" t="s">
        <v>167</v>
      </c>
      <c r="B339" s="19" t="s">
        <v>329</v>
      </c>
      <c r="C339" s="9" t="e">
        <f>'№ 5ведомственная'!#REF!</f>
        <v>#REF!</v>
      </c>
      <c r="D339" s="9" t="e">
        <f>'№ 5ведомственная'!#REF!</f>
        <v>#REF!</v>
      </c>
      <c r="E339" s="9" t="e">
        <f>'№ 5ведомственная'!#REF!</f>
        <v>#REF!</v>
      </c>
      <c r="F339" s="2"/>
    </row>
    <row r="340" spans="1:6" ht="26.4" hidden="1" outlineLevel="5" x14ac:dyDescent="0.3">
      <c r="A340" s="17" t="s">
        <v>167</v>
      </c>
      <c r="B340" s="19" t="s">
        <v>454</v>
      </c>
      <c r="C340" s="9" t="e">
        <f>C341</f>
        <v>#REF!</v>
      </c>
      <c r="D340" s="9" t="e">
        <f>D341</f>
        <v>#REF!</v>
      </c>
      <c r="E340" s="9" t="e">
        <f>E341</f>
        <v>#REF!</v>
      </c>
      <c r="F340" s="2"/>
    </row>
    <row r="341" spans="1:6" ht="26.4" hidden="1" outlineLevel="6" x14ac:dyDescent="0.3">
      <c r="A341" s="17" t="s">
        <v>167</v>
      </c>
      <c r="B341" s="19" t="s">
        <v>329</v>
      </c>
      <c r="C341" s="9" t="e">
        <f>'№ 5ведомственная'!#REF!</f>
        <v>#REF!</v>
      </c>
      <c r="D341" s="9" t="e">
        <f>'№ 5ведомственная'!#REF!</f>
        <v>#REF!</v>
      </c>
      <c r="E341" s="9" t="e">
        <f>'№ 5ведомственная'!#REF!</f>
        <v>#REF!</v>
      </c>
      <c r="F341" s="2"/>
    </row>
    <row r="342" spans="1:6" hidden="1" outlineLevel="4" x14ac:dyDescent="0.3">
      <c r="A342" s="33" t="s">
        <v>167</v>
      </c>
      <c r="B342" s="34" t="s">
        <v>455</v>
      </c>
      <c r="C342" s="35">
        <f>C343+C345</f>
        <v>12742.7</v>
      </c>
      <c r="D342" s="35">
        <f>D343+D345</f>
        <v>12692.7</v>
      </c>
      <c r="E342" s="35">
        <f>E343+E345</f>
        <v>12682.7</v>
      </c>
      <c r="F342" s="2"/>
    </row>
    <row r="343" spans="1:6" ht="26.4" hidden="1" outlineLevel="5" x14ac:dyDescent="0.3">
      <c r="A343" s="17" t="s">
        <v>167</v>
      </c>
      <c r="B343" s="19" t="s">
        <v>456</v>
      </c>
      <c r="C343" s="9">
        <f>C344</f>
        <v>6242.7</v>
      </c>
      <c r="D343" s="9">
        <f>D344</f>
        <v>6192.7</v>
      </c>
      <c r="E343" s="9">
        <f>E344</f>
        <v>6182.7</v>
      </c>
      <c r="F343" s="2"/>
    </row>
    <row r="344" spans="1:6" ht="26.4" hidden="1" outlineLevel="6" x14ac:dyDescent="0.3">
      <c r="A344" s="17" t="s">
        <v>167</v>
      </c>
      <c r="B344" s="19" t="s">
        <v>329</v>
      </c>
      <c r="C344" s="9">
        <f>'№ 5ведомственная'!F402</f>
        <v>6242.7</v>
      </c>
      <c r="D344" s="9">
        <f>'№ 5ведомственная'!G402</f>
        <v>6192.7</v>
      </c>
      <c r="E344" s="9">
        <f>'№ 5ведомственная'!H402</f>
        <v>6182.7</v>
      </c>
      <c r="F344" s="2"/>
    </row>
    <row r="345" spans="1:6" ht="26.4" hidden="1" outlineLevel="5" x14ac:dyDescent="0.3">
      <c r="A345" s="17" t="s">
        <v>167</v>
      </c>
      <c r="B345" s="19" t="s">
        <v>457</v>
      </c>
      <c r="C345" s="9">
        <f>C346</f>
        <v>6500</v>
      </c>
      <c r="D345" s="9">
        <f>D346</f>
        <v>6500</v>
      </c>
      <c r="E345" s="9">
        <f>E346</f>
        <v>6500</v>
      </c>
      <c r="F345" s="2"/>
    </row>
    <row r="346" spans="1:6" ht="26.4" hidden="1" outlineLevel="6" x14ac:dyDescent="0.3">
      <c r="A346" s="17" t="s">
        <v>167</v>
      </c>
      <c r="B346" s="19" t="s">
        <v>329</v>
      </c>
      <c r="C346" s="9">
        <f>'№ 5ведомственная'!F404</f>
        <v>6500</v>
      </c>
      <c r="D346" s="9">
        <f>'№ 5ведомственная'!G404</f>
        <v>6500</v>
      </c>
      <c r="E346" s="9">
        <f>'№ 5ведомственная'!H404</f>
        <v>6500</v>
      </c>
      <c r="F346" s="2"/>
    </row>
    <row r="347" spans="1:6" ht="39.6" hidden="1" outlineLevel="2" x14ac:dyDescent="0.3">
      <c r="A347" s="17" t="s">
        <v>167</v>
      </c>
      <c r="B347" s="19" t="s">
        <v>266</v>
      </c>
      <c r="C347" s="9" t="e">
        <f>C348+C352</f>
        <v>#REF!</v>
      </c>
      <c r="D347" s="9" t="e">
        <f>D348+D352</f>
        <v>#REF!</v>
      </c>
      <c r="E347" s="9" t="e">
        <f>E348+E352</f>
        <v>#REF!</v>
      </c>
      <c r="F347" s="2"/>
    </row>
    <row r="348" spans="1:6" ht="26.4" hidden="1" outlineLevel="3" x14ac:dyDescent="0.3">
      <c r="A348" s="17" t="s">
        <v>167</v>
      </c>
      <c r="B348" s="19" t="s">
        <v>458</v>
      </c>
      <c r="C348" s="9">
        <f>C349</f>
        <v>350</v>
      </c>
      <c r="D348" s="9">
        <f t="shared" ref="D348:E350" si="40">D349</f>
        <v>350</v>
      </c>
      <c r="E348" s="9">
        <f t="shared" si="40"/>
        <v>350</v>
      </c>
      <c r="F348" s="2"/>
    </row>
    <row r="349" spans="1:6" ht="52.8" hidden="1" outlineLevel="4" x14ac:dyDescent="0.3">
      <c r="A349" s="17" t="s">
        <v>167</v>
      </c>
      <c r="B349" s="19" t="s">
        <v>459</v>
      </c>
      <c r="C349" s="9">
        <f>C350</f>
        <v>350</v>
      </c>
      <c r="D349" s="9">
        <f t="shared" si="40"/>
        <v>350</v>
      </c>
      <c r="E349" s="9">
        <f t="shared" si="40"/>
        <v>350</v>
      </c>
      <c r="F349" s="2"/>
    </row>
    <row r="350" spans="1:6" hidden="1" outlineLevel="5" x14ac:dyDescent="0.3">
      <c r="A350" s="17" t="s">
        <v>167</v>
      </c>
      <c r="B350" s="19" t="s">
        <v>460</v>
      </c>
      <c r="C350" s="9">
        <f>C351</f>
        <v>350</v>
      </c>
      <c r="D350" s="9">
        <f t="shared" si="40"/>
        <v>350</v>
      </c>
      <c r="E350" s="9">
        <f t="shared" si="40"/>
        <v>350</v>
      </c>
      <c r="F350" s="2"/>
    </row>
    <row r="351" spans="1:6" ht="26.4" hidden="1" outlineLevel="6" x14ac:dyDescent="0.3">
      <c r="A351" s="17" t="s">
        <v>167</v>
      </c>
      <c r="B351" s="19" t="s">
        <v>329</v>
      </c>
      <c r="C351" s="9">
        <f>'№ 5ведомственная'!F415</f>
        <v>350</v>
      </c>
      <c r="D351" s="9">
        <f>'№ 5ведомственная'!G415</f>
        <v>350</v>
      </c>
      <c r="E351" s="9">
        <f>'№ 5ведомственная'!H415</f>
        <v>350</v>
      </c>
      <c r="F351" s="2"/>
    </row>
    <row r="352" spans="1:6" ht="52.8" hidden="1" outlineLevel="3" x14ac:dyDescent="0.3">
      <c r="A352" s="17" t="s">
        <v>167</v>
      </c>
      <c r="B352" s="19" t="s">
        <v>461</v>
      </c>
      <c r="C352" s="9" t="e">
        <f>C353</f>
        <v>#REF!</v>
      </c>
      <c r="D352" s="9" t="e">
        <f t="shared" ref="D352:E354" si="41">D353</f>
        <v>#REF!</v>
      </c>
      <c r="E352" s="9" t="e">
        <f t="shared" si="41"/>
        <v>#REF!</v>
      </c>
      <c r="F352" s="2"/>
    </row>
    <row r="353" spans="1:6" ht="26.4" hidden="1" outlineLevel="4" x14ac:dyDescent="0.3">
      <c r="A353" s="17" t="s">
        <v>167</v>
      </c>
      <c r="B353" s="19" t="s">
        <v>462</v>
      </c>
      <c r="C353" s="9" t="e">
        <f>C354</f>
        <v>#REF!</v>
      </c>
      <c r="D353" s="9" t="e">
        <f t="shared" si="41"/>
        <v>#REF!</v>
      </c>
      <c r="E353" s="9" t="e">
        <f t="shared" si="41"/>
        <v>#REF!</v>
      </c>
      <c r="F353" s="2"/>
    </row>
    <row r="354" spans="1:6" ht="26.4" hidden="1" outlineLevel="5" x14ac:dyDescent="0.3">
      <c r="A354" s="17" t="s">
        <v>167</v>
      </c>
      <c r="B354" s="19" t="s">
        <v>463</v>
      </c>
      <c r="C354" s="9" t="e">
        <f>C355</f>
        <v>#REF!</v>
      </c>
      <c r="D354" s="9" t="e">
        <f t="shared" si="41"/>
        <v>#REF!</v>
      </c>
      <c r="E354" s="9" t="e">
        <f t="shared" si="41"/>
        <v>#REF!</v>
      </c>
      <c r="F354" s="2"/>
    </row>
    <row r="355" spans="1:6" ht="26.4" hidden="1" outlineLevel="6" x14ac:dyDescent="0.3">
      <c r="A355" s="17" t="s">
        <v>167</v>
      </c>
      <c r="B355" s="19" t="s">
        <v>329</v>
      </c>
      <c r="C355" s="9" t="e">
        <f>'№ 5ведомственная'!#REF!</f>
        <v>#REF!</v>
      </c>
      <c r="D355" s="9" t="e">
        <f>'№ 5ведомственная'!#REF!</f>
        <v>#REF!</v>
      </c>
      <c r="E355" s="9" t="e">
        <f>'№ 5ведомственная'!#REF!</f>
        <v>#REF!</v>
      </c>
      <c r="F355" s="2"/>
    </row>
    <row r="356" spans="1:6" outlineLevel="1" collapsed="1" x14ac:dyDescent="0.3">
      <c r="A356" s="17" t="s">
        <v>181</v>
      </c>
      <c r="B356" s="19" t="s">
        <v>290</v>
      </c>
      <c r="C356" s="9">
        <f>'№ 5ведомственная'!F416+'№ 5ведомственная'!F496</f>
        <v>32028.1</v>
      </c>
      <c r="D356" s="9">
        <f>'№ 5ведомственная'!G416+'№ 5ведомственная'!G496</f>
        <v>30728.1</v>
      </c>
      <c r="E356" s="9">
        <f>'№ 5ведомственная'!H416+'№ 5ведомственная'!H496</f>
        <v>30178.1</v>
      </c>
      <c r="F356" s="2"/>
    </row>
    <row r="357" spans="1:6" ht="39.6" hidden="1" outlineLevel="2" x14ac:dyDescent="0.3">
      <c r="A357" s="17" t="s">
        <v>181</v>
      </c>
      <c r="B357" s="19" t="s">
        <v>288</v>
      </c>
      <c r="C357" s="9">
        <f>C358</f>
        <v>16731.7</v>
      </c>
      <c r="D357" s="9">
        <f t="shared" ref="D357:E360" si="42">D358</f>
        <v>15531.7</v>
      </c>
      <c r="E357" s="9">
        <f t="shared" si="42"/>
        <v>15031.7</v>
      </c>
      <c r="F357" s="2"/>
    </row>
    <row r="358" spans="1:6" ht="26.4" hidden="1" outlineLevel="3" x14ac:dyDescent="0.3">
      <c r="A358" s="17" t="s">
        <v>181</v>
      </c>
      <c r="B358" s="19" t="s">
        <v>464</v>
      </c>
      <c r="C358" s="9">
        <f>C359</f>
        <v>16731.7</v>
      </c>
      <c r="D358" s="9">
        <f t="shared" si="42"/>
        <v>15531.7</v>
      </c>
      <c r="E358" s="9">
        <f t="shared" si="42"/>
        <v>15031.7</v>
      </c>
      <c r="F358" s="2"/>
    </row>
    <row r="359" spans="1:6" ht="26.4" hidden="1" outlineLevel="4" x14ac:dyDescent="0.3">
      <c r="A359" s="17" t="s">
        <v>181</v>
      </c>
      <c r="B359" s="19" t="s">
        <v>465</v>
      </c>
      <c r="C359" s="9">
        <f>C360</f>
        <v>16731.7</v>
      </c>
      <c r="D359" s="9">
        <f t="shared" si="42"/>
        <v>15531.7</v>
      </c>
      <c r="E359" s="9">
        <f t="shared" si="42"/>
        <v>15031.7</v>
      </c>
      <c r="F359" s="2"/>
    </row>
    <row r="360" spans="1:6" ht="39.6" hidden="1" outlineLevel="5" x14ac:dyDescent="0.3">
      <c r="A360" s="33" t="s">
        <v>181</v>
      </c>
      <c r="B360" s="34" t="s">
        <v>466</v>
      </c>
      <c r="C360" s="35">
        <f>C361</f>
        <v>16731.7</v>
      </c>
      <c r="D360" s="35">
        <f t="shared" si="42"/>
        <v>15531.7</v>
      </c>
      <c r="E360" s="35">
        <f t="shared" si="42"/>
        <v>15031.7</v>
      </c>
      <c r="F360" s="2"/>
    </row>
    <row r="361" spans="1:6" ht="26.4" hidden="1" outlineLevel="6" x14ac:dyDescent="0.3">
      <c r="A361" s="17" t="s">
        <v>181</v>
      </c>
      <c r="B361" s="19" t="s">
        <v>329</v>
      </c>
      <c r="C361" s="9">
        <f>'№ 5ведомственная'!F423</f>
        <v>16731.7</v>
      </c>
      <c r="D361" s="9">
        <f>'№ 5ведомственная'!G423</f>
        <v>15531.7</v>
      </c>
      <c r="E361" s="9">
        <f>'№ 5ведомственная'!H423</f>
        <v>15031.7</v>
      </c>
      <c r="F361" s="2"/>
    </row>
    <row r="362" spans="1:6" ht="39.6" hidden="1" outlineLevel="2" x14ac:dyDescent="0.3">
      <c r="A362" s="33" t="s">
        <v>181</v>
      </c>
      <c r="B362" s="34" t="s">
        <v>296</v>
      </c>
      <c r="C362" s="35">
        <f>C363</f>
        <v>5749.2</v>
      </c>
      <c r="D362" s="35">
        <f t="shared" ref="D362:E365" si="43">D363</f>
        <v>5649.2</v>
      </c>
      <c r="E362" s="35">
        <f t="shared" si="43"/>
        <v>5599.2</v>
      </c>
      <c r="F362" s="2"/>
    </row>
    <row r="363" spans="1:6" ht="39.6" hidden="1" outlineLevel="3" x14ac:dyDescent="0.3">
      <c r="A363" s="17" t="s">
        <v>181</v>
      </c>
      <c r="B363" s="19" t="s">
        <v>487</v>
      </c>
      <c r="C363" s="9">
        <f>C364</f>
        <v>5749.2</v>
      </c>
      <c r="D363" s="9">
        <f t="shared" si="43"/>
        <v>5649.2</v>
      </c>
      <c r="E363" s="9">
        <f t="shared" si="43"/>
        <v>5599.2</v>
      </c>
      <c r="F363" s="2"/>
    </row>
    <row r="364" spans="1:6" ht="26.4" hidden="1" outlineLevel="4" x14ac:dyDescent="0.3">
      <c r="A364" s="17" t="s">
        <v>181</v>
      </c>
      <c r="B364" s="19" t="s">
        <v>488</v>
      </c>
      <c r="C364" s="9">
        <f>C365</f>
        <v>5749.2</v>
      </c>
      <c r="D364" s="9">
        <f t="shared" si="43"/>
        <v>5649.2</v>
      </c>
      <c r="E364" s="9">
        <f t="shared" si="43"/>
        <v>5599.2</v>
      </c>
      <c r="F364" s="2"/>
    </row>
    <row r="365" spans="1:6" ht="52.8" hidden="1" outlineLevel="5" x14ac:dyDescent="0.3">
      <c r="A365" s="33" t="s">
        <v>181</v>
      </c>
      <c r="B365" s="34" t="s">
        <v>489</v>
      </c>
      <c r="C365" s="35">
        <f>C366</f>
        <v>5749.2</v>
      </c>
      <c r="D365" s="35">
        <f t="shared" si="43"/>
        <v>5649.2</v>
      </c>
      <c r="E365" s="35">
        <f t="shared" si="43"/>
        <v>5599.2</v>
      </c>
      <c r="F365" s="2"/>
    </row>
    <row r="366" spans="1:6" ht="26.4" hidden="1" outlineLevel="6" x14ac:dyDescent="0.3">
      <c r="A366" s="17" t="s">
        <v>181</v>
      </c>
      <c r="B366" s="19" t="s">
        <v>329</v>
      </c>
      <c r="C366" s="9">
        <f>'№ 5ведомственная'!F503</f>
        <v>5749.2</v>
      </c>
      <c r="D366" s="9">
        <f>'№ 5ведомственная'!G503</f>
        <v>5649.2</v>
      </c>
      <c r="E366" s="9">
        <f>'№ 5ведомственная'!H503</f>
        <v>5599.2</v>
      </c>
      <c r="F366" s="2"/>
    </row>
    <row r="367" spans="1:6" ht="26.4" outlineLevel="1" collapsed="1" x14ac:dyDescent="0.3">
      <c r="A367" s="33" t="s">
        <v>185</v>
      </c>
      <c r="B367" s="34" t="s">
        <v>291</v>
      </c>
      <c r="C367" s="35">
        <f>'№ 5ведомственная'!F434</f>
        <v>100</v>
      </c>
      <c r="D367" s="35">
        <f>'№ 5ведомственная'!G434</f>
        <v>100</v>
      </c>
      <c r="E367" s="35">
        <f>'№ 5ведомственная'!H434</f>
        <v>100</v>
      </c>
      <c r="F367" s="2"/>
    </row>
    <row r="368" spans="1:6" ht="39.6" hidden="1" outlineLevel="2" x14ac:dyDescent="0.3">
      <c r="A368" s="17" t="s">
        <v>185</v>
      </c>
      <c r="B368" s="19" t="s">
        <v>288</v>
      </c>
      <c r="C368" s="9">
        <f>C369+C373</f>
        <v>100</v>
      </c>
      <c r="D368" s="9">
        <f>D369+D373</f>
        <v>100</v>
      </c>
      <c r="E368" s="9">
        <f>E369+E373</f>
        <v>100</v>
      </c>
      <c r="F368" s="2"/>
    </row>
    <row r="369" spans="1:6" ht="26.4" hidden="1" outlineLevel="3" x14ac:dyDescent="0.3">
      <c r="A369" s="17" t="s">
        <v>185</v>
      </c>
      <c r="B369" s="19" t="s">
        <v>443</v>
      </c>
      <c r="C369" s="9">
        <f>C370</f>
        <v>50</v>
      </c>
      <c r="D369" s="9">
        <f t="shared" ref="D369:E371" si="44">D370</f>
        <v>50</v>
      </c>
      <c r="E369" s="9">
        <f t="shared" si="44"/>
        <v>50</v>
      </c>
      <c r="F369" s="2"/>
    </row>
    <row r="370" spans="1:6" ht="26.4" hidden="1" outlineLevel="4" x14ac:dyDescent="0.3">
      <c r="A370" s="17" t="s">
        <v>185</v>
      </c>
      <c r="B370" s="19" t="s">
        <v>467</v>
      </c>
      <c r="C370" s="9">
        <f>C371</f>
        <v>50</v>
      </c>
      <c r="D370" s="9">
        <f t="shared" si="44"/>
        <v>50</v>
      </c>
      <c r="E370" s="9">
        <f t="shared" si="44"/>
        <v>50</v>
      </c>
      <c r="F370" s="2"/>
    </row>
    <row r="371" spans="1:6" hidden="1" outlineLevel="5" x14ac:dyDescent="0.3">
      <c r="A371" s="17" t="s">
        <v>185</v>
      </c>
      <c r="B371" s="19" t="s">
        <v>468</v>
      </c>
      <c r="C371" s="9">
        <f>C372</f>
        <v>50</v>
      </c>
      <c r="D371" s="9">
        <f t="shared" si="44"/>
        <v>50</v>
      </c>
      <c r="E371" s="9">
        <f t="shared" si="44"/>
        <v>50</v>
      </c>
      <c r="F371" s="2"/>
    </row>
    <row r="372" spans="1:6" ht="26.4" hidden="1" outlineLevel="6" x14ac:dyDescent="0.3">
      <c r="A372" s="17" t="s">
        <v>185</v>
      </c>
      <c r="B372" s="19" t="s">
        <v>329</v>
      </c>
      <c r="C372" s="9">
        <f>'№ 5ведомственная'!F439</f>
        <v>50</v>
      </c>
      <c r="D372" s="9">
        <f>'№ 5ведомственная'!G439</f>
        <v>50</v>
      </c>
      <c r="E372" s="9">
        <f>'№ 5ведомственная'!H439</f>
        <v>50</v>
      </c>
      <c r="F372" s="2"/>
    </row>
    <row r="373" spans="1:6" ht="26.4" hidden="1" outlineLevel="3" x14ac:dyDescent="0.3">
      <c r="A373" s="17" t="s">
        <v>185</v>
      </c>
      <c r="B373" s="19" t="s">
        <v>449</v>
      </c>
      <c r="C373" s="9">
        <f>C374</f>
        <v>50</v>
      </c>
      <c r="D373" s="9">
        <f t="shared" ref="D373:E375" si="45">D374</f>
        <v>50</v>
      </c>
      <c r="E373" s="9">
        <f t="shared" si="45"/>
        <v>50</v>
      </c>
      <c r="F373" s="2"/>
    </row>
    <row r="374" spans="1:6" ht="39.6" hidden="1" outlineLevel="4" x14ac:dyDescent="0.3">
      <c r="A374" s="17" t="s">
        <v>185</v>
      </c>
      <c r="B374" s="19" t="s">
        <v>450</v>
      </c>
      <c r="C374" s="9">
        <f>C375</f>
        <v>50</v>
      </c>
      <c r="D374" s="9">
        <f t="shared" si="45"/>
        <v>50</v>
      </c>
      <c r="E374" s="9">
        <f t="shared" si="45"/>
        <v>50</v>
      </c>
      <c r="F374" s="2"/>
    </row>
    <row r="375" spans="1:6" hidden="1" outlineLevel="5" x14ac:dyDescent="0.3">
      <c r="A375" s="17" t="s">
        <v>185</v>
      </c>
      <c r="B375" s="19" t="s">
        <v>469</v>
      </c>
      <c r="C375" s="9">
        <f>C376</f>
        <v>50</v>
      </c>
      <c r="D375" s="9">
        <f t="shared" si="45"/>
        <v>50</v>
      </c>
      <c r="E375" s="9">
        <f t="shared" si="45"/>
        <v>50</v>
      </c>
      <c r="F375" s="2"/>
    </row>
    <row r="376" spans="1:6" ht="26.4" hidden="1" outlineLevel="6" x14ac:dyDescent="0.3">
      <c r="A376" s="17" t="s">
        <v>185</v>
      </c>
      <c r="B376" s="19" t="s">
        <v>329</v>
      </c>
      <c r="C376" s="9">
        <f>'№ 5ведомственная'!F443</f>
        <v>50</v>
      </c>
      <c r="D376" s="9">
        <f>'№ 5ведомственная'!G443</f>
        <v>50</v>
      </c>
      <c r="E376" s="9">
        <f>'№ 5ведомственная'!H443</f>
        <v>50</v>
      </c>
      <c r="F376" s="2"/>
    </row>
    <row r="377" spans="1:6" outlineLevel="1" collapsed="1" x14ac:dyDescent="0.3">
      <c r="A377" s="17" t="s">
        <v>189</v>
      </c>
      <c r="B377" s="19" t="s">
        <v>292</v>
      </c>
      <c r="C377" s="9">
        <f>'№ 5ведомственная'!F506</f>
        <v>284</v>
      </c>
      <c r="D377" s="9">
        <f>'№ 5ведомственная'!G506</f>
        <v>284</v>
      </c>
      <c r="E377" s="9">
        <f>'№ 5ведомственная'!H506</f>
        <v>284</v>
      </c>
      <c r="F377" s="2"/>
    </row>
    <row r="378" spans="1:6" ht="39.6" hidden="1" outlineLevel="2" x14ac:dyDescent="0.3">
      <c r="A378" s="17" t="s">
        <v>189</v>
      </c>
      <c r="B378" s="19" t="s">
        <v>288</v>
      </c>
      <c r="C378" s="9" t="e">
        <f t="shared" ref="C378:E379" si="46">C379</f>
        <v>#REF!</v>
      </c>
      <c r="D378" s="9" t="e">
        <f t="shared" si="46"/>
        <v>#REF!</v>
      </c>
      <c r="E378" s="9" t="e">
        <f t="shared" si="46"/>
        <v>#REF!</v>
      </c>
      <c r="F378" s="2"/>
    </row>
    <row r="379" spans="1:6" ht="26.4" hidden="1" outlineLevel="3" x14ac:dyDescent="0.3">
      <c r="A379" s="17" t="s">
        <v>189</v>
      </c>
      <c r="B379" s="19" t="s">
        <v>470</v>
      </c>
      <c r="C379" s="9" t="e">
        <f t="shared" si="46"/>
        <v>#REF!</v>
      </c>
      <c r="D379" s="9" t="e">
        <f t="shared" si="46"/>
        <v>#REF!</v>
      </c>
      <c r="E379" s="9" t="e">
        <f t="shared" si="46"/>
        <v>#REF!</v>
      </c>
      <c r="F379" s="2"/>
    </row>
    <row r="380" spans="1:6" ht="26.4" hidden="1" outlineLevel="4" x14ac:dyDescent="0.3">
      <c r="A380" s="17" t="s">
        <v>189</v>
      </c>
      <c r="B380" s="19" t="s">
        <v>471</v>
      </c>
      <c r="C380" s="9" t="e">
        <f>C381+C383</f>
        <v>#REF!</v>
      </c>
      <c r="D380" s="9" t="e">
        <f>D381+D383</f>
        <v>#REF!</v>
      </c>
      <c r="E380" s="9" t="e">
        <f>E381+E383</f>
        <v>#REF!</v>
      </c>
      <c r="F380" s="2"/>
    </row>
    <row r="381" spans="1:6" ht="26.4" hidden="1" outlineLevel="5" x14ac:dyDescent="0.3">
      <c r="A381" s="33" t="s">
        <v>189</v>
      </c>
      <c r="B381" s="34" t="s">
        <v>472</v>
      </c>
      <c r="C381" s="35" t="e">
        <f>C382</f>
        <v>#REF!</v>
      </c>
      <c r="D381" s="35" t="e">
        <f>D382</f>
        <v>#REF!</v>
      </c>
      <c r="E381" s="35" t="e">
        <f>E382</f>
        <v>#REF!</v>
      </c>
      <c r="F381" s="2"/>
    </row>
    <row r="382" spans="1:6" ht="26.4" hidden="1" outlineLevel="6" x14ac:dyDescent="0.3">
      <c r="A382" s="17" t="s">
        <v>189</v>
      </c>
      <c r="B382" s="19" t="s">
        <v>329</v>
      </c>
      <c r="C382" s="9" t="e">
        <f>'№ 5ведомственная'!#REF!</f>
        <v>#REF!</v>
      </c>
      <c r="D382" s="9" t="e">
        <f>'№ 5ведомственная'!#REF!</f>
        <v>#REF!</v>
      </c>
      <c r="E382" s="9" t="e">
        <f>'№ 5ведомственная'!#REF!</f>
        <v>#REF!</v>
      </c>
      <c r="F382" s="2"/>
    </row>
    <row r="383" spans="1:6" ht="26.4" hidden="1" outlineLevel="5" x14ac:dyDescent="0.3">
      <c r="A383" s="30" t="s">
        <v>189</v>
      </c>
      <c r="B383" s="31" t="s">
        <v>541</v>
      </c>
      <c r="C383" s="32" t="e">
        <f>C384</f>
        <v>#REF!</v>
      </c>
      <c r="D383" s="32" t="e">
        <f>D384</f>
        <v>#REF!</v>
      </c>
      <c r="E383" s="32" t="e">
        <f>E384</f>
        <v>#REF!</v>
      </c>
      <c r="F383" s="2"/>
    </row>
    <row r="384" spans="1:6" ht="26.4" hidden="1" outlineLevel="6" x14ac:dyDescent="0.3">
      <c r="A384" s="41" t="s">
        <v>189</v>
      </c>
      <c r="B384" s="42" t="s">
        <v>329</v>
      </c>
      <c r="C384" s="20" t="e">
        <f>'№ 5ведомственная'!#REF!</f>
        <v>#REF!</v>
      </c>
      <c r="D384" s="20" t="e">
        <f>'№ 5ведомственная'!#REF!</f>
        <v>#REF!</v>
      </c>
      <c r="E384" s="20" t="e">
        <f>'№ 5ведомственная'!#REF!</f>
        <v>#REF!</v>
      </c>
      <c r="F384" s="2"/>
    </row>
    <row r="385" spans="1:6" ht="39.6" hidden="1" outlineLevel="2" x14ac:dyDescent="0.3">
      <c r="A385" s="17" t="s">
        <v>189</v>
      </c>
      <c r="B385" s="19" t="s">
        <v>283</v>
      </c>
      <c r="C385" s="9">
        <f>C386</f>
        <v>284</v>
      </c>
      <c r="D385" s="9">
        <f>D386</f>
        <v>284</v>
      </c>
      <c r="E385" s="9">
        <f>E386</f>
        <v>284</v>
      </c>
      <c r="F385" s="2"/>
    </row>
    <row r="386" spans="1:6" ht="26.4" hidden="1" outlineLevel="3" x14ac:dyDescent="0.3">
      <c r="A386" s="17" t="s">
        <v>189</v>
      </c>
      <c r="B386" s="19" t="s">
        <v>486</v>
      </c>
      <c r="C386" s="9">
        <f>C387+C390+C395+C398+C401+C404</f>
        <v>284</v>
      </c>
      <c r="D386" s="9">
        <f>D387+D390+D395+D398+D401+D404</f>
        <v>284</v>
      </c>
      <c r="E386" s="9">
        <f>E387+E390+E395+E398+E401+E404</f>
        <v>284</v>
      </c>
      <c r="F386" s="2"/>
    </row>
    <row r="387" spans="1:6" hidden="1" outlineLevel="4" x14ac:dyDescent="0.3">
      <c r="A387" s="17" t="s">
        <v>189</v>
      </c>
      <c r="B387" s="19" t="s">
        <v>490</v>
      </c>
      <c r="C387" s="9">
        <f t="shared" ref="C387:E388" si="47">C388</f>
        <v>57</v>
      </c>
      <c r="D387" s="9">
        <f t="shared" si="47"/>
        <v>57</v>
      </c>
      <c r="E387" s="9">
        <f t="shared" si="47"/>
        <v>57</v>
      </c>
      <c r="F387" s="2"/>
    </row>
    <row r="388" spans="1:6" ht="39.6" hidden="1" outlineLevel="5" x14ac:dyDescent="0.3">
      <c r="A388" s="17" t="s">
        <v>189</v>
      </c>
      <c r="B388" s="19" t="s">
        <v>491</v>
      </c>
      <c r="C388" s="9">
        <f t="shared" si="47"/>
        <v>57</v>
      </c>
      <c r="D388" s="9">
        <f t="shared" si="47"/>
        <v>57</v>
      </c>
      <c r="E388" s="9">
        <f t="shared" si="47"/>
        <v>57</v>
      </c>
      <c r="F388" s="2"/>
    </row>
    <row r="389" spans="1:6" ht="26.4" hidden="1" outlineLevel="6" x14ac:dyDescent="0.3">
      <c r="A389" s="17" t="s">
        <v>189</v>
      </c>
      <c r="B389" s="19" t="s">
        <v>303</v>
      </c>
      <c r="C389" s="9">
        <f>'№ 5ведомственная'!F511</f>
        <v>57</v>
      </c>
      <c r="D389" s="9">
        <f>'№ 5ведомственная'!G511</f>
        <v>57</v>
      </c>
      <c r="E389" s="9">
        <f>'№ 5ведомственная'!H511</f>
        <v>57</v>
      </c>
      <c r="F389" s="2"/>
    </row>
    <row r="390" spans="1:6" ht="26.4" hidden="1" outlineLevel="4" x14ac:dyDescent="0.3">
      <c r="A390" s="17" t="s">
        <v>189</v>
      </c>
      <c r="B390" s="19" t="s">
        <v>492</v>
      </c>
      <c r="C390" s="9">
        <f>C391+C393</f>
        <v>55</v>
      </c>
      <c r="D390" s="9">
        <f>D391+D393</f>
        <v>55</v>
      </c>
      <c r="E390" s="9">
        <f>E391+E393</f>
        <v>55</v>
      </c>
      <c r="F390" s="2"/>
    </row>
    <row r="391" spans="1:6" ht="39.6" hidden="1" outlineLevel="5" x14ac:dyDescent="0.3">
      <c r="A391" s="17" t="s">
        <v>189</v>
      </c>
      <c r="B391" s="19" t="s">
        <v>493</v>
      </c>
      <c r="C391" s="9">
        <f>C392</f>
        <v>51</v>
      </c>
      <c r="D391" s="9">
        <f>D392</f>
        <v>51</v>
      </c>
      <c r="E391" s="9">
        <f>E392</f>
        <v>51</v>
      </c>
      <c r="F391" s="2"/>
    </row>
    <row r="392" spans="1:6" ht="26.4" hidden="1" outlineLevel="6" x14ac:dyDescent="0.3">
      <c r="A392" s="17" t="s">
        <v>189</v>
      </c>
      <c r="B392" s="19" t="s">
        <v>303</v>
      </c>
      <c r="C392" s="9">
        <f>'№ 5ведомственная'!F514</f>
        <v>51</v>
      </c>
      <c r="D392" s="9">
        <f>'№ 5ведомственная'!G514</f>
        <v>51</v>
      </c>
      <c r="E392" s="9">
        <f>'№ 5ведомственная'!H514</f>
        <v>51</v>
      </c>
      <c r="F392" s="2"/>
    </row>
    <row r="393" spans="1:6" ht="26.4" hidden="1" outlineLevel="5" x14ac:dyDescent="0.3">
      <c r="A393" s="17" t="s">
        <v>189</v>
      </c>
      <c r="B393" s="19" t="s">
        <v>494</v>
      </c>
      <c r="C393" s="9">
        <f>C394</f>
        <v>4</v>
      </c>
      <c r="D393" s="9">
        <f>D394</f>
        <v>4</v>
      </c>
      <c r="E393" s="9">
        <f>E394</f>
        <v>4</v>
      </c>
      <c r="F393" s="2"/>
    </row>
    <row r="394" spans="1:6" ht="26.4" hidden="1" outlineLevel="6" x14ac:dyDescent="0.3">
      <c r="A394" s="17" t="s">
        <v>189</v>
      </c>
      <c r="B394" s="19" t="s">
        <v>303</v>
      </c>
      <c r="C394" s="9">
        <f>'№ 5ведомственная'!F516</f>
        <v>4</v>
      </c>
      <c r="D394" s="9">
        <f>'№ 5ведомственная'!G516</f>
        <v>4</v>
      </c>
      <c r="E394" s="9">
        <f>'№ 5ведомственная'!H516</f>
        <v>4</v>
      </c>
      <c r="F394" s="2"/>
    </row>
    <row r="395" spans="1:6" ht="26.4" hidden="1" outlineLevel="4" x14ac:dyDescent="0.3">
      <c r="A395" s="17" t="s">
        <v>189</v>
      </c>
      <c r="B395" s="19" t="s">
        <v>495</v>
      </c>
      <c r="C395" s="9">
        <f t="shared" ref="C395:E396" si="48">C396</f>
        <v>40</v>
      </c>
      <c r="D395" s="9">
        <f t="shared" si="48"/>
        <v>40</v>
      </c>
      <c r="E395" s="9">
        <f t="shared" si="48"/>
        <v>40</v>
      </c>
      <c r="F395" s="2"/>
    </row>
    <row r="396" spans="1:6" ht="26.4" hidden="1" outlineLevel="5" x14ac:dyDescent="0.3">
      <c r="A396" s="17" t="s">
        <v>189</v>
      </c>
      <c r="B396" s="19" t="s">
        <v>496</v>
      </c>
      <c r="C396" s="9">
        <f t="shared" si="48"/>
        <v>40</v>
      </c>
      <c r="D396" s="9">
        <f t="shared" si="48"/>
        <v>40</v>
      </c>
      <c r="E396" s="9">
        <f t="shared" si="48"/>
        <v>40</v>
      </c>
      <c r="F396" s="2"/>
    </row>
    <row r="397" spans="1:6" ht="26.4" hidden="1" outlineLevel="6" x14ac:dyDescent="0.3">
      <c r="A397" s="17" t="s">
        <v>189</v>
      </c>
      <c r="B397" s="19" t="s">
        <v>303</v>
      </c>
      <c r="C397" s="9">
        <f>'№ 5ведомственная'!F519</f>
        <v>40</v>
      </c>
      <c r="D397" s="9">
        <f>'№ 5ведомственная'!G519</f>
        <v>40</v>
      </c>
      <c r="E397" s="9">
        <f>'№ 5ведомственная'!H519</f>
        <v>40</v>
      </c>
      <c r="F397" s="2"/>
    </row>
    <row r="398" spans="1:6" ht="39.6" hidden="1" outlineLevel="4" x14ac:dyDescent="0.3">
      <c r="A398" s="17" t="s">
        <v>189</v>
      </c>
      <c r="B398" s="19" t="s">
        <v>497</v>
      </c>
      <c r="C398" s="9">
        <f t="shared" ref="C398:E399" si="49">C399</f>
        <v>22</v>
      </c>
      <c r="D398" s="9">
        <f t="shared" si="49"/>
        <v>22</v>
      </c>
      <c r="E398" s="9">
        <f t="shared" si="49"/>
        <v>22</v>
      </c>
      <c r="F398" s="2"/>
    </row>
    <row r="399" spans="1:6" ht="39.6" hidden="1" outlineLevel="5" x14ac:dyDescent="0.3">
      <c r="A399" s="17" t="s">
        <v>189</v>
      </c>
      <c r="B399" s="19" t="s">
        <v>498</v>
      </c>
      <c r="C399" s="9">
        <f t="shared" si="49"/>
        <v>22</v>
      </c>
      <c r="D399" s="9">
        <f t="shared" si="49"/>
        <v>22</v>
      </c>
      <c r="E399" s="9">
        <f t="shared" si="49"/>
        <v>22</v>
      </c>
      <c r="F399" s="2"/>
    </row>
    <row r="400" spans="1:6" ht="26.4" hidden="1" outlineLevel="6" x14ac:dyDescent="0.3">
      <c r="A400" s="17" t="s">
        <v>189</v>
      </c>
      <c r="B400" s="19" t="s">
        <v>303</v>
      </c>
      <c r="C400" s="9">
        <f>'№ 5ведомственная'!F522</f>
        <v>22</v>
      </c>
      <c r="D400" s="9">
        <f>'№ 5ведомственная'!G522</f>
        <v>22</v>
      </c>
      <c r="E400" s="9">
        <f>'№ 5ведомственная'!H522</f>
        <v>22</v>
      </c>
      <c r="F400" s="2"/>
    </row>
    <row r="401" spans="1:6" ht="26.4" hidden="1" outlineLevel="4" x14ac:dyDescent="0.3">
      <c r="A401" s="17" t="s">
        <v>189</v>
      </c>
      <c r="B401" s="19" t="s">
        <v>499</v>
      </c>
      <c r="C401" s="9">
        <f t="shared" ref="C401:E402" si="50">C402</f>
        <v>80</v>
      </c>
      <c r="D401" s="9">
        <f t="shared" si="50"/>
        <v>80</v>
      </c>
      <c r="E401" s="9">
        <f t="shared" si="50"/>
        <v>80</v>
      </c>
      <c r="F401" s="2"/>
    </row>
    <row r="402" spans="1:6" ht="26.4" hidden="1" outlineLevel="5" x14ac:dyDescent="0.3">
      <c r="A402" s="17" t="s">
        <v>189</v>
      </c>
      <c r="B402" s="19" t="s">
        <v>500</v>
      </c>
      <c r="C402" s="9">
        <f t="shared" si="50"/>
        <v>80</v>
      </c>
      <c r="D402" s="9">
        <f t="shared" si="50"/>
        <v>80</v>
      </c>
      <c r="E402" s="9">
        <f t="shared" si="50"/>
        <v>80</v>
      </c>
      <c r="F402" s="2"/>
    </row>
    <row r="403" spans="1:6" ht="26.4" hidden="1" outlineLevel="6" x14ac:dyDescent="0.3">
      <c r="A403" s="17" t="s">
        <v>189</v>
      </c>
      <c r="B403" s="19" t="s">
        <v>303</v>
      </c>
      <c r="C403" s="9">
        <f>'№ 5ведомственная'!F525</f>
        <v>80</v>
      </c>
      <c r="D403" s="9">
        <f>'№ 5ведомственная'!G525</f>
        <v>80</v>
      </c>
      <c r="E403" s="9">
        <f>'№ 5ведомственная'!H525</f>
        <v>80</v>
      </c>
      <c r="F403" s="2"/>
    </row>
    <row r="404" spans="1:6" ht="26.4" hidden="1" outlineLevel="4" x14ac:dyDescent="0.3">
      <c r="A404" s="17" t="s">
        <v>189</v>
      </c>
      <c r="B404" s="19" t="s">
        <v>501</v>
      </c>
      <c r="C404" s="9">
        <f t="shared" ref="C404:E405" si="51">C405</f>
        <v>30</v>
      </c>
      <c r="D404" s="9">
        <f t="shared" si="51"/>
        <v>30</v>
      </c>
      <c r="E404" s="9">
        <f t="shared" si="51"/>
        <v>30</v>
      </c>
      <c r="F404" s="2"/>
    </row>
    <row r="405" spans="1:6" ht="26.4" hidden="1" outlineLevel="5" x14ac:dyDescent="0.3">
      <c r="A405" s="17" t="s">
        <v>189</v>
      </c>
      <c r="B405" s="19" t="s">
        <v>502</v>
      </c>
      <c r="C405" s="9">
        <f t="shared" si="51"/>
        <v>30</v>
      </c>
      <c r="D405" s="9">
        <f t="shared" si="51"/>
        <v>30</v>
      </c>
      <c r="E405" s="9">
        <f t="shared" si="51"/>
        <v>30</v>
      </c>
      <c r="F405" s="2"/>
    </row>
    <row r="406" spans="1:6" ht="26.4" hidden="1" outlineLevel="6" x14ac:dyDescent="0.3">
      <c r="A406" s="17" t="s">
        <v>189</v>
      </c>
      <c r="B406" s="19" t="s">
        <v>303</v>
      </c>
      <c r="C406" s="9">
        <f>'№ 5ведомственная'!F528</f>
        <v>30</v>
      </c>
      <c r="D406" s="9">
        <f>'№ 5ведомственная'!G528</f>
        <v>30</v>
      </c>
      <c r="E406" s="9">
        <f>'№ 5ведомственная'!H528</f>
        <v>30</v>
      </c>
      <c r="F406" s="2"/>
    </row>
    <row r="407" spans="1:6" outlineLevel="1" collapsed="1" x14ac:dyDescent="0.3">
      <c r="A407" s="17" t="s">
        <v>193</v>
      </c>
      <c r="B407" s="19" t="s">
        <v>293</v>
      </c>
      <c r="C407" s="9">
        <f>'№ 5ведомственная'!F444</f>
        <v>13198.5</v>
      </c>
      <c r="D407" s="9">
        <f>'№ 5ведомственная'!G444</f>
        <v>12246.7</v>
      </c>
      <c r="E407" s="9">
        <f>'№ 5ведомственная'!H444</f>
        <v>11946.7</v>
      </c>
      <c r="F407" s="2"/>
    </row>
    <row r="408" spans="1:6" ht="39.6" hidden="1" outlineLevel="2" x14ac:dyDescent="0.3">
      <c r="A408" s="17" t="s">
        <v>193</v>
      </c>
      <c r="B408" s="19" t="s">
        <v>288</v>
      </c>
      <c r="C408" s="9" t="e">
        <f t="shared" ref="C408:E409" si="52">C409</f>
        <v>#REF!</v>
      </c>
      <c r="D408" s="9" t="e">
        <f t="shared" si="52"/>
        <v>#REF!</v>
      </c>
      <c r="E408" s="9" t="e">
        <f t="shared" si="52"/>
        <v>#REF!</v>
      </c>
      <c r="F408" s="2"/>
    </row>
    <row r="409" spans="1:6" ht="39.6" hidden="1" outlineLevel="3" x14ac:dyDescent="0.3">
      <c r="A409" s="30" t="s">
        <v>193</v>
      </c>
      <c r="B409" s="31" t="s">
        <v>473</v>
      </c>
      <c r="C409" s="32" t="e">
        <f t="shared" si="52"/>
        <v>#REF!</v>
      </c>
      <c r="D409" s="32" t="e">
        <f t="shared" si="52"/>
        <v>#REF!</v>
      </c>
      <c r="E409" s="32" t="e">
        <f t="shared" si="52"/>
        <v>#REF!</v>
      </c>
      <c r="F409" s="2"/>
    </row>
    <row r="410" spans="1:6" ht="26.4" hidden="1" outlineLevel="4" x14ac:dyDescent="0.3">
      <c r="A410" s="41" t="s">
        <v>193</v>
      </c>
      <c r="B410" s="42" t="s">
        <v>474</v>
      </c>
      <c r="C410" s="20" t="e">
        <f>C411+C415</f>
        <v>#REF!</v>
      </c>
      <c r="D410" s="20" t="e">
        <f>D411+D415</f>
        <v>#REF!</v>
      </c>
      <c r="E410" s="20" t="e">
        <f>E411+E415</f>
        <v>#REF!</v>
      </c>
      <c r="F410" s="2"/>
    </row>
    <row r="411" spans="1:6" ht="26.4" hidden="1" outlineLevel="5" x14ac:dyDescent="0.3">
      <c r="A411" s="33" t="s">
        <v>193</v>
      </c>
      <c r="B411" s="34" t="s">
        <v>475</v>
      </c>
      <c r="C411" s="35" t="e">
        <f>C412+C413+C414</f>
        <v>#REF!</v>
      </c>
      <c r="D411" s="35" t="e">
        <f>D412+D413+D414</f>
        <v>#REF!</v>
      </c>
      <c r="E411" s="35" t="e">
        <f>E412+E413+E414</f>
        <v>#REF!</v>
      </c>
      <c r="F411" s="2"/>
    </row>
    <row r="412" spans="1:6" ht="52.8" hidden="1" outlineLevel="6" x14ac:dyDescent="0.3">
      <c r="A412" s="17" t="s">
        <v>193</v>
      </c>
      <c r="B412" s="19" t="s">
        <v>302</v>
      </c>
      <c r="C412" s="9" t="e">
        <f>'№ 5ведомственная'!#REF!</f>
        <v>#REF!</v>
      </c>
      <c r="D412" s="9" t="e">
        <f>'№ 5ведомственная'!#REF!</f>
        <v>#REF!</v>
      </c>
      <c r="E412" s="9" t="e">
        <f>'№ 5ведомственная'!#REF!</f>
        <v>#REF!</v>
      </c>
      <c r="F412" s="2"/>
    </row>
    <row r="413" spans="1:6" ht="26.4" hidden="1" outlineLevel="6" x14ac:dyDescent="0.3">
      <c r="A413" s="17" t="s">
        <v>193</v>
      </c>
      <c r="B413" s="19" t="s">
        <v>303</v>
      </c>
      <c r="C413" s="9" t="e">
        <f>'№ 5ведомственная'!#REF!</f>
        <v>#REF!</v>
      </c>
      <c r="D413" s="9" t="e">
        <f>'№ 5ведомственная'!#REF!</f>
        <v>#REF!</v>
      </c>
      <c r="E413" s="9" t="e">
        <f>'№ 5ведомственная'!#REF!</f>
        <v>#REF!</v>
      </c>
      <c r="F413" s="2"/>
    </row>
    <row r="414" spans="1:6" hidden="1" outlineLevel="6" x14ac:dyDescent="0.3">
      <c r="A414" s="17" t="s">
        <v>193</v>
      </c>
      <c r="B414" s="19" t="s">
        <v>304</v>
      </c>
      <c r="C414" s="9" t="e">
        <f>'№ 5ведомственная'!#REF!</f>
        <v>#REF!</v>
      </c>
      <c r="D414" s="9" t="e">
        <f>'№ 5ведомственная'!#REF!</f>
        <v>#REF!</v>
      </c>
      <c r="E414" s="9" t="e">
        <f>'№ 5ведомственная'!#REF!</f>
        <v>#REF!</v>
      </c>
      <c r="F414" s="2"/>
    </row>
    <row r="415" spans="1:6" ht="26.4" hidden="1" outlineLevel="5" x14ac:dyDescent="0.3">
      <c r="A415" s="17" t="s">
        <v>193</v>
      </c>
      <c r="B415" s="19" t="s">
        <v>476</v>
      </c>
      <c r="C415" s="9">
        <f>C416+C417</f>
        <v>5526</v>
      </c>
      <c r="D415" s="9">
        <f>D416+D417</f>
        <v>5526</v>
      </c>
      <c r="E415" s="9">
        <f>E416+E417</f>
        <v>5526</v>
      </c>
      <c r="F415" s="2"/>
    </row>
    <row r="416" spans="1:6" ht="52.8" hidden="1" outlineLevel="6" x14ac:dyDescent="0.3">
      <c r="A416" s="17" t="s">
        <v>193</v>
      </c>
      <c r="B416" s="19" t="s">
        <v>302</v>
      </c>
      <c r="C416" s="9">
        <f>'№ 5ведомственная'!F462</f>
        <v>5453</v>
      </c>
      <c r="D416" s="9">
        <f>'№ 5ведомственная'!G462</f>
        <v>5453</v>
      </c>
      <c r="E416" s="9">
        <f>'№ 5ведомственная'!H462</f>
        <v>5453</v>
      </c>
      <c r="F416" s="2"/>
    </row>
    <row r="417" spans="1:6" ht="26.4" hidden="1" outlineLevel="6" x14ac:dyDescent="0.3">
      <c r="A417" s="30" t="s">
        <v>193</v>
      </c>
      <c r="B417" s="31" t="s">
        <v>303</v>
      </c>
      <c r="C417" s="32">
        <f>'№ 5ведомственная'!F463</f>
        <v>73</v>
      </c>
      <c r="D417" s="32">
        <f>'№ 5ведомственная'!G463</f>
        <v>73</v>
      </c>
      <c r="E417" s="32">
        <f>'№ 5ведомственная'!H463</f>
        <v>73</v>
      </c>
      <c r="F417" s="2"/>
    </row>
    <row r="418" spans="1:6" s="28" customFormat="1" collapsed="1" x14ac:dyDescent="0.3">
      <c r="A418" s="43" t="s">
        <v>130</v>
      </c>
      <c r="B418" s="44" t="s">
        <v>253</v>
      </c>
      <c r="C418" s="45">
        <f>C419+C432</f>
        <v>60641.4</v>
      </c>
      <c r="D418" s="45">
        <f>D419+D432</f>
        <v>53406.799999999996</v>
      </c>
      <c r="E418" s="45">
        <f>E419+E432</f>
        <v>51901.299999999996</v>
      </c>
      <c r="F418" s="4"/>
    </row>
    <row r="419" spans="1:6" outlineLevel="1" x14ac:dyDescent="0.3">
      <c r="A419" s="33" t="s">
        <v>131</v>
      </c>
      <c r="B419" s="34" t="s">
        <v>279</v>
      </c>
      <c r="C419" s="35">
        <f>'№ 5ведомственная'!F530</f>
        <v>56598.8</v>
      </c>
      <c r="D419" s="35">
        <f>'№ 5ведомственная'!G530</f>
        <v>49364.2</v>
      </c>
      <c r="E419" s="35">
        <f>'№ 5ведомственная'!H530</f>
        <v>47858.7</v>
      </c>
      <c r="F419" s="2"/>
    </row>
    <row r="420" spans="1:6" ht="39.6" hidden="1" outlineLevel="2" x14ac:dyDescent="0.3">
      <c r="A420" s="17" t="s">
        <v>131</v>
      </c>
      <c r="B420" s="19" t="s">
        <v>296</v>
      </c>
      <c r="C420" s="9" t="e">
        <f>C421</f>
        <v>#REF!</v>
      </c>
      <c r="D420" s="9" t="e">
        <f>D421</f>
        <v>#REF!</v>
      </c>
      <c r="E420" s="9" t="e">
        <f>E421</f>
        <v>#REF!</v>
      </c>
      <c r="F420" s="2"/>
    </row>
    <row r="421" spans="1:6" ht="26.4" hidden="1" outlineLevel="3" x14ac:dyDescent="0.3">
      <c r="A421" s="17" t="s">
        <v>131</v>
      </c>
      <c r="B421" s="19" t="s">
        <v>503</v>
      </c>
      <c r="C421" s="9" t="e">
        <f>C422+C429</f>
        <v>#REF!</v>
      </c>
      <c r="D421" s="9" t="e">
        <f>D422+D429</f>
        <v>#REF!</v>
      </c>
      <c r="E421" s="9" t="e">
        <f>E422+E429</f>
        <v>#REF!</v>
      </c>
      <c r="F421" s="2"/>
    </row>
    <row r="422" spans="1:6" hidden="1" outlineLevel="4" x14ac:dyDescent="0.3">
      <c r="A422" s="17" t="s">
        <v>131</v>
      </c>
      <c r="B422" s="19" t="s">
        <v>504</v>
      </c>
      <c r="C422" s="9" t="e">
        <f>C423+C427</f>
        <v>#REF!</v>
      </c>
      <c r="D422" s="9" t="e">
        <f>D423+D427</f>
        <v>#REF!</v>
      </c>
      <c r="E422" s="9" t="e">
        <f>E423+E427</f>
        <v>#REF!</v>
      </c>
      <c r="F422" s="2"/>
    </row>
    <row r="423" spans="1:6" hidden="1" outlineLevel="5" x14ac:dyDescent="0.3">
      <c r="A423" s="17" t="s">
        <v>131</v>
      </c>
      <c r="B423" s="19" t="s">
        <v>505</v>
      </c>
      <c r="C423" s="9">
        <f>C424+C425+C426</f>
        <v>10725.4</v>
      </c>
      <c r="D423" s="9">
        <f>D424+D425+D426</f>
        <v>8225.4</v>
      </c>
      <c r="E423" s="9">
        <f>E424+E425+E426</f>
        <v>7725.4</v>
      </c>
      <c r="F423" s="2"/>
    </row>
    <row r="424" spans="1:6" ht="52.8" hidden="1" outlineLevel="6" x14ac:dyDescent="0.3">
      <c r="A424" s="17" t="s">
        <v>131</v>
      </c>
      <c r="B424" s="19" t="s">
        <v>302</v>
      </c>
      <c r="C424" s="9">
        <f>'№ 5ведомственная'!F537</f>
        <v>5923.4</v>
      </c>
      <c r="D424" s="9">
        <f>'№ 5ведомственная'!G537</f>
        <v>5923.4</v>
      </c>
      <c r="E424" s="9">
        <f>'№ 5ведомственная'!H537</f>
        <v>5923.4</v>
      </c>
      <c r="F424" s="2"/>
    </row>
    <row r="425" spans="1:6" ht="26.4" hidden="1" outlineLevel="6" x14ac:dyDescent="0.3">
      <c r="A425" s="17" t="s">
        <v>131</v>
      </c>
      <c r="B425" s="19" t="s">
        <v>303</v>
      </c>
      <c r="C425" s="9">
        <f>'№ 5ведомственная'!F538</f>
        <v>4772</v>
      </c>
      <c r="D425" s="9">
        <f>'№ 5ведомственная'!G538</f>
        <v>2272</v>
      </c>
      <c r="E425" s="9">
        <f>'№ 5ведомственная'!H538</f>
        <v>1772</v>
      </c>
      <c r="F425" s="2"/>
    </row>
    <row r="426" spans="1:6" hidden="1" outlineLevel="6" x14ac:dyDescent="0.3">
      <c r="A426" s="17" t="s">
        <v>131</v>
      </c>
      <c r="B426" s="19" t="s">
        <v>304</v>
      </c>
      <c r="C426" s="9">
        <f>'№ 5ведомственная'!F539</f>
        <v>30</v>
      </c>
      <c r="D426" s="9">
        <f>'№ 5ведомственная'!G539</f>
        <v>30</v>
      </c>
      <c r="E426" s="9">
        <f>'№ 5ведомственная'!H539</f>
        <v>30</v>
      </c>
      <c r="F426" s="2"/>
    </row>
    <row r="427" spans="1:6" ht="39.6" hidden="1" outlineLevel="5" x14ac:dyDescent="0.3">
      <c r="A427" s="17" t="s">
        <v>131</v>
      </c>
      <c r="B427" s="19" t="s">
        <v>530</v>
      </c>
      <c r="C427" s="9" t="e">
        <f>C428</f>
        <v>#REF!</v>
      </c>
      <c r="D427" s="9" t="e">
        <f>D428</f>
        <v>#REF!</v>
      </c>
      <c r="E427" s="9" t="e">
        <f>E428</f>
        <v>#REF!</v>
      </c>
      <c r="F427" s="2"/>
    </row>
    <row r="428" spans="1:6" ht="26.4" hidden="1" outlineLevel="6" x14ac:dyDescent="0.3">
      <c r="A428" s="17" t="s">
        <v>131</v>
      </c>
      <c r="B428" s="19" t="s">
        <v>303</v>
      </c>
      <c r="C428" s="9" t="e">
        <f>'№ 5ведомственная'!#REF!</f>
        <v>#REF!</v>
      </c>
      <c r="D428" s="9" t="e">
        <f>'№ 5ведомственная'!#REF!</f>
        <v>#REF!</v>
      </c>
      <c r="E428" s="9" t="e">
        <f>'№ 5ведомственная'!#REF!</f>
        <v>#REF!</v>
      </c>
      <c r="F428" s="2"/>
    </row>
    <row r="429" spans="1:6" ht="26.4" hidden="1" outlineLevel="4" x14ac:dyDescent="0.3">
      <c r="A429" s="17" t="s">
        <v>131</v>
      </c>
      <c r="B429" s="19" t="s">
        <v>506</v>
      </c>
      <c r="C429" s="9">
        <f t="shared" ref="C429:E430" si="53">C430</f>
        <v>23298.5</v>
      </c>
      <c r="D429" s="9">
        <f t="shared" si="53"/>
        <v>19393.900000000001</v>
      </c>
      <c r="E429" s="9">
        <f t="shared" si="53"/>
        <v>18388.400000000001</v>
      </c>
      <c r="F429" s="2"/>
    </row>
    <row r="430" spans="1:6" ht="26.4" hidden="1" outlineLevel="5" x14ac:dyDescent="0.3">
      <c r="A430" s="17" t="s">
        <v>131</v>
      </c>
      <c r="B430" s="19" t="s">
        <v>507</v>
      </c>
      <c r="C430" s="9">
        <f t="shared" si="53"/>
        <v>23298.5</v>
      </c>
      <c r="D430" s="9">
        <f t="shared" si="53"/>
        <v>19393.900000000001</v>
      </c>
      <c r="E430" s="9">
        <f t="shared" si="53"/>
        <v>18388.400000000001</v>
      </c>
      <c r="F430" s="2"/>
    </row>
    <row r="431" spans="1:6" ht="26.4" hidden="1" outlineLevel="6" x14ac:dyDescent="0.3">
      <c r="A431" s="17" t="s">
        <v>131</v>
      </c>
      <c r="B431" s="19" t="s">
        <v>329</v>
      </c>
      <c r="C431" s="9">
        <f>'№ 5ведомственная'!F548</f>
        <v>23298.5</v>
      </c>
      <c r="D431" s="9">
        <f>'№ 5ведомственная'!G548</f>
        <v>19393.900000000001</v>
      </c>
      <c r="E431" s="9">
        <f>'№ 5ведомственная'!H548</f>
        <v>18388.400000000001</v>
      </c>
      <c r="F431" s="2"/>
    </row>
    <row r="432" spans="1:6" outlineLevel="1" collapsed="1" x14ac:dyDescent="0.3">
      <c r="A432" s="17" t="s">
        <v>230</v>
      </c>
      <c r="B432" s="19" t="s">
        <v>297</v>
      </c>
      <c r="C432" s="9">
        <f>'№ 5ведомственная'!F555</f>
        <v>4042.6</v>
      </c>
      <c r="D432" s="9">
        <f>'№ 5ведомственная'!G555</f>
        <v>4042.6</v>
      </c>
      <c r="E432" s="9">
        <f>'№ 5ведомственная'!H555</f>
        <v>4042.6</v>
      </c>
      <c r="F432" s="2"/>
    </row>
    <row r="433" spans="1:6" ht="39.6" hidden="1" outlineLevel="2" x14ac:dyDescent="0.3">
      <c r="A433" s="17" t="s">
        <v>230</v>
      </c>
      <c r="B433" s="19" t="s">
        <v>296</v>
      </c>
      <c r="C433" s="9" t="e">
        <f t="shared" ref="C433:E434" si="54">C434</f>
        <v>#REF!</v>
      </c>
      <c r="D433" s="9" t="e">
        <f t="shared" si="54"/>
        <v>#REF!</v>
      </c>
      <c r="E433" s="9" t="e">
        <f t="shared" si="54"/>
        <v>#REF!</v>
      </c>
      <c r="F433" s="2"/>
    </row>
    <row r="434" spans="1:6" ht="39.6" hidden="1" outlineLevel="3" x14ac:dyDescent="0.3">
      <c r="A434" s="17" t="s">
        <v>230</v>
      </c>
      <c r="B434" s="19" t="s">
        <v>542</v>
      </c>
      <c r="C434" s="9" t="e">
        <f t="shared" si="54"/>
        <v>#REF!</v>
      </c>
      <c r="D434" s="9" t="e">
        <f t="shared" si="54"/>
        <v>#REF!</v>
      </c>
      <c r="E434" s="9" t="e">
        <f t="shared" si="54"/>
        <v>#REF!</v>
      </c>
      <c r="F434" s="2"/>
    </row>
    <row r="435" spans="1:6" ht="39.6" hidden="1" outlineLevel="5" x14ac:dyDescent="0.3">
      <c r="A435" s="17" t="s">
        <v>230</v>
      </c>
      <c r="B435" s="19" t="s">
        <v>508</v>
      </c>
      <c r="C435" s="9" t="e">
        <f>C436+C437+C438</f>
        <v>#REF!</v>
      </c>
      <c r="D435" s="9" t="e">
        <f>D436+D437+D438</f>
        <v>#REF!</v>
      </c>
      <c r="E435" s="9" t="e">
        <f>E436+E437+E438</f>
        <v>#REF!</v>
      </c>
      <c r="F435" s="2"/>
    </row>
    <row r="436" spans="1:6" ht="52.8" hidden="1" outlineLevel="6" x14ac:dyDescent="0.3">
      <c r="A436" s="17" t="s">
        <v>230</v>
      </c>
      <c r="B436" s="19" t="s">
        <v>302</v>
      </c>
      <c r="C436" s="9">
        <f>'№ 5ведомственная'!F560</f>
        <v>3817.6</v>
      </c>
      <c r="D436" s="9">
        <f>'№ 5ведомственная'!G560</f>
        <v>3817.6</v>
      </c>
      <c r="E436" s="9">
        <f>'№ 5ведомственная'!H560</f>
        <v>3817.6</v>
      </c>
      <c r="F436" s="2"/>
    </row>
    <row r="437" spans="1:6" ht="26.4" hidden="1" outlineLevel="6" x14ac:dyDescent="0.3">
      <c r="A437" s="17" t="s">
        <v>230</v>
      </c>
      <c r="B437" s="19" t="s">
        <v>303</v>
      </c>
      <c r="C437" s="9">
        <f>'№ 5ведомственная'!F561</f>
        <v>225</v>
      </c>
      <c r="D437" s="9">
        <f>'№ 5ведомственная'!G561</f>
        <v>225</v>
      </c>
      <c r="E437" s="9">
        <f>'№ 5ведомственная'!H561</f>
        <v>225</v>
      </c>
      <c r="F437" s="2"/>
    </row>
    <row r="438" spans="1:6" hidden="1" outlineLevel="6" x14ac:dyDescent="0.3">
      <c r="A438" s="17" t="s">
        <v>230</v>
      </c>
      <c r="B438" s="19" t="s">
        <v>304</v>
      </c>
      <c r="C438" s="9" t="e">
        <f>'№ 5ведомственная'!#REF!</f>
        <v>#REF!</v>
      </c>
      <c r="D438" s="9" t="e">
        <f>'№ 5ведомственная'!#REF!</f>
        <v>#REF!</v>
      </c>
      <c r="E438" s="9" t="e">
        <f>'№ 5ведомственная'!#REF!</f>
        <v>#REF!</v>
      </c>
      <c r="F438" s="2"/>
    </row>
    <row r="439" spans="1:6" s="28" customFormat="1" collapsed="1" x14ac:dyDescent="0.3">
      <c r="A439" s="21" t="s">
        <v>132</v>
      </c>
      <c r="B439" s="22" t="s">
        <v>254</v>
      </c>
      <c r="C439" s="8">
        <f>C440+C446+C477</f>
        <v>10679.199999999999</v>
      </c>
      <c r="D439" s="8">
        <f>D440+D446+D477</f>
        <v>11721.9</v>
      </c>
      <c r="E439" s="8">
        <f>E440+E446+E477</f>
        <v>13057.499999999998</v>
      </c>
      <c r="F439" s="4"/>
    </row>
    <row r="440" spans="1:6" outlineLevel="1" x14ac:dyDescent="0.3">
      <c r="A440" s="17" t="s">
        <v>133</v>
      </c>
      <c r="B440" s="19" t="s">
        <v>280</v>
      </c>
      <c r="C440" s="9">
        <f>'№ 5ведомственная'!F308</f>
        <v>1376.4</v>
      </c>
      <c r="D440" s="9">
        <f>'№ 5ведомственная'!G308</f>
        <v>1376.4</v>
      </c>
      <c r="E440" s="9">
        <f>'№ 5ведомственная'!H308</f>
        <v>1376.4</v>
      </c>
      <c r="F440" s="2"/>
    </row>
    <row r="441" spans="1:6" ht="39.6" hidden="1" outlineLevel="2" x14ac:dyDescent="0.3">
      <c r="A441" s="17" t="s">
        <v>133</v>
      </c>
      <c r="B441" s="19" t="s">
        <v>261</v>
      </c>
      <c r="C441" s="9">
        <f>C442</f>
        <v>0</v>
      </c>
      <c r="D441" s="9">
        <f t="shared" ref="D441:E444" si="55">D442</f>
        <v>0</v>
      </c>
      <c r="E441" s="9">
        <f t="shared" si="55"/>
        <v>0</v>
      </c>
      <c r="F441" s="2"/>
    </row>
    <row r="442" spans="1:6" ht="26.4" hidden="1" outlineLevel="3" x14ac:dyDescent="0.3">
      <c r="A442" s="17" t="s">
        <v>133</v>
      </c>
      <c r="B442" s="19" t="s">
        <v>331</v>
      </c>
      <c r="C442" s="9">
        <f>C443</f>
        <v>0</v>
      </c>
      <c r="D442" s="9">
        <f t="shared" si="55"/>
        <v>0</v>
      </c>
      <c r="E442" s="9">
        <f t="shared" si="55"/>
        <v>0</v>
      </c>
      <c r="F442" s="2"/>
    </row>
    <row r="443" spans="1:6" ht="39.6" hidden="1" outlineLevel="4" x14ac:dyDescent="0.3">
      <c r="A443" s="17" t="s">
        <v>133</v>
      </c>
      <c r="B443" s="19" t="s">
        <v>423</v>
      </c>
      <c r="C443" s="9">
        <f>C444</f>
        <v>0</v>
      </c>
      <c r="D443" s="9">
        <f t="shared" si="55"/>
        <v>0</v>
      </c>
      <c r="E443" s="9">
        <f t="shared" si="55"/>
        <v>0</v>
      </c>
      <c r="F443" s="2"/>
    </row>
    <row r="444" spans="1:6" ht="26.4" hidden="1" outlineLevel="5" x14ac:dyDescent="0.3">
      <c r="A444" s="17" t="s">
        <v>133</v>
      </c>
      <c r="B444" s="19" t="s">
        <v>424</v>
      </c>
      <c r="C444" s="9">
        <f>C445</f>
        <v>0</v>
      </c>
      <c r="D444" s="9">
        <f t="shared" si="55"/>
        <v>0</v>
      </c>
      <c r="E444" s="9">
        <f t="shared" si="55"/>
        <v>0</v>
      </c>
      <c r="F444" s="2"/>
    </row>
    <row r="445" spans="1:6" hidden="1" outlineLevel="6" x14ac:dyDescent="0.3">
      <c r="A445" s="17" t="s">
        <v>133</v>
      </c>
      <c r="B445" s="19" t="s">
        <v>314</v>
      </c>
      <c r="C445" s="9"/>
      <c r="D445" s="9"/>
      <c r="E445" s="9"/>
      <c r="F445" s="2"/>
    </row>
    <row r="446" spans="1:6" outlineLevel="1" collapsed="1" x14ac:dyDescent="0.3">
      <c r="A446" s="17" t="s">
        <v>136</v>
      </c>
      <c r="B446" s="19" t="s">
        <v>281</v>
      </c>
      <c r="C446" s="9">
        <f>'№ 5ведомственная'!F314+'№ 5ведомственная'!F470</f>
        <v>1646</v>
      </c>
      <c r="D446" s="9">
        <f>'№ 5ведомственная'!G314+'№ 5ведомственная'!G470</f>
        <v>1646</v>
      </c>
      <c r="E446" s="9">
        <f>'№ 5ведомственная'!H314+'№ 5ведомственная'!H470</f>
        <v>1646</v>
      </c>
      <c r="F446" s="2"/>
    </row>
    <row r="447" spans="1:6" ht="39.6" hidden="1" outlineLevel="2" x14ac:dyDescent="0.3">
      <c r="A447" s="17" t="s">
        <v>136</v>
      </c>
      <c r="B447" s="19" t="s">
        <v>288</v>
      </c>
      <c r="C447" s="9">
        <f>C448+C452</f>
        <v>1386</v>
      </c>
      <c r="D447" s="9">
        <f>D448+D452</f>
        <v>1386</v>
      </c>
      <c r="E447" s="9">
        <f>E448+E452</f>
        <v>1386</v>
      </c>
      <c r="F447" s="2"/>
    </row>
    <row r="448" spans="1:6" ht="26.4" hidden="1" outlineLevel="3" x14ac:dyDescent="0.3">
      <c r="A448" s="17" t="s">
        <v>136</v>
      </c>
      <c r="B448" s="19" t="s">
        <v>443</v>
      </c>
      <c r="C448" s="9">
        <f>C449</f>
        <v>360</v>
      </c>
      <c r="D448" s="9">
        <f t="shared" ref="D448:E450" si="56">D449</f>
        <v>360</v>
      </c>
      <c r="E448" s="9">
        <f t="shared" si="56"/>
        <v>360</v>
      </c>
      <c r="F448" s="2"/>
    </row>
    <row r="449" spans="1:6" ht="26.4" hidden="1" outlineLevel="4" x14ac:dyDescent="0.3">
      <c r="A449" s="17" t="s">
        <v>136</v>
      </c>
      <c r="B449" s="19" t="s">
        <v>467</v>
      </c>
      <c r="C449" s="9">
        <f>C450</f>
        <v>360</v>
      </c>
      <c r="D449" s="9">
        <f t="shared" si="56"/>
        <v>360</v>
      </c>
      <c r="E449" s="9">
        <f t="shared" si="56"/>
        <v>360</v>
      </c>
      <c r="F449" s="2"/>
    </row>
    <row r="450" spans="1:6" ht="66" hidden="1" outlineLevel="5" x14ac:dyDescent="0.3">
      <c r="A450" s="17" t="s">
        <v>136</v>
      </c>
      <c r="B450" s="19" t="s">
        <v>477</v>
      </c>
      <c r="C450" s="9">
        <f>C451</f>
        <v>360</v>
      </c>
      <c r="D450" s="9">
        <f t="shared" si="56"/>
        <v>360</v>
      </c>
      <c r="E450" s="9">
        <f t="shared" si="56"/>
        <v>360</v>
      </c>
      <c r="F450" s="2"/>
    </row>
    <row r="451" spans="1:6" hidden="1" outlineLevel="6" x14ac:dyDescent="0.3">
      <c r="A451" s="17" t="s">
        <v>136</v>
      </c>
      <c r="B451" s="19" t="s">
        <v>314</v>
      </c>
      <c r="C451" s="9">
        <f>'№ 5ведомственная'!F475</f>
        <v>360</v>
      </c>
      <c r="D451" s="9">
        <f>'№ 5ведомственная'!G475</f>
        <v>360</v>
      </c>
      <c r="E451" s="9">
        <f>'№ 5ведомственная'!H475</f>
        <v>360</v>
      </c>
      <c r="F451" s="2"/>
    </row>
    <row r="452" spans="1:6" ht="26.4" hidden="1" outlineLevel="3" x14ac:dyDescent="0.3">
      <c r="A452" s="17" t="s">
        <v>136</v>
      </c>
      <c r="B452" s="19" t="s">
        <v>449</v>
      </c>
      <c r="C452" s="9">
        <f>C453</f>
        <v>1026</v>
      </c>
      <c r="D452" s="9">
        <f t="shared" ref="D452:E454" si="57">D453</f>
        <v>1026</v>
      </c>
      <c r="E452" s="9">
        <f t="shared" si="57"/>
        <v>1026</v>
      </c>
      <c r="F452" s="2"/>
    </row>
    <row r="453" spans="1:6" ht="39.6" hidden="1" outlineLevel="4" x14ac:dyDescent="0.3">
      <c r="A453" s="17" t="s">
        <v>136</v>
      </c>
      <c r="B453" s="19" t="s">
        <v>450</v>
      </c>
      <c r="C453" s="9">
        <f>C454</f>
        <v>1026</v>
      </c>
      <c r="D453" s="9">
        <f t="shared" si="57"/>
        <v>1026</v>
      </c>
      <c r="E453" s="9">
        <f t="shared" si="57"/>
        <v>1026</v>
      </c>
      <c r="F453" s="2"/>
    </row>
    <row r="454" spans="1:6" ht="66" hidden="1" outlineLevel="5" x14ac:dyDescent="0.3">
      <c r="A454" s="17" t="s">
        <v>136</v>
      </c>
      <c r="B454" s="19" t="s">
        <v>477</v>
      </c>
      <c r="C454" s="9">
        <f>C455</f>
        <v>1026</v>
      </c>
      <c r="D454" s="9">
        <f t="shared" si="57"/>
        <v>1026</v>
      </c>
      <c r="E454" s="9">
        <f t="shared" si="57"/>
        <v>1026</v>
      </c>
      <c r="F454" s="2"/>
    </row>
    <row r="455" spans="1:6" hidden="1" outlineLevel="6" x14ac:dyDescent="0.3">
      <c r="A455" s="17" t="s">
        <v>136</v>
      </c>
      <c r="B455" s="19" t="s">
        <v>314</v>
      </c>
      <c r="C455" s="9">
        <f>'№ 5ведомственная'!F479</f>
        <v>1026</v>
      </c>
      <c r="D455" s="9">
        <f>'№ 5ведомственная'!G479</f>
        <v>1026</v>
      </c>
      <c r="E455" s="9">
        <f>'№ 5ведомственная'!H479</f>
        <v>1026</v>
      </c>
      <c r="F455" s="2"/>
    </row>
    <row r="456" spans="1:6" ht="39.6" hidden="1" outlineLevel="2" x14ac:dyDescent="0.3">
      <c r="A456" s="17" t="s">
        <v>136</v>
      </c>
      <c r="B456" s="19" t="s">
        <v>282</v>
      </c>
      <c r="C456" s="9" t="e">
        <f>C457</f>
        <v>#REF!</v>
      </c>
      <c r="D456" s="9" t="e">
        <f t="shared" ref="D456:E459" si="58">D457</f>
        <v>#REF!</v>
      </c>
      <c r="E456" s="9" t="e">
        <f t="shared" si="58"/>
        <v>#REF!</v>
      </c>
      <c r="F456" s="2"/>
    </row>
    <row r="457" spans="1:6" ht="26.4" hidden="1" outlineLevel="3" x14ac:dyDescent="0.3">
      <c r="A457" s="17" t="s">
        <v>136</v>
      </c>
      <c r="B457" s="19" t="s">
        <v>425</v>
      </c>
      <c r="C457" s="9" t="e">
        <f>C458</f>
        <v>#REF!</v>
      </c>
      <c r="D457" s="9" t="e">
        <f t="shared" si="58"/>
        <v>#REF!</v>
      </c>
      <c r="E457" s="9" t="e">
        <f t="shared" si="58"/>
        <v>#REF!</v>
      </c>
      <c r="F457" s="2"/>
    </row>
    <row r="458" spans="1:6" ht="26.4" hidden="1" outlineLevel="4" x14ac:dyDescent="0.3">
      <c r="A458" s="17" t="s">
        <v>136</v>
      </c>
      <c r="B458" s="19" t="s">
        <v>426</v>
      </c>
      <c r="C458" s="9" t="e">
        <f>C459</f>
        <v>#REF!</v>
      </c>
      <c r="D458" s="9" t="e">
        <f t="shared" si="58"/>
        <v>#REF!</v>
      </c>
      <c r="E458" s="9" t="e">
        <f t="shared" si="58"/>
        <v>#REF!</v>
      </c>
      <c r="F458" s="2"/>
    </row>
    <row r="459" spans="1:6" ht="39.6" hidden="1" outlineLevel="5" x14ac:dyDescent="0.3">
      <c r="A459" s="17" t="s">
        <v>136</v>
      </c>
      <c r="B459" s="19" t="s">
        <v>427</v>
      </c>
      <c r="C459" s="9" t="e">
        <f>C460</f>
        <v>#REF!</v>
      </c>
      <c r="D459" s="9" t="e">
        <f t="shared" si="58"/>
        <v>#REF!</v>
      </c>
      <c r="E459" s="9" t="e">
        <f t="shared" si="58"/>
        <v>#REF!</v>
      </c>
      <c r="F459" s="2"/>
    </row>
    <row r="460" spans="1:6" hidden="1" outlineLevel="6" x14ac:dyDescent="0.3">
      <c r="A460" s="17" t="s">
        <v>136</v>
      </c>
      <c r="B460" s="19" t="s">
        <v>314</v>
      </c>
      <c r="C460" s="9" t="e">
        <f>'№ 5ведомственная'!#REF!</f>
        <v>#REF!</v>
      </c>
      <c r="D460" s="9" t="e">
        <f>'№ 5ведомственная'!#REF!</f>
        <v>#REF!</v>
      </c>
      <c r="E460" s="9" t="e">
        <f>'№ 5ведомственная'!#REF!</f>
        <v>#REF!</v>
      </c>
      <c r="F460" s="2"/>
    </row>
    <row r="461" spans="1:6" ht="39.6" hidden="1" outlineLevel="2" x14ac:dyDescent="0.3">
      <c r="A461" s="17" t="s">
        <v>136</v>
      </c>
      <c r="B461" s="19" t="s">
        <v>261</v>
      </c>
      <c r="C461" s="9" t="e">
        <f t="shared" ref="C461:E462" si="59">C462</f>
        <v>#REF!</v>
      </c>
      <c r="D461" s="9" t="e">
        <f t="shared" si="59"/>
        <v>#REF!</v>
      </c>
      <c r="E461" s="9" t="e">
        <f t="shared" si="59"/>
        <v>#REF!</v>
      </c>
      <c r="F461" s="2"/>
    </row>
    <row r="462" spans="1:6" ht="26.4" hidden="1" outlineLevel="3" x14ac:dyDescent="0.3">
      <c r="A462" s="17" t="s">
        <v>136</v>
      </c>
      <c r="B462" s="19" t="s">
        <v>331</v>
      </c>
      <c r="C462" s="9" t="e">
        <f t="shared" si="59"/>
        <v>#REF!</v>
      </c>
      <c r="D462" s="9" t="e">
        <f t="shared" si="59"/>
        <v>#REF!</v>
      </c>
      <c r="E462" s="9" t="e">
        <f t="shared" si="59"/>
        <v>#REF!</v>
      </c>
      <c r="F462" s="2"/>
    </row>
    <row r="463" spans="1:6" ht="39.6" hidden="1" outlineLevel="4" x14ac:dyDescent="0.3">
      <c r="A463" s="17" t="s">
        <v>136</v>
      </c>
      <c r="B463" s="19" t="s">
        <v>423</v>
      </c>
      <c r="C463" s="9" t="e">
        <f>C464+C466</f>
        <v>#REF!</v>
      </c>
      <c r="D463" s="9" t="e">
        <f>D464+D466</f>
        <v>#REF!</v>
      </c>
      <c r="E463" s="9" t="e">
        <f>E464+E466</f>
        <v>#REF!</v>
      </c>
      <c r="F463" s="2"/>
    </row>
    <row r="464" spans="1:6" ht="26.4" hidden="1" outlineLevel="5" x14ac:dyDescent="0.3">
      <c r="A464" s="17" t="s">
        <v>136</v>
      </c>
      <c r="B464" s="19" t="s">
        <v>428</v>
      </c>
      <c r="C464" s="9">
        <f>C465</f>
        <v>140</v>
      </c>
      <c r="D464" s="9">
        <f>D465</f>
        <v>140</v>
      </c>
      <c r="E464" s="9">
        <f>E465</f>
        <v>140</v>
      </c>
      <c r="F464" s="2"/>
    </row>
    <row r="465" spans="1:6" hidden="1" outlineLevel="6" x14ac:dyDescent="0.3">
      <c r="A465" s="17" t="s">
        <v>136</v>
      </c>
      <c r="B465" s="19" t="s">
        <v>314</v>
      </c>
      <c r="C465" s="9">
        <f>'№ 5ведомственная'!F319</f>
        <v>140</v>
      </c>
      <c r="D465" s="9">
        <f>'№ 5ведомственная'!G319</f>
        <v>140</v>
      </c>
      <c r="E465" s="9">
        <f>'№ 5ведомственная'!H319</f>
        <v>140</v>
      </c>
      <c r="F465" s="2"/>
    </row>
    <row r="466" spans="1:6" ht="26.4" hidden="1" outlineLevel="5" x14ac:dyDescent="0.3">
      <c r="A466" s="17" t="s">
        <v>136</v>
      </c>
      <c r="B466" s="19" t="s">
        <v>534</v>
      </c>
      <c r="C466" s="9" t="e">
        <f>C467</f>
        <v>#REF!</v>
      </c>
      <c r="D466" s="9" t="e">
        <f>D467</f>
        <v>#REF!</v>
      </c>
      <c r="E466" s="9" t="e">
        <f>E467</f>
        <v>#REF!</v>
      </c>
      <c r="F466" s="2"/>
    </row>
    <row r="467" spans="1:6" hidden="1" outlineLevel="6" x14ac:dyDescent="0.3">
      <c r="A467" s="17" t="s">
        <v>136</v>
      </c>
      <c r="B467" s="19" t="s">
        <v>314</v>
      </c>
      <c r="C467" s="9" t="e">
        <f>'№ 5ведомственная'!#REF!</f>
        <v>#REF!</v>
      </c>
      <c r="D467" s="9" t="e">
        <f>'№ 5ведомственная'!#REF!</f>
        <v>#REF!</v>
      </c>
      <c r="E467" s="9" t="e">
        <f>'№ 5ведомственная'!#REF!</f>
        <v>#REF!</v>
      </c>
      <c r="F467" s="2"/>
    </row>
    <row r="468" spans="1:6" ht="39.6" hidden="1" outlineLevel="2" x14ac:dyDescent="0.3">
      <c r="A468" s="17" t="s">
        <v>136</v>
      </c>
      <c r="B468" s="19" t="s">
        <v>283</v>
      </c>
      <c r="C468" s="9" t="e">
        <f>C469+C473</f>
        <v>#REF!</v>
      </c>
      <c r="D468" s="9" t="e">
        <f>D469+D473</f>
        <v>#REF!</v>
      </c>
      <c r="E468" s="9" t="e">
        <f>E469+E473</f>
        <v>#REF!</v>
      </c>
      <c r="F468" s="2"/>
    </row>
    <row r="469" spans="1:6" ht="26.4" hidden="1" outlineLevel="3" x14ac:dyDescent="0.3">
      <c r="A469" s="17" t="s">
        <v>136</v>
      </c>
      <c r="B469" s="19" t="s">
        <v>429</v>
      </c>
      <c r="C469" s="9">
        <f>C470</f>
        <v>120</v>
      </c>
      <c r="D469" s="9">
        <f t="shared" ref="D469:E471" si="60">D470</f>
        <v>120</v>
      </c>
      <c r="E469" s="9">
        <f t="shared" si="60"/>
        <v>120</v>
      </c>
      <c r="F469" s="2"/>
    </row>
    <row r="470" spans="1:6" ht="39.6" hidden="1" outlineLevel="4" x14ac:dyDescent="0.3">
      <c r="A470" s="17" t="s">
        <v>136</v>
      </c>
      <c r="B470" s="19" t="s">
        <v>430</v>
      </c>
      <c r="C470" s="9">
        <f>C471</f>
        <v>120</v>
      </c>
      <c r="D470" s="9">
        <f t="shared" si="60"/>
        <v>120</v>
      </c>
      <c r="E470" s="9">
        <f t="shared" si="60"/>
        <v>120</v>
      </c>
      <c r="F470" s="2"/>
    </row>
    <row r="471" spans="1:6" ht="39.6" hidden="1" outlineLevel="5" x14ac:dyDescent="0.3">
      <c r="A471" s="17" t="s">
        <v>136</v>
      </c>
      <c r="B471" s="19" t="s">
        <v>431</v>
      </c>
      <c r="C471" s="9">
        <f>C472</f>
        <v>120</v>
      </c>
      <c r="D471" s="9">
        <f t="shared" si="60"/>
        <v>120</v>
      </c>
      <c r="E471" s="9">
        <f t="shared" si="60"/>
        <v>120</v>
      </c>
      <c r="F471" s="2"/>
    </row>
    <row r="472" spans="1:6" hidden="1" outlineLevel="6" x14ac:dyDescent="0.3">
      <c r="A472" s="17" t="s">
        <v>136</v>
      </c>
      <c r="B472" s="19" t="s">
        <v>314</v>
      </c>
      <c r="C472" s="9">
        <f>'№ 5ведомственная'!F324</f>
        <v>120</v>
      </c>
      <c r="D472" s="9">
        <f>'№ 5ведомственная'!G324</f>
        <v>120</v>
      </c>
      <c r="E472" s="9">
        <f>'№ 5ведомственная'!H324</f>
        <v>120</v>
      </c>
      <c r="F472" s="2"/>
    </row>
    <row r="473" spans="1:6" ht="26.4" hidden="1" outlineLevel="3" x14ac:dyDescent="0.3">
      <c r="A473" s="17" t="s">
        <v>136</v>
      </c>
      <c r="B473" s="19" t="s">
        <v>432</v>
      </c>
      <c r="C473" s="9" t="e">
        <f>C474</f>
        <v>#REF!</v>
      </c>
      <c r="D473" s="9" t="e">
        <f t="shared" ref="D473:E475" si="61">D474</f>
        <v>#REF!</v>
      </c>
      <c r="E473" s="9" t="e">
        <f t="shared" si="61"/>
        <v>#REF!</v>
      </c>
      <c r="F473" s="2"/>
    </row>
    <row r="474" spans="1:6" ht="26.4" hidden="1" outlineLevel="4" x14ac:dyDescent="0.3">
      <c r="A474" s="17" t="s">
        <v>136</v>
      </c>
      <c r="B474" s="19" t="s">
        <v>433</v>
      </c>
      <c r="C474" s="9" t="e">
        <f>C475</f>
        <v>#REF!</v>
      </c>
      <c r="D474" s="9" t="e">
        <f t="shared" si="61"/>
        <v>#REF!</v>
      </c>
      <c r="E474" s="9" t="e">
        <f t="shared" si="61"/>
        <v>#REF!</v>
      </c>
      <c r="F474" s="2"/>
    </row>
    <row r="475" spans="1:6" ht="39.6" hidden="1" outlineLevel="5" x14ac:dyDescent="0.3">
      <c r="A475" s="17" t="s">
        <v>136</v>
      </c>
      <c r="B475" s="19" t="s">
        <v>434</v>
      </c>
      <c r="C475" s="9" t="e">
        <f>C476</f>
        <v>#REF!</v>
      </c>
      <c r="D475" s="9" t="e">
        <f t="shared" si="61"/>
        <v>#REF!</v>
      </c>
      <c r="E475" s="9" t="e">
        <f t="shared" si="61"/>
        <v>#REF!</v>
      </c>
      <c r="F475" s="2"/>
    </row>
    <row r="476" spans="1:6" hidden="1" outlineLevel="6" x14ac:dyDescent="0.3">
      <c r="A476" s="17" t="s">
        <v>136</v>
      </c>
      <c r="B476" s="19" t="s">
        <v>314</v>
      </c>
      <c r="C476" s="9" t="e">
        <f>'№ 5ведомственная'!#REF!</f>
        <v>#REF!</v>
      </c>
      <c r="D476" s="9" t="e">
        <f>'№ 5ведомственная'!#REF!</f>
        <v>#REF!</v>
      </c>
      <c r="E476" s="9" t="e">
        <f>'№ 5ведомственная'!#REF!</f>
        <v>#REF!</v>
      </c>
      <c r="F476" s="2"/>
    </row>
    <row r="477" spans="1:6" outlineLevel="1" collapsed="1" x14ac:dyDescent="0.3">
      <c r="A477" s="17" t="s">
        <v>146</v>
      </c>
      <c r="B477" s="19" t="s">
        <v>284</v>
      </c>
      <c r="C477" s="9">
        <f>'№ 5ведомственная'!F325+'№ 5ведомственная'!F480</f>
        <v>7656.7999999999993</v>
      </c>
      <c r="D477" s="9">
        <f>'№ 5ведомственная'!G325+'№ 5ведомственная'!G480</f>
        <v>8699.5</v>
      </c>
      <c r="E477" s="9">
        <f>'№ 5ведомственная'!H325+'№ 5ведомственная'!H480</f>
        <v>10035.099999999999</v>
      </c>
      <c r="F477" s="2"/>
    </row>
    <row r="478" spans="1:6" ht="39.6" hidden="1" outlineLevel="2" x14ac:dyDescent="0.3">
      <c r="A478" s="17" t="s">
        <v>146</v>
      </c>
      <c r="B478" s="19" t="s">
        <v>288</v>
      </c>
      <c r="C478" s="9">
        <f>C479</f>
        <v>6149.5999999999995</v>
      </c>
      <c r="D478" s="9">
        <f t="shared" ref="D478:E480" si="62">D479</f>
        <v>6149.5999999999995</v>
      </c>
      <c r="E478" s="9">
        <f t="shared" si="62"/>
        <v>6149.5999999999995</v>
      </c>
      <c r="F478" s="2"/>
    </row>
    <row r="479" spans="1:6" ht="26.4" hidden="1" outlineLevel="3" x14ac:dyDescent="0.3">
      <c r="A479" s="17" t="s">
        <v>146</v>
      </c>
      <c r="B479" s="19" t="s">
        <v>443</v>
      </c>
      <c r="C479" s="9">
        <f>C480</f>
        <v>6149.5999999999995</v>
      </c>
      <c r="D479" s="9">
        <f t="shared" si="62"/>
        <v>6149.5999999999995</v>
      </c>
      <c r="E479" s="9">
        <f t="shared" si="62"/>
        <v>6149.5999999999995</v>
      </c>
      <c r="F479" s="2"/>
    </row>
    <row r="480" spans="1:6" ht="26.4" hidden="1" outlineLevel="4" x14ac:dyDescent="0.3">
      <c r="A480" s="17" t="s">
        <v>146</v>
      </c>
      <c r="B480" s="19" t="s">
        <v>444</v>
      </c>
      <c r="C480" s="9">
        <f>C481</f>
        <v>6149.5999999999995</v>
      </c>
      <c r="D480" s="9">
        <f t="shared" si="62"/>
        <v>6149.5999999999995</v>
      </c>
      <c r="E480" s="9">
        <f t="shared" si="62"/>
        <v>6149.5999999999995</v>
      </c>
      <c r="F480" s="2"/>
    </row>
    <row r="481" spans="1:6" ht="52.8" hidden="1" outlineLevel="5" x14ac:dyDescent="0.3">
      <c r="A481" s="17" t="s">
        <v>146</v>
      </c>
      <c r="B481" s="19" t="s">
        <v>478</v>
      </c>
      <c r="C481" s="9">
        <f>C482+C483</f>
        <v>6149.5999999999995</v>
      </c>
      <c r="D481" s="9">
        <f>D482+D483</f>
        <v>6149.5999999999995</v>
      </c>
      <c r="E481" s="9">
        <f>E482+E483</f>
        <v>6149.5999999999995</v>
      </c>
      <c r="F481" s="2"/>
    </row>
    <row r="482" spans="1:6" ht="26.4" hidden="1" outlineLevel="6" x14ac:dyDescent="0.3">
      <c r="A482" s="17" t="s">
        <v>146</v>
      </c>
      <c r="B482" s="19" t="s">
        <v>303</v>
      </c>
      <c r="C482" s="9">
        <f>'№ 5ведомственная'!F485</f>
        <v>153.69999999999999</v>
      </c>
      <c r="D482" s="9">
        <f>'№ 5ведомственная'!G485</f>
        <v>153.69999999999999</v>
      </c>
      <c r="E482" s="9">
        <f>'№ 5ведомственная'!H485</f>
        <v>153.69999999999999</v>
      </c>
      <c r="F482" s="2"/>
    </row>
    <row r="483" spans="1:6" hidden="1" outlineLevel="6" x14ac:dyDescent="0.3">
      <c r="A483" s="17" t="s">
        <v>146</v>
      </c>
      <c r="B483" s="19" t="s">
        <v>314</v>
      </c>
      <c r="C483" s="9">
        <f>'№ 5ведомственная'!F486</f>
        <v>5995.9</v>
      </c>
      <c r="D483" s="9">
        <f>'№ 5ведомственная'!G486</f>
        <v>5995.9</v>
      </c>
      <c r="E483" s="9">
        <f>'№ 5ведомственная'!H486</f>
        <v>5995.9</v>
      </c>
      <c r="F483" s="2"/>
    </row>
    <row r="484" spans="1:6" ht="39.6" hidden="1" outlineLevel="2" x14ac:dyDescent="0.3">
      <c r="A484" s="17" t="s">
        <v>146</v>
      </c>
      <c r="B484" s="19" t="s">
        <v>285</v>
      </c>
      <c r="C484" s="9">
        <f>C485</f>
        <v>0</v>
      </c>
      <c r="D484" s="9">
        <f t="shared" ref="D484:E487" si="63">D485</f>
        <v>1690.8</v>
      </c>
      <c r="E484" s="9">
        <f t="shared" si="63"/>
        <v>3381.5</v>
      </c>
      <c r="F484" s="2"/>
    </row>
    <row r="485" spans="1:6" ht="52.8" hidden="1" outlineLevel="3" x14ac:dyDescent="0.3">
      <c r="A485" s="17" t="s">
        <v>146</v>
      </c>
      <c r="B485" s="19" t="s">
        <v>435</v>
      </c>
      <c r="C485" s="9">
        <f>C486</f>
        <v>0</v>
      </c>
      <c r="D485" s="9">
        <f t="shared" si="63"/>
        <v>1690.8</v>
      </c>
      <c r="E485" s="9">
        <f t="shared" si="63"/>
        <v>3381.5</v>
      </c>
      <c r="F485" s="2"/>
    </row>
    <row r="486" spans="1:6" ht="79.2" hidden="1" outlineLevel="4" x14ac:dyDescent="0.3">
      <c r="A486" s="17" t="s">
        <v>146</v>
      </c>
      <c r="B486" s="19" t="s">
        <v>436</v>
      </c>
      <c r="C486" s="9">
        <f>C487</f>
        <v>0</v>
      </c>
      <c r="D486" s="9">
        <f t="shared" si="63"/>
        <v>1690.8</v>
      </c>
      <c r="E486" s="9">
        <f t="shared" si="63"/>
        <v>3381.5</v>
      </c>
      <c r="F486" s="2"/>
    </row>
    <row r="487" spans="1:6" ht="39.6" hidden="1" outlineLevel="5" x14ac:dyDescent="0.3">
      <c r="A487" s="17" t="s">
        <v>146</v>
      </c>
      <c r="B487" s="19" t="s">
        <v>437</v>
      </c>
      <c r="C487" s="9">
        <f>C488</f>
        <v>0</v>
      </c>
      <c r="D487" s="9">
        <f t="shared" si="63"/>
        <v>1690.8</v>
      </c>
      <c r="E487" s="9">
        <f t="shared" si="63"/>
        <v>3381.5</v>
      </c>
      <c r="F487" s="2"/>
    </row>
    <row r="488" spans="1:6" ht="26.4" hidden="1" outlineLevel="6" x14ac:dyDescent="0.3">
      <c r="A488" s="17" t="s">
        <v>146</v>
      </c>
      <c r="B488" s="19" t="s">
        <v>395</v>
      </c>
      <c r="C488" s="9">
        <f>'№ 5ведомственная'!F330</f>
        <v>0</v>
      </c>
      <c r="D488" s="9">
        <f>'№ 5ведомственная'!G330</f>
        <v>1690.8</v>
      </c>
      <c r="E488" s="9">
        <f>'№ 5ведомственная'!H330</f>
        <v>3381.5</v>
      </c>
      <c r="F488" s="2"/>
    </row>
    <row r="489" spans="1:6" s="28" customFormat="1" collapsed="1" x14ac:dyDescent="0.3">
      <c r="A489" s="21" t="s">
        <v>201</v>
      </c>
      <c r="B489" s="22" t="s">
        <v>257</v>
      </c>
      <c r="C489" s="8">
        <f>C491+C516+C490</f>
        <v>12814.3</v>
      </c>
      <c r="D489" s="8">
        <f>D491+D516+D490</f>
        <v>9490</v>
      </c>
      <c r="E489" s="8">
        <f>E491+E516+E490</f>
        <v>9390</v>
      </c>
      <c r="F489" s="4"/>
    </row>
    <row r="490" spans="1:6" s="56" customFormat="1" x14ac:dyDescent="0.3">
      <c r="A490" s="17">
        <v>1101</v>
      </c>
      <c r="B490" s="19" t="s">
        <v>625</v>
      </c>
      <c r="C490" s="9">
        <f>'№ 5ведомственная'!F563</f>
        <v>2664.2999999999997</v>
      </c>
      <c r="D490" s="9">
        <f>'№ 5ведомственная'!G563</f>
        <v>0</v>
      </c>
      <c r="E490" s="9">
        <f>'№ 5ведомственная'!H563</f>
        <v>0</v>
      </c>
      <c r="F490" s="55"/>
    </row>
    <row r="491" spans="1:6" outlineLevel="1" x14ac:dyDescent="0.3">
      <c r="A491" s="17" t="s">
        <v>232</v>
      </c>
      <c r="B491" s="19" t="s">
        <v>298</v>
      </c>
      <c r="C491" s="9">
        <f>'№ 5ведомственная'!F573</f>
        <v>5075.3999999999996</v>
      </c>
      <c r="D491" s="9">
        <f>'№ 5ведомственная'!G573</f>
        <v>4415.3999999999996</v>
      </c>
      <c r="E491" s="9">
        <f>'№ 5ведомственная'!H573</f>
        <v>4315.3999999999996</v>
      </c>
      <c r="F491" s="2"/>
    </row>
    <row r="492" spans="1:6" ht="39.6" hidden="1" outlineLevel="2" x14ac:dyDescent="0.3">
      <c r="A492" s="17" t="s">
        <v>232</v>
      </c>
      <c r="B492" s="19" t="s">
        <v>299</v>
      </c>
      <c r="C492" s="9" t="e">
        <f>C493+C508</f>
        <v>#REF!</v>
      </c>
      <c r="D492" s="9" t="e">
        <f>D493+D508</f>
        <v>#REF!</v>
      </c>
      <c r="E492" s="9" t="e">
        <f>E493+E508</f>
        <v>#REF!</v>
      </c>
      <c r="F492" s="2"/>
    </row>
    <row r="493" spans="1:6" ht="26.4" hidden="1" outlineLevel="3" x14ac:dyDescent="0.3">
      <c r="A493" s="17" t="s">
        <v>232</v>
      </c>
      <c r="B493" s="19" t="s">
        <v>509</v>
      </c>
      <c r="C493" s="9" t="e">
        <f>C494+C500+C505</f>
        <v>#REF!</v>
      </c>
      <c r="D493" s="9" t="e">
        <f>D494+D500+D505</f>
        <v>#REF!</v>
      </c>
      <c r="E493" s="9" t="e">
        <f>E494+E500+E505</f>
        <v>#REF!</v>
      </c>
      <c r="F493" s="2"/>
    </row>
    <row r="494" spans="1:6" ht="66" hidden="1" outlineLevel="4" x14ac:dyDescent="0.3">
      <c r="A494" s="17" t="s">
        <v>232</v>
      </c>
      <c r="B494" s="19" t="s">
        <v>510</v>
      </c>
      <c r="C494" s="9" t="e">
        <f>C495+C498</f>
        <v>#REF!</v>
      </c>
      <c r="D494" s="9" t="e">
        <f>D495+D498</f>
        <v>#REF!</v>
      </c>
      <c r="E494" s="9" t="e">
        <f>E495+E498</f>
        <v>#REF!</v>
      </c>
      <c r="F494" s="2"/>
    </row>
    <row r="495" spans="1:6" ht="79.2" hidden="1" outlineLevel="5" x14ac:dyDescent="0.3">
      <c r="A495" s="17" t="s">
        <v>232</v>
      </c>
      <c r="B495" s="19" t="s">
        <v>511</v>
      </c>
      <c r="C495" s="9" t="e">
        <f>C496+C497</f>
        <v>#REF!</v>
      </c>
      <c r="D495" s="9" t="e">
        <f>D496+D497</f>
        <v>#REF!</v>
      </c>
      <c r="E495" s="9" t="e">
        <f>E496+E497</f>
        <v>#REF!</v>
      </c>
      <c r="F495" s="2"/>
    </row>
    <row r="496" spans="1:6" ht="52.8" hidden="1" outlineLevel="6" x14ac:dyDescent="0.3">
      <c r="A496" s="17" t="s">
        <v>232</v>
      </c>
      <c r="B496" s="19" t="s">
        <v>302</v>
      </c>
      <c r="C496" s="9" t="e">
        <f>'№ 5ведомственная'!#REF!</f>
        <v>#REF!</v>
      </c>
      <c r="D496" s="9" t="e">
        <f>'№ 5ведомственная'!#REF!</f>
        <v>#REF!</v>
      </c>
      <c r="E496" s="9" t="e">
        <f>'№ 5ведомственная'!#REF!</f>
        <v>#REF!</v>
      </c>
      <c r="F496" s="2"/>
    </row>
    <row r="497" spans="1:6" ht="26.4" hidden="1" outlineLevel="6" x14ac:dyDescent="0.3">
      <c r="A497" s="17" t="s">
        <v>232</v>
      </c>
      <c r="B497" s="19" t="s">
        <v>303</v>
      </c>
      <c r="C497" s="9">
        <f>'№ 5ведомственная'!F578</f>
        <v>600</v>
      </c>
      <c r="D497" s="9">
        <f>'№ 5ведомственная'!G578</f>
        <v>500</v>
      </c>
      <c r="E497" s="9">
        <f>'№ 5ведомственная'!H578</f>
        <v>500</v>
      </c>
      <c r="F497" s="2"/>
    </row>
    <row r="498" spans="1:6" ht="26.4" hidden="1" outlineLevel="5" x14ac:dyDescent="0.3">
      <c r="A498" s="17" t="s">
        <v>232</v>
      </c>
      <c r="B498" s="19" t="s">
        <v>512</v>
      </c>
      <c r="C498" s="9" t="e">
        <f>C499</f>
        <v>#REF!</v>
      </c>
      <c r="D498" s="9" t="e">
        <f>D499</f>
        <v>#REF!</v>
      </c>
      <c r="E498" s="9" t="e">
        <f>E499</f>
        <v>#REF!</v>
      </c>
      <c r="F498" s="2"/>
    </row>
    <row r="499" spans="1:6" ht="26.4" hidden="1" outlineLevel="6" x14ac:dyDescent="0.3">
      <c r="A499" s="17" t="s">
        <v>232</v>
      </c>
      <c r="B499" s="19" t="s">
        <v>303</v>
      </c>
      <c r="C499" s="9" t="e">
        <f>'№ 5ведомственная'!#REF!</f>
        <v>#REF!</v>
      </c>
      <c r="D499" s="9" t="e">
        <f>'№ 5ведомственная'!#REF!</f>
        <v>#REF!</v>
      </c>
      <c r="E499" s="9" t="e">
        <f>'№ 5ведомственная'!#REF!</f>
        <v>#REF!</v>
      </c>
      <c r="F499" s="2"/>
    </row>
    <row r="500" spans="1:6" ht="39.6" hidden="1" outlineLevel="4" x14ac:dyDescent="0.3">
      <c r="A500" s="17" t="s">
        <v>232</v>
      </c>
      <c r="B500" s="19" t="s">
        <v>513</v>
      </c>
      <c r="C500" s="9" t="e">
        <f>C501</f>
        <v>#REF!</v>
      </c>
      <c r="D500" s="9" t="e">
        <f>D501</f>
        <v>#REF!</v>
      </c>
      <c r="E500" s="9" t="e">
        <f>E501</f>
        <v>#REF!</v>
      </c>
      <c r="F500" s="2"/>
    </row>
    <row r="501" spans="1:6" ht="39.6" hidden="1" outlineLevel="5" x14ac:dyDescent="0.3">
      <c r="A501" s="17" t="s">
        <v>232</v>
      </c>
      <c r="B501" s="19" t="s">
        <v>514</v>
      </c>
      <c r="C501" s="9" t="e">
        <f>C502+C503+C504</f>
        <v>#REF!</v>
      </c>
      <c r="D501" s="9" t="e">
        <f>D502+D503+D504</f>
        <v>#REF!</v>
      </c>
      <c r="E501" s="9" t="e">
        <f>E502+E503+E504</f>
        <v>#REF!</v>
      </c>
      <c r="F501" s="2"/>
    </row>
    <row r="502" spans="1:6" ht="52.8" hidden="1" outlineLevel="6" x14ac:dyDescent="0.3">
      <c r="A502" s="17" t="s">
        <v>232</v>
      </c>
      <c r="B502" s="19" t="s">
        <v>302</v>
      </c>
      <c r="C502" s="9" t="e">
        <f>'№ 5ведомственная'!#REF!</f>
        <v>#REF!</v>
      </c>
      <c r="D502" s="9" t="e">
        <f>'№ 5ведомственная'!#REF!</f>
        <v>#REF!</v>
      </c>
      <c r="E502" s="9" t="e">
        <f>'№ 5ведомственная'!#REF!</f>
        <v>#REF!</v>
      </c>
      <c r="F502" s="2"/>
    </row>
    <row r="503" spans="1:6" ht="26.4" hidden="1" outlineLevel="6" x14ac:dyDescent="0.3">
      <c r="A503" s="17" t="s">
        <v>232</v>
      </c>
      <c r="B503" s="19" t="s">
        <v>303</v>
      </c>
      <c r="C503" s="9">
        <f>'№ 5ведомственная'!F581</f>
        <v>1200</v>
      </c>
      <c r="D503" s="9">
        <f>'№ 5ведомственная'!G581</f>
        <v>1000</v>
      </c>
      <c r="E503" s="9">
        <f>'№ 5ведомственная'!H581</f>
        <v>1000</v>
      </c>
      <c r="F503" s="2"/>
    </row>
    <row r="504" spans="1:6" hidden="1" outlineLevel="6" x14ac:dyDescent="0.3">
      <c r="A504" s="17" t="s">
        <v>232</v>
      </c>
      <c r="B504" s="19" t="s">
        <v>304</v>
      </c>
      <c r="C504" s="9" t="e">
        <f>'№ 5ведомственная'!#REF!</f>
        <v>#REF!</v>
      </c>
      <c r="D504" s="9" t="e">
        <f>'№ 5ведомственная'!#REF!</f>
        <v>#REF!</v>
      </c>
      <c r="E504" s="9" t="e">
        <f>'№ 5ведомственная'!#REF!</f>
        <v>#REF!</v>
      </c>
      <c r="F504" s="2"/>
    </row>
    <row r="505" spans="1:6" ht="26.4" hidden="1" outlineLevel="4" x14ac:dyDescent="0.3">
      <c r="A505" s="17" t="s">
        <v>232</v>
      </c>
      <c r="B505" s="19" t="s">
        <v>515</v>
      </c>
      <c r="C505" s="9" t="e">
        <f t="shared" ref="C505:E506" si="64">C506</f>
        <v>#REF!</v>
      </c>
      <c r="D505" s="9" t="e">
        <f t="shared" si="64"/>
        <v>#REF!</v>
      </c>
      <c r="E505" s="9" t="e">
        <f t="shared" si="64"/>
        <v>#REF!</v>
      </c>
      <c r="F505" s="2"/>
    </row>
    <row r="506" spans="1:6" hidden="1" outlineLevel="5" x14ac:dyDescent="0.3">
      <c r="A506" s="17" t="s">
        <v>232</v>
      </c>
      <c r="B506" s="19" t="s">
        <v>516</v>
      </c>
      <c r="C506" s="9" t="e">
        <f t="shared" si="64"/>
        <v>#REF!</v>
      </c>
      <c r="D506" s="9" t="e">
        <f t="shared" si="64"/>
        <v>#REF!</v>
      </c>
      <c r="E506" s="9" t="e">
        <f t="shared" si="64"/>
        <v>#REF!</v>
      </c>
      <c r="F506" s="2"/>
    </row>
    <row r="507" spans="1:6" ht="26.4" hidden="1" outlineLevel="6" x14ac:dyDescent="0.3">
      <c r="A507" s="17" t="s">
        <v>232</v>
      </c>
      <c r="B507" s="19" t="s">
        <v>303</v>
      </c>
      <c r="C507" s="9" t="e">
        <f>'№ 5ведомственная'!#REF!</f>
        <v>#REF!</v>
      </c>
      <c r="D507" s="9" t="e">
        <f>'№ 5ведомственная'!#REF!</f>
        <v>#REF!</v>
      </c>
      <c r="E507" s="9" t="e">
        <f>'№ 5ведомственная'!#REF!</f>
        <v>#REF!</v>
      </c>
      <c r="F507" s="2"/>
    </row>
    <row r="508" spans="1:6" ht="26.4" hidden="1" outlineLevel="3" x14ac:dyDescent="0.3">
      <c r="A508" s="17" t="s">
        <v>232</v>
      </c>
      <c r="B508" s="19" t="s">
        <v>517</v>
      </c>
      <c r="C508" s="9" t="e">
        <f>C509</f>
        <v>#REF!</v>
      </c>
      <c r="D508" s="9" t="e">
        <f>D509</f>
        <v>#REF!</v>
      </c>
      <c r="E508" s="9" t="e">
        <f>E509</f>
        <v>#REF!</v>
      </c>
      <c r="F508" s="2"/>
    </row>
    <row r="509" spans="1:6" ht="26.4" hidden="1" outlineLevel="4" x14ac:dyDescent="0.3">
      <c r="A509" s="17" t="s">
        <v>232</v>
      </c>
      <c r="B509" s="19" t="s">
        <v>518</v>
      </c>
      <c r="C509" s="9" t="e">
        <f>C510+C514</f>
        <v>#REF!</v>
      </c>
      <c r="D509" s="9" t="e">
        <f>D510+D514</f>
        <v>#REF!</v>
      </c>
      <c r="E509" s="9" t="e">
        <f>E510+E514</f>
        <v>#REF!</v>
      </c>
      <c r="F509" s="2"/>
    </row>
    <row r="510" spans="1:6" ht="26.4" hidden="1" outlineLevel="5" x14ac:dyDescent="0.3">
      <c r="A510" s="17" t="s">
        <v>232</v>
      </c>
      <c r="B510" s="19" t="s">
        <v>519</v>
      </c>
      <c r="C510" s="9" t="e">
        <f>C511+C512+C513</f>
        <v>#REF!</v>
      </c>
      <c r="D510" s="9" t="e">
        <f>D511+D512+D513</f>
        <v>#REF!</v>
      </c>
      <c r="E510" s="9" t="e">
        <f>E511+E512+E513</f>
        <v>#REF!</v>
      </c>
      <c r="F510" s="2"/>
    </row>
    <row r="511" spans="1:6" ht="52.8" hidden="1" outlineLevel="6" x14ac:dyDescent="0.3">
      <c r="A511" s="17" t="s">
        <v>232</v>
      </c>
      <c r="B511" s="19" t="s">
        <v>302</v>
      </c>
      <c r="C511" s="9">
        <f>'№ 5ведомственная'!F588</f>
        <v>1961.9</v>
      </c>
      <c r="D511" s="9">
        <f>'№ 5ведомственная'!G588</f>
        <v>1961.9</v>
      </c>
      <c r="E511" s="9">
        <f>'№ 5ведомственная'!H588</f>
        <v>1961.9</v>
      </c>
      <c r="F511" s="2"/>
    </row>
    <row r="512" spans="1:6" ht="26.4" hidden="1" outlineLevel="6" x14ac:dyDescent="0.3">
      <c r="A512" s="17" t="s">
        <v>232</v>
      </c>
      <c r="B512" s="19" t="s">
        <v>303</v>
      </c>
      <c r="C512" s="9">
        <f>'№ 5ведомственная'!F589</f>
        <v>933.5</v>
      </c>
      <c r="D512" s="9">
        <f>'№ 5ведомственная'!G589</f>
        <v>733.5</v>
      </c>
      <c r="E512" s="9">
        <f>'№ 5ведомственная'!H589</f>
        <v>633.5</v>
      </c>
      <c r="F512" s="2"/>
    </row>
    <row r="513" spans="1:6" hidden="1" outlineLevel="6" x14ac:dyDescent="0.3">
      <c r="A513" s="17" t="s">
        <v>232</v>
      </c>
      <c r="B513" s="19" t="s">
        <v>304</v>
      </c>
      <c r="C513" s="9" t="e">
        <f>'№ 5ведомственная'!#REF!</f>
        <v>#REF!</v>
      </c>
      <c r="D513" s="9" t="e">
        <f>'№ 5ведомственная'!#REF!</f>
        <v>#REF!</v>
      </c>
      <c r="E513" s="9" t="e">
        <f>'№ 5ведомственная'!#REF!</f>
        <v>#REF!</v>
      </c>
      <c r="F513" s="2"/>
    </row>
    <row r="514" spans="1:6" hidden="1" outlineLevel="5" x14ac:dyDescent="0.3">
      <c r="A514" s="17" t="s">
        <v>232</v>
      </c>
      <c r="B514" s="19" t="s">
        <v>543</v>
      </c>
      <c r="C514" s="9">
        <f>C515</f>
        <v>0</v>
      </c>
      <c r="D514" s="9">
        <f>D515</f>
        <v>0</v>
      </c>
      <c r="E514" s="9">
        <f>E515</f>
        <v>0</v>
      </c>
      <c r="F514" s="2"/>
    </row>
    <row r="515" spans="1:6" ht="26.4" hidden="1" outlineLevel="6" x14ac:dyDescent="0.3">
      <c r="A515" s="17" t="s">
        <v>232</v>
      </c>
      <c r="B515" s="19" t="s">
        <v>303</v>
      </c>
      <c r="C515" s="9"/>
      <c r="D515" s="9"/>
      <c r="E515" s="9"/>
      <c r="F515" s="2"/>
    </row>
    <row r="516" spans="1:6" outlineLevel="1" collapsed="1" x14ac:dyDescent="0.3">
      <c r="A516" s="17" t="s">
        <v>202</v>
      </c>
      <c r="B516" s="19" t="s">
        <v>294</v>
      </c>
      <c r="C516" s="9">
        <f>'№ 5ведомственная'!F488</f>
        <v>5074.6000000000004</v>
      </c>
      <c r="D516" s="9">
        <f>'№ 5ведомственная'!G488</f>
        <v>5074.6000000000004</v>
      </c>
      <c r="E516" s="9">
        <f>'№ 5ведомственная'!H488</f>
        <v>5074.6000000000004</v>
      </c>
      <c r="F516" s="2"/>
    </row>
    <row r="517" spans="1:6" ht="39.6" hidden="1" outlineLevel="2" x14ac:dyDescent="0.3">
      <c r="A517" s="17" t="s">
        <v>202</v>
      </c>
      <c r="B517" s="19" t="s">
        <v>288</v>
      </c>
      <c r="C517" s="9">
        <f>C518</f>
        <v>5074.6000000000004</v>
      </c>
      <c r="D517" s="9">
        <f t="shared" ref="D517:E520" si="65">D518</f>
        <v>5074.6000000000004</v>
      </c>
      <c r="E517" s="9">
        <f t="shared" si="65"/>
        <v>5074.6000000000004</v>
      </c>
      <c r="F517" s="2"/>
    </row>
    <row r="518" spans="1:6" ht="26.4" hidden="1" outlineLevel="3" x14ac:dyDescent="0.3">
      <c r="A518" s="17" t="s">
        <v>202</v>
      </c>
      <c r="B518" s="19" t="s">
        <v>464</v>
      </c>
      <c r="C518" s="9">
        <f>C519</f>
        <v>5074.6000000000004</v>
      </c>
      <c r="D518" s="9">
        <f t="shared" si="65"/>
        <v>5074.6000000000004</v>
      </c>
      <c r="E518" s="9">
        <f t="shared" si="65"/>
        <v>5074.6000000000004</v>
      </c>
      <c r="F518" s="2"/>
    </row>
    <row r="519" spans="1:6" ht="26.4" hidden="1" outlineLevel="4" x14ac:dyDescent="0.3">
      <c r="A519" s="17" t="s">
        <v>202</v>
      </c>
      <c r="B519" s="19" t="s">
        <v>465</v>
      </c>
      <c r="C519" s="9">
        <f>C520</f>
        <v>5074.6000000000004</v>
      </c>
      <c r="D519" s="9">
        <f t="shared" si="65"/>
        <v>5074.6000000000004</v>
      </c>
      <c r="E519" s="9">
        <f t="shared" si="65"/>
        <v>5074.6000000000004</v>
      </c>
      <c r="F519" s="2"/>
    </row>
    <row r="520" spans="1:6" ht="39.6" hidden="1" outlineLevel="5" x14ac:dyDescent="0.3">
      <c r="A520" s="17" t="s">
        <v>202</v>
      </c>
      <c r="B520" s="19" t="s">
        <v>479</v>
      </c>
      <c r="C520" s="9">
        <f>C521</f>
        <v>5074.6000000000004</v>
      </c>
      <c r="D520" s="9">
        <f t="shared" si="65"/>
        <v>5074.6000000000004</v>
      </c>
      <c r="E520" s="9">
        <f t="shared" si="65"/>
        <v>5074.6000000000004</v>
      </c>
      <c r="F520" s="2"/>
    </row>
    <row r="521" spans="1:6" ht="26.4" hidden="1" outlineLevel="6" x14ac:dyDescent="0.3">
      <c r="A521" s="17" t="s">
        <v>202</v>
      </c>
      <c r="B521" s="19" t="s">
        <v>329</v>
      </c>
      <c r="C521" s="9">
        <f>'№ 5ведомственная'!F493</f>
        <v>5074.6000000000004</v>
      </c>
      <c r="D521" s="9">
        <f>'№ 5ведомственная'!G493</f>
        <v>5074.6000000000004</v>
      </c>
      <c r="E521" s="9">
        <f>'№ 5ведомственная'!H493</f>
        <v>5074.6000000000004</v>
      </c>
      <c r="F521" s="2"/>
    </row>
    <row r="522" spans="1:6" s="28" customFormat="1" collapsed="1" x14ac:dyDescent="0.3">
      <c r="A522" s="21" t="s">
        <v>151</v>
      </c>
      <c r="B522" s="22" t="s">
        <v>255</v>
      </c>
      <c r="C522" s="8">
        <f t="shared" ref="C522:C527" si="66">C523</f>
        <v>2257.8000000000002</v>
      </c>
      <c r="D522" s="8">
        <f t="shared" ref="D522:E527" si="67">D523</f>
        <v>2232.8000000000002</v>
      </c>
      <c r="E522" s="8">
        <f t="shared" si="67"/>
        <v>2232.8000000000002</v>
      </c>
      <c r="F522" s="4"/>
    </row>
    <row r="523" spans="1:6" outlineLevel="1" x14ac:dyDescent="0.3">
      <c r="A523" s="17" t="s">
        <v>152</v>
      </c>
      <c r="B523" s="19" t="s">
        <v>286</v>
      </c>
      <c r="C523" s="9">
        <f>'№ 5ведомственная'!F340</f>
        <v>2257.8000000000002</v>
      </c>
      <c r="D523" s="9">
        <f>'№ 5ведомственная'!G340</f>
        <v>2232.8000000000002</v>
      </c>
      <c r="E523" s="9">
        <f>'№ 5ведомственная'!H340</f>
        <v>2232.8000000000002</v>
      </c>
      <c r="F523" s="2"/>
    </row>
    <row r="524" spans="1:6" ht="39.6" hidden="1" outlineLevel="2" x14ac:dyDescent="0.3">
      <c r="A524" s="17" t="s">
        <v>152</v>
      </c>
      <c r="B524" s="19" t="s">
        <v>261</v>
      </c>
      <c r="C524" s="9">
        <f t="shared" si="66"/>
        <v>1235.5999999999999</v>
      </c>
      <c r="D524" s="9">
        <f t="shared" si="67"/>
        <v>1235.5999999999999</v>
      </c>
      <c r="E524" s="9">
        <f t="shared" si="67"/>
        <v>1235.5999999999999</v>
      </c>
      <c r="F524" s="2"/>
    </row>
    <row r="525" spans="1:6" ht="26.4" hidden="1" outlineLevel="3" x14ac:dyDescent="0.3">
      <c r="A525" s="17" t="s">
        <v>152</v>
      </c>
      <c r="B525" s="19" t="s">
        <v>438</v>
      </c>
      <c r="C525" s="9">
        <f t="shared" si="66"/>
        <v>1235.5999999999999</v>
      </c>
      <c r="D525" s="9">
        <f t="shared" si="67"/>
        <v>1235.5999999999999</v>
      </c>
      <c r="E525" s="9">
        <f t="shared" si="67"/>
        <v>1235.5999999999999</v>
      </c>
      <c r="F525" s="2"/>
    </row>
    <row r="526" spans="1:6" hidden="1" outlineLevel="4" x14ac:dyDescent="0.3">
      <c r="A526" s="17" t="s">
        <v>152</v>
      </c>
      <c r="B526" s="19" t="s">
        <v>535</v>
      </c>
      <c r="C526" s="9">
        <f t="shared" si="66"/>
        <v>1235.5999999999999</v>
      </c>
      <c r="D526" s="9">
        <f t="shared" si="67"/>
        <v>1235.5999999999999</v>
      </c>
      <c r="E526" s="9">
        <f t="shared" si="67"/>
        <v>1235.5999999999999</v>
      </c>
      <c r="F526" s="2"/>
    </row>
    <row r="527" spans="1:6" hidden="1" outlineLevel="5" x14ac:dyDescent="0.3">
      <c r="A527" s="17" t="s">
        <v>152</v>
      </c>
      <c r="B527" s="19" t="s">
        <v>439</v>
      </c>
      <c r="C527" s="9">
        <f t="shared" si="66"/>
        <v>1235.5999999999999</v>
      </c>
      <c r="D527" s="9">
        <f t="shared" si="67"/>
        <v>1235.5999999999999</v>
      </c>
      <c r="E527" s="9">
        <f t="shared" si="67"/>
        <v>1235.5999999999999</v>
      </c>
      <c r="F527" s="2"/>
    </row>
    <row r="528" spans="1:6" ht="26.4" hidden="1" outlineLevel="6" x14ac:dyDescent="0.3">
      <c r="A528" s="17" t="s">
        <v>152</v>
      </c>
      <c r="B528" s="19" t="s">
        <v>329</v>
      </c>
      <c r="C528" s="9">
        <f>'№ 5ведомственная'!F347</f>
        <v>1235.5999999999999</v>
      </c>
      <c r="D528" s="9">
        <f>'№ 5ведомственная'!G347</f>
        <v>1235.5999999999999</v>
      </c>
      <c r="E528" s="9">
        <f>'№ 5ведомственная'!H347</f>
        <v>1235.5999999999999</v>
      </c>
      <c r="F528" s="2"/>
    </row>
    <row r="529" spans="1:6" hidden="1" outlineLevel="2" x14ac:dyDescent="0.3">
      <c r="A529" s="38" t="s">
        <v>9</v>
      </c>
      <c r="B529" s="39" t="s">
        <v>259</v>
      </c>
      <c r="C529" s="40">
        <f>C530</f>
        <v>0</v>
      </c>
      <c r="D529" s="40">
        <f t="shared" ref="D529:E531" si="68">D530</f>
        <v>0</v>
      </c>
      <c r="E529" s="40">
        <f t="shared" si="68"/>
        <v>0</v>
      </c>
      <c r="F529" s="2"/>
    </row>
    <row r="530" spans="1:6" ht="26.4" hidden="1" outlineLevel="3" x14ac:dyDescent="0.3">
      <c r="A530" s="38" t="s">
        <v>9</v>
      </c>
      <c r="B530" s="39" t="s">
        <v>305</v>
      </c>
      <c r="C530" s="40">
        <f>C531</f>
        <v>0</v>
      </c>
      <c r="D530" s="40">
        <f t="shared" si="68"/>
        <v>0</v>
      </c>
      <c r="E530" s="40">
        <f t="shared" si="68"/>
        <v>0</v>
      </c>
      <c r="F530" s="2"/>
    </row>
    <row r="531" spans="1:6" ht="26.4" hidden="1" outlineLevel="5" x14ac:dyDescent="0.3">
      <c r="A531" s="38" t="s">
        <v>9</v>
      </c>
      <c r="B531" s="39" t="s">
        <v>306</v>
      </c>
      <c r="C531" s="40">
        <f>C532</f>
        <v>0</v>
      </c>
      <c r="D531" s="40">
        <f t="shared" si="68"/>
        <v>0</v>
      </c>
      <c r="E531" s="40">
        <f t="shared" si="68"/>
        <v>0</v>
      </c>
      <c r="F531" s="2"/>
    </row>
    <row r="532" spans="1:6" hidden="1" outlineLevel="6" x14ac:dyDescent="0.3">
      <c r="A532" s="38" t="s">
        <v>9</v>
      </c>
      <c r="B532" s="39" t="s">
        <v>307</v>
      </c>
      <c r="C532" s="40"/>
      <c r="D532" s="40"/>
      <c r="E532" s="40"/>
      <c r="F532" s="2"/>
    </row>
    <row r="533" spans="1:6" ht="12.75" customHeight="1" collapsed="1" x14ac:dyDescent="0.3">
      <c r="B533" s="36"/>
      <c r="C533" s="10"/>
      <c r="D533" s="10"/>
      <c r="E533" s="14"/>
      <c r="F533" s="2"/>
    </row>
    <row r="534" spans="1:6" ht="12.75" customHeight="1" x14ac:dyDescent="0.3">
      <c r="A534" s="25"/>
      <c r="B534" s="25"/>
      <c r="C534" s="5"/>
      <c r="D534" s="5"/>
      <c r="E534" s="5"/>
      <c r="F534" s="2"/>
    </row>
    <row r="535" spans="1:6" ht="15.15" customHeight="1" x14ac:dyDescent="0.3">
      <c r="B535" s="159"/>
      <c r="C535" s="160"/>
      <c r="D535" s="160"/>
      <c r="E535" s="160"/>
      <c r="F535" s="2"/>
    </row>
  </sheetData>
  <mergeCells count="13">
    <mergeCell ref="B12:E12"/>
    <mergeCell ref="B535:E535"/>
    <mergeCell ref="A9:E10"/>
    <mergeCell ref="B11:E11"/>
    <mergeCell ref="A13:A14"/>
    <mergeCell ref="B13:B14"/>
    <mergeCell ref="C13:E13"/>
    <mergeCell ref="C4:E4"/>
    <mergeCell ref="C5:E5"/>
    <mergeCell ref="C6:E6"/>
    <mergeCell ref="C1:E1"/>
    <mergeCell ref="C2:E2"/>
    <mergeCell ref="C3:E3"/>
  </mergeCells>
  <pageMargins left="0.78749999999999998" right="0.59027779999999996" top="0.59027779999999996" bottom="0.59027779999999996" header="0.39374999999999999" footer="0.51180550000000002"/>
  <pageSetup paperSize="9" scale="9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pageSetUpPr fitToPage="1"/>
  </sheetPr>
  <dimension ref="A1:J588"/>
  <sheetViews>
    <sheetView showGridLines="0" topLeftCell="E1" zoomScale="120" zoomScaleNormal="120" zoomScaleSheetLayoutView="100" workbookViewId="0">
      <selection activeCell="E3" sqref="E3:G3"/>
    </sheetView>
  </sheetViews>
  <sheetFormatPr defaultColWidth="9.109375" defaultRowHeight="14.4" outlineLevelRow="6" x14ac:dyDescent="0.3"/>
  <cols>
    <col min="1" max="1" width="7.6640625" style="119" customWidth="1"/>
    <col min="2" max="2" width="10.6640625" style="120" customWidth="1"/>
    <col min="3" max="3" width="7.6640625" style="119" customWidth="1"/>
    <col min="4" max="4" width="53.88671875" style="119" customWidth="1"/>
    <col min="5" max="5" width="11.6640625" style="146" customWidth="1"/>
    <col min="6" max="6" width="12.109375" style="146" customWidth="1"/>
    <col min="7" max="7" width="13.109375" style="146" customWidth="1"/>
    <col min="8" max="8" width="9.109375" style="54" customWidth="1"/>
    <col min="9" max="16384" width="9.109375" style="24"/>
  </cols>
  <sheetData>
    <row r="1" spans="1:10" ht="15" customHeight="1" x14ac:dyDescent="0.3">
      <c r="D1" s="121"/>
      <c r="E1" s="169" t="s">
        <v>713</v>
      </c>
      <c r="F1" s="169"/>
      <c r="G1" s="169"/>
    </row>
    <row r="2" spans="1:10" ht="17.25" customHeight="1" x14ac:dyDescent="0.3">
      <c r="E2" s="169" t="s">
        <v>712</v>
      </c>
      <c r="F2" s="169"/>
      <c r="G2" s="169"/>
    </row>
    <row r="3" spans="1:10" ht="15" customHeight="1" x14ac:dyDescent="0.3">
      <c r="D3" s="121"/>
      <c r="E3" s="169" t="s">
        <v>804</v>
      </c>
      <c r="F3" s="169"/>
      <c r="G3" s="169"/>
    </row>
    <row r="4" spans="1:10" ht="15.75" customHeight="1" x14ac:dyDescent="0.3">
      <c r="A4" s="23"/>
      <c r="B4" s="150"/>
      <c r="C4" s="23"/>
      <c r="D4" s="149"/>
      <c r="E4" s="175" t="s">
        <v>792</v>
      </c>
      <c r="F4" s="176"/>
      <c r="G4" s="176"/>
      <c r="H4" s="53"/>
    </row>
    <row r="5" spans="1:10" ht="15.75" customHeight="1" x14ac:dyDescent="0.3">
      <c r="A5" s="23"/>
      <c r="B5" s="150"/>
      <c r="C5" s="23"/>
      <c r="D5" s="149"/>
      <c r="E5" s="175" t="s">
        <v>793</v>
      </c>
      <c r="F5" s="176"/>
      <c r="G5" s="176"/>
      <c r="H5" s="53"/>
    </row>
    <row r="6" spans="1:10" ht="15.75" customHeight="1" x14ac:dyDescent="0.3">
      <c r="A6" s="23"/>
      <c r="B6" s="150"/>
      <c r="C6" s="23"/>
      <c r="D6" s="149"/>
      <c r="E6" s="175" t="s">
        <v>794</v>
      </c>
      <c r="F6" s="176"/>
      <c r="G6" s="176"/>
      <c r="H6" s="53"/>
    </row>
    <row r="7" spans="1:10" x14ac:dyDescent="0.3">
      <c r="D7" s="121"/>
      <c r="E7" s="122"/>
      <c r="F7" s="122"/>
      <c r="G7" s="122"/>
    </row>
    <row r="8" spans="1:10" x14ac:dyDescent="0.3">
      <c r="D8" s="121"/>
      <c r="E8" s="122"/>
      <c r="F8" s="122"/>
      <c r="G8" s="122"/>
    </row>
    <row r="9" spans="1:10" ht="15.75" customHeight="1" x14ac:dyDescent="0.3">
      <c r="A9" s="172" t="s">
        <v>739</v>
      </c>
      <c r="B9" s="172"/>
      <c r="C9" s="172"/>
      <c r="D9" s="172"/>
      <c r="E9" s="172"/>
      <c r="F9" s="172"/>
      <c r="G9" s="172"/>
      <c r="H9" s="53"/>
    </row>
    <row r="10" spans="1:10" ht="72.75" customHeight="1" x14ac:dyDescent="0.3">
      <c r="A10" s="172"/>
      <c r="B10" s="172"/>
      <c r="C10" s="172"/>
      <c r="D10" s="172"/>
      <c r="E10" s="172"/>
      <c r="F10" s="172"/>
      <c r="G10" s="172"/>
      <c r="H10" s="53"/>
    </row>
    <row r="11" spans="1:10" ht="15.75" customHeight="1" x14ac:dyDescent="0.3">
      <c r="D11" s="173"/>
      <c r="E11" s="174"/>
      <c r="F11" s="174"/>
      <c r="G11" s="174"/>
      <c r="H11" s="53"/>
    </row>
    <row r="12" spans="1:10" ht="12" customHeight="1" x14ac:dyDescent="0.3">
      <c r="D12" s="170"/>
      <c r="E12" s="171"/>
      <c r="F12" s="171"/>
      <c r="G12" s="171"/>
      <c r="H12" s="53"/>
    </row>
    <row r="13" spans="1:10" ht="18" customHeight="1" x14ac:dyDescent="0.3">
      <c r="A13" s="180" t="s">
        <v>522</v>
      </c>
      <c r="B13" s="182" t="s">
        <v>523</v>
      </c>
      <c r="C13" s="180" t="s">
        <v>524</v>
      </c>
      <c r="D13" s="180" t="s">
        <v>525</v>
      </c>
      <c r="E13" s="177" t="s">
        <v>526</v>
      </c>
      <c r="F13" s="178"/>
      <c r="G13" s="179"/>
      <c r="H13" s="53"/>
    </row>
    <row r="14" spans="1:10" ht="42.75" customHeight="1" x14ac:dyDescent="0.3">
      <c r="A14" s="181"/>
      <c r="B14" s="181"/>
      <c r="C14" s="181"/>
      <c r="D14" s="181"/>
      <c r="E14" s="123" t="s">
        <v>638</v>
      </c>
      <c r="F14" s="87" t="s">
        <v>694</v>
      </c>
      <c r="G14" s="87" t="s">
        <v>738</v>
      </c>
      <c r="H14" s="53"/>
    </row>
    <row r="15" spans="1:10" ht="15.75" customHeight="1" x14ac:dyDescent="0.3">
      <c r="A15" s="88">
        <v>1</v>
      </c>
      <c r="B15" s="89">
        <v>2</v>
      </c>
      <c r="C15" s="88">
        <v>3</v>
      </c>
      <c r="D15" s="88">
        <v>4</v>
      </c>
      <c r="E15" s="90">
        <v>5</v>
      </c>
      <c r="F15" s="90">
        <v>6</v>
      </c>
      <c r="G15" s="90">
        <v>7</v>
      </c>
      <c r="H15" s="53"/>
    </row>
    <row r="16" spans="1:10" s="28" customFormat="1" ht="15.75" customHeight="1" x14ac:dyDescent="0.3">
      <c r="A16" s="91"/>
      <c r="B16" s="92"/>
      <c r="C16" s="91"/>
      <c r="D16" s="93" t="s">
        <v>536</v>
      </c>
      <c r="E16" s="94">
        <f>E17+E94+E141+E201+E316+E456+E489+E536+E576+E305</f>
        <v>869180</v>
      </c>
      <c r="F16" s="95">
        <f>F17+F94+F141+F201+F316+F456+F489+F536+F576+F305</f>
        <v>782772.20000000007</v>
      </c>
      <c r="G16" s="95">
        <f>G17+G94+G141+G201+G316+G456+G489+G536+G576+G305</f>
        <v>771104.00000000012</v>
      </c>
      <c r="H16" s="65"/>
      <c r="I16" s="66"/>
      <c r="J16" s="67"/>
    </row>
    <row r="17" spans="1:9" s="28" customFormat="1" x14ac:dyDescent="0.3">
      <c r="A17" s="96" t="s">
        <v>1</v>
      </c>
      <c r="B17" s="97"/>
      <c r="C17" s="96"/>
      <c r="D17" s="98" t="s">
        <v>249</v>
      </c>
      <c r="E17" s="99">
        <f>E18+E24+E36+E42+E51+E56</f>
        <v>96477.9</v>
      </c>
      <c r="F17" s="99">
        <f t="shared" ref="F17:G17" si="0">F18+F24+F36+F42+F51+F56</f>
        <v>94158</v>
      </c>
      <c r="G17" s="99">
        <f t="shared" si="0"/>
        <v>94249.8</v>
      </c>
      <c r="H17" s="58"/>
    </row>
    <row r="18" spans="1:9" ht="26.4" outlineLevel="1" x14ac:dyDescent="0.3">
      <c r="A18" s="72" t="s">
        <v>11</v>
      </c>
      <c r="B18" s="71"/>
      <c r="C18" s="72"/>
      <c r="D18" s="100" t="s">
        <v>260</v>
      </c>
      <c r="E18" s="101">
        <f t="shared" ref="E18:G22" si="1">E19</f>
        <v>3176.3</v>
      </c>
      <c r="F18" s="101">
        <f t="shared" si="1"/>
        <v>2498.7999999999997</v>
      </c>
      <c r="G18" s="101">
        <f t="shared" si="1"/>
        <v>2498.7999999999997</v>
      </c>
      <c r="H18" s="53"/>
    </row>
    <row r="19" spans="1:9" ht="39.6" outlineLevel="2" x14ac:dyDescent="0.3">
      <c r="A19" s="72" t="s">
        <v>11</v>
      </c>
      <c r="B19" s="71" t="s">
        <v>12</v>
      </c>
      <c r="C19" s="72"/>
      <c r="D19" s="100" t="s">
        <v>681</v>
      </c>
      <c r="E19" s="101">
        <f t="shared" si="1"/>
        <v>3176.3</v>
      </c>
      <c r="F19" s="101">
        <f t="shared" si="1"/>
        <v>2498.7999999999997</v>
      </c>
      <c r="G19" s="101">
        <f t="shared" si="1"/>
        <v>2498.7999999999997</v>
      </c>
      <c r="H19" s="53"/>
      <c r="I19" s="29"/>
    </row>
    <row r="20" spans="1:9" ht="26.4" outlineLevel="3" x14ac:dyDescent="0.3">
      <c r="A20" s="72" t="s">
        <v>11</v>
      </c>
      <c r="B20" s="71" t="s">
        <v>13</v>
      </c>
      <c r="C20" s="72"/>
      <c r="D20" s="100" t="s">
        <v>308</v>
      </c>
      <c r="E20" s="101">
        <f t="shared" si="1"/>
        <v>3176.3</v>
      </c>
      <c r="F20" s="101">
        <f t="shared" si="1"/>
        <v>2498.7999999999997</v>
      </c>
      <c r="G20" s="101">
        <f t="shared" si="1"/>
        <v>2498.7999999999997</v>
      </c>
      <c r="H20" s="53"/>
    </row>
    <row r="21" spans="1:9" ht="26.4" outlineLevel="4" x14ac:dyDescent="0.3">
      <c r="A21" s="72" t="s">
        <v>11</v>
      </c>
      <c r="B21" s="71" t="s">
        <v>14</v>
      </c>
      <c r="C21" s="72"/>
      <c r="D21" s="100" t="s">
        <v>309</v>
      </c>
      <c r="E21" s="101">
        <f t="shared" si="1"/>
        <v>3176.3</v>
      </c>
      <c r="F21" s="101">
        <f t="shared" si="1"/>
        <v>2498.7999999999997</v>
      </c>
      <c r="G21" s="101">
        <f t="shared" si="1"/>
        <v>2498.7999999999997</v>
      </c>
      <c r="H21" s="53"/>
    </row>
    <row r="22" spans="1:9" outlineLevel="5" x14ac:dyDescent="0.3">
      <c r="A22" s="72" t="s">
        <v>11</v>
      </c>
      <c r="B22" s="71" t="s">
        <v>15</v>
      </c>
      <c r="C22" s="72"/>
      <c r="D22" s="100" t="s">
        <v>310</v>
      </c>
      <c r="E22" s="101">
        <f t="shared" si="1"/>
        <v>3176.3</v>
      </c>
      <c r="F22" s="101">
        <f t="shared" si="1"/>
        <v>2498.7999999999997</v>
      </c>
      <c r="G22" s="101">
        <f t="shared" si="1"/>
        <v>2498.7999999999997</v>
      </c>
      <c r="H22" s="53"/>
    </row>
    <row r="23" spans="1:9" ht="52.8" outlineLevel="6" x14ac:dyDescent="0.3">
      <c r="A23" s="72" t="s">
        <v>11</v>
      </c>
      <c r="B23" s="71" t="s">
        <v>15</v>
      </c>
      <c r="C23" s="72" t="s">
        <v>6</v>
      </c>
      <c r="D23" s="100" t="s">
        <v>302</v>
      </c>
      <c r="E23" s="101">
        <f>'№ 5ведомственная'!F30</f>
        <v>3176.3</v>
      </c>
      <c r="F23" s="101">
        <f>'№ 5ведомственная'!G30</f>
        <v>2498.7999999999997</v>
      </c>
      <c r="G23" s="101">
        <f>'№ 5ведомственная'!H30</f>
        <v>2498.7999999999997</v>
      </c>
      <c r="H23" s="53"/>
    </row>
    <row r="24" spans="1:9" ht="45" customHeight="1" outlineLevel="1" x14ac:dyDescent="0.3">
      <c r="A24" s="72" t="s">
        <v>16</v>
      </c>
      <c r="B24" s="71"/>
      <c r="C24" s="72"/>
      <c r="D24" s="100" t="s">
        <v>779</v>
      </c>
      <c r="E24" s="101">
        <f>E25</f>
        <v>53869.499999999993</v>
      </c>
      <c r="F24" s="101">
        <f>F25</f>
        <v>53753.1</v>
      </c>
      <c r="G24" s="101">
        <f>G25</f>
        <v>53756.899999999994</v>
      </c>
      <c r="H24" s="53"/>
    </row>
    <row r="25" spans="1:9" ht="39.6" outlineLevel="2" x14ac:dyDescent="0.3">
      <c r="A25" s="72" t="s">
        <v>16</v>
      </c>
      <c r="B25" s="71" t="s">
        <v>12</v>
      </c>
      <c r="C25" s="72"/>
      <c r="D25" s="100" t="s">
        <v>681</v>
      </c>
      <c r="E25" s="101">
        <f>E26+E31</f>
        <v>53869.499999999993</v>
      </c>
      <c r="F25" s="101">
        <f>F26+F31</f>
        <v>53753.1</v>
      </c>
      <c r="G25" s="101">
        <f>G26+G31</f>
        <v>53756.899999999994</v>
      </c>
      <c r="H25" s="53"/>
    </row>
    <row r="26" spans="1:9" ht="39.6" outlineLevel="3" x14ac:dyDescent="0.3">
      <c r="A26" s="72" t="s">
        <v>16</v>
      </c>
      <c r="B26" s="71" t="s">
        <v>17</v>
      </c>
      <c r="C26" s="72"/>
      <c r="D26" s="100" t="s">
        <v>742</v>
      </c>
      <c r="E26" s="101">
        <f t="shared" ref="E26:G27" si="2">E27</f>
        <v>418.70000000000005</v>
      </c>
      <c r="F26" s="101">
        <f t="shared" si="2"/>
        <v>422.3</v>
      </c>
      <c r="G26" s="101">
        <f t="shared" si="2"/>
        <v>426.1</v>
      </c>
      <c r="H26" s="53"/>
    </row>
    <row r="27" spans="1:9" ht="66" outlineLevel="4" x14ac:dyDescent="0.3">
      <c r="A27" s="72" t="s">
        <v>16</v>
      </c>
      <c r="B27" s="71" t="s">
        <v>18</v>
      </c>
      <c r="C27" s="72"/>
      <c r="D27" s="100" t="s">
        <v>312</v>
      </c>
      <c r="E27" s="101">
        <f t="shared" si="2"/>
        <v>418.70000000000005</v>
      </c>
      <c r="F27" s="101">
        <f t="shared" si="2"/>
        <v>422.3</v>
      </c>
      <c r="G27" s="101">
        <f t="shared" si="2"/>
        <v>426.1</v>
      </c>
      <c r="H27" s="53"/>
    </row>
    <row r="28" spans="1:9" ht="39.6" outlineLevel="5" x14ac:dyDescent="0.3">
      <c r="A28" s="72" t="s">
        <v>16</v>
      </c>
      <c r="B28" s="71" t="s">
        <v>19</v>
      </c>
      <c r="C28" s="72"/>
      <c r="D28" s="78" t="s">
        <v>718</v>
      </c>
      <c r="E28" s="101">
        <f>E29+E30</f>
        <v>418.70000000000005</v>
      </c>
      <c r="F28" s="101">
        <f>F29+F30</f>
        <v>422.3</v>
      </c>
      <c r="G28" s="101">
        <f>G29+G30</f>
        <v>426.1</v>
      </c>
      <c r="H28" s="53"/>
    </row>
    <row r="29" spans="1:9" ht="52.8" outlineLevel="6" x14ac:dyDescent="0.3">
      <c r="A29" s="72" t="s">
        <v>16</v>
      </c>
      <c r="B29" s="71" t="s">
        <v>19</v>
      </c>
      <c r="C29" s="72" t="s">
        <v>6</v>
      </c>
      <c r="D29" s="100" t="s">
        <v>302</v>
      </c>
      <c r="E29" s="101">
        <f>'№ 5ведомственная'!F36</f>
        <v>342.8</v>
      </c>
      <c r="F29" s="101">
        <f>'№ 5ведомственная'!G36</f>
        <v>342.8</v>
      </c>
      <c r="G29" s="101">
        <f>'№ 5ведомственная'!H36</f>
        <v>342.8</v>
      </c>
      <c r="H29" s="53"/>
    </row>
    <row r="30" spans="1:9" ht="26.4" outlineLevel="6" x14ac:dyDescent="0.3">
      <c r="A30" s="72" t="s">
        <v>16</v>
      </c>
      <c r="B30" s="71" t="s">
        <v>19</v>
      </c>
      <c r="C30" s="72" t="s">
        <v>7</v>
      </c>
      <c r="D30" s="100" t="s">
        <v>303</v>
      </c>
      <c r="E30" s="101">
        <f>'№ 5ведомственная'!F37</f>
        <v>75.900000000000006</v>
      </c>
      <c r="F30" s="101">
        <f>'№ 5ведомственная'!G37</f>
        <v>79.5</v>
      </c>
      <c r="G30" s="101">
        <f>'№ 5ведомственная'!H37</f>
        <v>83.3</v>
      </c>
      <c r="H30" s="53"/>
    </row>
    <row r="31" spans="1:9" ht="26.4" outlineLevel="3" x14ac:dyDescent="0.3">
      <c r="A31" s="72" t="s">
        <v>16</v>
      </c>
      <c r="B31" s="71" t="s">
        <v>13</v>
      </c>
      <c r="C31" s="72"/>
      <c r="D31" s="100" t="s">
        <v>308</v>
      </c>
      <c r="E31" s="101">
        <f t="shared" ref="E31:G32" si="3">E32</f>
        <v>53450.799999999996</v>
      </c>
      <c r="F31" s="101">
        <f t="shared" si="3"/>
        <v>53330.799999999996</v>
      </c>
      <c r="G31" s="101">
        <f t="shared" si="3"/>
        <v>53330.799999999996</v>
      </c>
      <c r="H31" s="53"/>
    </row>
    <row r="32" spans="1:9" ht="26.4" outlineLevel="4" x14ac:dyDescent="0.3">
      <c r="A32" s="72" t="s">
        <v>16</v>
      </c>
      <c r="B32" s="71" t="s">
        <v>14</v>
      </c>
      <c r="C32" s="72"/>
      <c r="D32" s="100" t="s">
        <v>309</v>
      </c>
      <c r="E32" s="101">
        <f t="shared" si="3"/>
        <v>53450.799999999996</v>
      </c>
      <c r="F32" s="101">
        <f t="shared" si="3"/>
        <v>53330.799999999996</v>
      </c>
      <c r="G32" s="101">
        <f t="shared" si="3"/>
        <v>53330.799999999996</v>
      </c>
      <c r="H32" s="53"/>
    </row>
    <row r="33" spans="1:8" ht="52.8" outlineLevel="5" x14ac:dyDescent="0.3">
      <c r="A33" s="72" t="s">
        <v>16</v>
      </c>
      <c r="B33" s="71" t="s">
        <v>21</v>
      </c>
      <c r="C33" s="72"/>
      <c r="D33" s="100" t="s">
        <v>724</v>
      </c>
      <c r="E33" s="101">
        <f>E34+E35</f>
        <v>53450.799999999996</v>
      </c>
      <c r="F33" s="101">
        <f t="shared" ref="F33:G33" si="4">F34+F35</f>
        <v>53330.799999999996</v>
      </c>
      <c r="G33" s="101">
        <f t="shared" si="4"/>
        <v>53330.799999999996</v>
      </c>
      <c r="H33" s="53"/>
    </row>
    <row r="34" spans="1:8" ht="52.8" outlineLevel="6" x14ac:dyDescent="0.3">
      <c r="A34" s="72" t="s">
        <v>16</v>
      </c>
      <c r="B34" s="71" t="s">
        <v>21</v>
      </c>
      <c r="C34" s="72" t="s">
        <v>6</v>
      </c>
      <c r="D34" s="100" t="s">
        <v>302</v>
      </c>
      <c r="E34" s="101">
        <f>'№ 5ведомственная'!F41</f>
        <v>46708.7</v>
      </c>
      <c r="F34" s="101">
        <f>'№ 5ведомственная'!G41</f>
        <v>46708.7</v>
      </c>
      <c r="G34" s="101">
        <f>'№ 5ведомственная'!H41</f>
        <v>46708.7</v>
      </c>
      <c r="H34" s="53"/>
    </row>
    <row r="35" spans="1:8" ht="26.4" outlineLevel="6" x14ac:dyDescent="0.3">
      <c r="A35" s="72" t="s">
        <v>16</v>
      </c>
      <c r="B35" s="71" t="s">
        <v>21</v>
      </c>
      <c r="C35" s="72" t="s">
        <v>7</v>
      </c>
      <c r="D35" s="100" t="s">
        <v>303</v>
      </c>
      <c r="E35" s="101">
        <f>'№ 5ведомственная'!F42</f>
        <v>6742.1</v>
      </c>
      <c r="F35" s="101">
        <f>'№ 5ведомственная'!G42</f>
        <v>6622.1</v>
      </c>
      <c r="G35" s="101">
        <f>'№ 5ведомственная'!H42</f>
        <v>6622.1</v>
      </c>
      <c r="H35" s="53"/>
    </row>
    <row r="36" spans="1:8" outlineLevel="1" x14ac:dyDescent="0.3">
      <c r="A36" s="72" t="s">
        <v>22</v>
      </c>
      <c r="B36" s="71"/>
      <c r="C36" s="72"/>
      <c r="D36" s="100" t="s">
        <v>262</v>
      </c>
      <c r="E36" s="101">
        <f>E37</f>
        <v>13.6</v>
      </c>
      <c r="F36" s="101">
        <f t="shared" ref="F36:G40" si="5">F37</f>
        <v>14.2</v>
      </c>
      <c r="G36" s="101">
        <f t="shared" si="5"/>
        <v>160.80000000000001</v>
      </c>
      <c r="H36" s="53"/>
    </row>
    <row r="37" spans="1:8" ht="39.6" outlineLevel="2" x14ac:dyDescent="0.3">
      <c r="A37" s="72" t="s">
        <v>22</v>
      </c>
      <c r="B37" s="71" t="s">
        <v>12</v>
      </c>
      <c r="C37" s="72"/>
      <c r="D37" s="100" t="s">
        <v>681</v>
      </c>
      <c r="E37" s="101">
        <f>E38</f>
        <v>13.6</v>
      </c>
      <c r="F37" s="101">
        <f t="shared" si="5"/>
        <v>14.2</v>
      </c>
      <c r="G37" s="101">
        <f t="shared" si="5"/>
        <v>160.80000000000001</v>
      </c>
      <c r="H37" s="53"/>
    </row>
    <row r="38" spans="1:8" ht="39.6" outlineLevel="3" x14ac:dyDescent="0.3">
      <c r="A38" s="72" t="s">
        <v>22</v>
      </c>
      <c r="B38" s="71" t="s">
        <v>17</v>
      </c>
      <c r="C38" s="72"/>
      <c r="D38" s="100" t="s">
        <v>742</v>
      </c>
      <c r="E38" s="101">
        <f>E39</f>
        <v>13.6</v>
      </c>
      <c r="F38" s="101">
        <f t="shared" si="5"/>
        <v>14.2</v>
      </c>
      <c r="G38" s="101">
        <f t="shared" si="5"/>
        <v>160.80000000000001</v>
      </c>
      <c r="H38" s="53"/>
    </row>
    <row r="39" spans="1:8" ht="66" outlineLevel="4" x14ac:dyDescent="0.3">
      <c r="A39" s="72" t="s">
        <v>22</v>
      </c>
      <c r="B39" s="71" t="s">
        <v>18</v>
      </c>
      <c r="C39" s="72"/>
      <c r="D39" s="100" t="s">
        <v>312</v>
      </c>
      <c r="E39" s="101">
        <f>E40</f>
        <v>13.6</v>
      </c>
      <c r="F39" s="101">
        <f t="shared" si="5"/>
        <v>14.2</v>
      </c>
      <c r="G39" s="101">
        <f t="shared" si="5"/>
        <v>160.80000000000001</v>
      </c>
      <c r="H39" s="53"/>
    </row>
    <row r="40" spans="1:8" ht="39.6" outlineLevel="5" x14ac:dyDescent="0.3">
      <c r="A40" s="72" t="s">
        <v>22</v>
      </c>
      <c r="B40" s="71" t="s">
        <v>23</v>
      </c>
      <c r="C40" s="72"/>
      <c r="D40" s="100" t="s">
        <v>729</v>
      </c>
      <c r="E40" s="101">
        <f>E41</f>
        <v>13.6</v>
      </c>
      <c r="F40" s="101">
        <f t="shared" si="5"/>
        <v>14.2</v>
      </c>
      <c r="G40" s="101">
        <f t="shared" si="5"/>
        <v>160.80000000000001</v>
      </c>
      <c r="H40" s="53"/>
    </row>
    <row r="41" spans="1:8" ht="26.4" outlineLevel="6" x14ac:dyDescent="0.3">
      <c r="A41" s="72" t="s">
        <v>22</v>
      </c>
      <c r="B41" s="71" t="s">
        <v>23</v>
      </c>
      <c r="C41" s="72" t="s">
        <v>7</v>
      </c>
      <c r="D41" s="100" t="s">
        <v>303</v>
      </c>
      <c r="E41" s="101">
        <f>'№ 5ведомственная'!F48</f>
        <v>13.6</v>
      </c>
      <c r="F41" s="101">
        <f>'№ 5ведомственная'!G48</f>
        <v>14.2</v>
      </c>
      <c r="G41" s="101">
        <f>'№ 5ведомственная'!H48</f>
        <v>160.80000000000001</v>
      </c>
      <c r="H41" s="53"/>
    </row>
    <row r="42" spans="1:8" ht="39.6" outlineLevel="1" x14ac:dyDescent="0.3">
      <c r="A42" s="72" t="s">
        <v>2</v>
      </c>
      <c r="B42" s="71"/>
      <c r="C42" s="72"/>
      <c r="D42" s="100" t="s">
        <v>258</v>
      </c>
      <c r="E42" s="101">
        <f t="shared" ref="E42:G43" si="6">E43</f>
        <v>14018.7</v>
      </c>
      <c r="F42" s="101">
        <f t="shared" si="6"/>
        <v>13961.000000000002</v>
      </c>
      <c r="G42" s="101">
        <f t="shared" si="6"/>
        <v>14001.000000000002</v>
      </c>
      <c r="H42" s="53"/>
    </row>
    <row r="43" spans="1:8" outlineLevel="2" x14ac:dyDescent="0.3">
      <c r="A43" s="72" t="s">
        <v>2</v>
      </c>
      <c r="B43" s="71" t="s">
        <v>3</v>
      </c>
      <c r="C43" s="72"/>
      <c r="D43" s="100" t="s">
        <v>259</v>
      </c>
      <c r="E43" s="101">
        <f t="shared" si="6"/>
        <v>14018.7</v>
      </c>
      <c r="F43" s="101">
        <f t="shared" si="6"/>
        <v>13961.000000000002</v>
      </c>
      <c r="G43" s="101">
        <f t="shared" si="6"/>
        <v>14001.000000000002</v>
      </c>
      <c r="H43" s="53"/>
    </row>
    <row r="44" spans="1:8" ht="26.4" outlineLevel="3" x14ac:dyDescent="0.3">
      <c r="A44" s="72" t="s">
        <v>2</v>
      </c>
      <c r="B44" s="71" t="s">
        <v>4</v>
      </c>
      <c r="C44" s="72"/>
      <c r="D44" s="100" t="s">
        <v>300</v>
      </c>
      <c r="E44" s="101">
        <f>E45+E48</f>
        <v>14018.7</v>
      </c>
      <c r="F44" s="101">
        <f>F45+F48</f>
        <v>13961.000000000002</v>
      </c>
      <c r="G44" s="101">
        <f>G45+G48</f>
        <v>14001.000000000002</v>
      </c>
      <c r="H44" s="53"/>
    </row>
    <row r="45" spans="1:8" ht="26.4" outlineLevel="5" x14ac:dyDescent="0.3">
      <c r="A45" s="72" t="s">
        <v>2</v>
      </c>
      <c r="B45" s="71" t="s">
        <v>5</v>
      </c>
      <c r="C45" s="72"/>
      <c r="D45" s="100" t="s">
        <v>301</v>
      </c>
      <c r="E45" s="101">
        <f>E46+E47</f>
        <v>12743</v>
      </c>
      <c r="F45" s="101">
        <f>F46+F47</f>
        <v>12685.300000000001</v>
      </c>
      <c r="G45" s="101">
        <f>G46+G47</f>
        <v>12725.300000000001</v>
      </c>
      <c r="H45" s="53"/>
    </row>
    <row r="46" spans="1:8" ht="52.8" outlineLevel="6" x14ac:dyDescent="0.3">
      <c r="A46" s="72" t="s">
        <v>2</v>
      </c>
      <c r="B46" s="71" t="s">
        <v>5</v>
      </c>
      <c r="C46" s="72" t="s">
        <v>6</v>
      </c>
      <c r="D46" s="100" t="s">
        <v>302</v>
      </c>
      <c r="E46" s="101">
        <f>'№ 5ведомственная'!F21</f>
        <v>11833.4</v>
      </c>
      <c r="F46" s="101">
        <f>'№ 5ведомственная'!G21</f>
        <v>11775.7</v>
      </c>
      <c r="G46" s="101">
        <f>'№ 5ведомственная'!H21</f>
        <v>11815.7</v>
      </c>
      <c r="H46" s="53"/>
    </row>
    <row r="47" spans="1:8" ht="26.4" outlineLevel="6" x14ac:dyDescent="0.3">
      <c r="A47" s="72" t="s">
        <v>2</v>
      </c>
      <c r="B47" s="71" t="s">
        <v>5</v>
      </c>
      <c r="C47" s="72" t="s">
        <v>7</v>
      </c>
      <c r="D47" s="100" t="s">
        <v>303</v>
      </c>
      <c r="E47" s="101">
        <f>'№ 5ведомственная'!F22</f>
        <v>909.6</v>
      </c>
      <c r="F47" s="101">
        <f>'№ 5ведомственная'!G22</f>
        <v>909.6</v>
      </c>
      <c r="G47" s="101">
        <f>'№ 5ведомственная'!H22</f>
        <v>909.6</v>
      </c>
      <c r="H47" s="53"/>
    </row>
    <row r="48" spans="1:8" outlineLevel="5" x14ac:dyDescent="0.3">
      <c r="A48" s="72" t="s">
        <v>2</v>
      </c>
      <c r="B48" s="71" t="s">
        <v>243</v>
      </c>
      <c r="C48" s="72"/>
      <c r="D48" s="100" t="s">
        <v>248</v>
      </c>
      <c r="E48" s="101">
        <f>E49+E50</f>
        <v>1275.7</v>
      </c>
      <c r="F48" s="101">
        <f>F49+F50</f>
        <v>1275.7</v>
      </c>
      <c r="G48" s="101">
        <f>G49+G50</f>
        <v>1275.7</v>
      </c>
      <c r="H48" s="53"/>
    </row>
    <row r="49" spans="1:8" ht="52.8" outlineLevel="6" x14ac:dyDescent="0.3">
      <c r="A49" s="72" t="s">
        <v>2</v>
      </c>
      <c r="B49" s="71" t="s">
        <v>243</v>
      </c>
      <c r="C49" s="72" t="s">
        <v>6</v>
      </c>
      <c r="D49" s="100" t="s">
        <v>302</v>
      </c>
      <c r="E49" s="101">
        <f>'№ 5ведомственная'!F602</f>
        <v>1274.7</v>
      </c>
      <c r="F49" s="101">
        <f>'№ 5ведомственная'!G602</f>
        <v>1274.7</v>
      </c>
      <c r="G49" s="101">
        <f>'№ 5ведомственная'!H602</f>
        <v>1274.7</v>
      </c>
      <c r="H49" s="53"/>
    </row>
    <row r="50" spans="1:8" ht="26.4" outlineLevel="6" x14ac:dyDescent="0.3">
      <c r="A50" s="72" t="s">
        <v>2</v>
      </c>
      <c r="B50" s="71" t="s">
        <v>243</v>
      </c>
      <c r="C50" s="72">
        <v>200</v>
      </c>
      <c r="D50" s="100" t="s">
        <v>303</v>
      </c>
      <c r="E50" s="101">
        <f>'№ 5ведомственная'!F603</f>
        <v>1</v>
      </c>
      <c r="F50" s="101">
        <f>'№ 5ведомственная'!G603</f>
        <v>1</v>
      </c>
      <c r="G50" s="101">
        <f>'№ 5ведомственная'!H603</f>
        <v>1</v>
      </c>
      <c r="H50" s="53"/>
    </row>
    <row r="51" spans="1:8" outlineLevel="1" x14ac:dyDescent="0.3">
      <c r="A51" s="72" t="s">
        <v>24</v>
      </c>
      <c r="B51" s="71"/>
      <c r="C51" s="72"/>
      <c r="D51" s="100" t="s">
        <v>263</v>
      </c>
      <c r="E51" s="101">
        <f>E52</f>
        <v>1000</v>
      </c>
      <c r="F51" s="101">
        <f t="shared" ref="F51:G54" si="7">F52</f>
        <v>1000</v>
      </c>
      <c r="G51" s="101">
        <f t="shared" si="7"/>
        <v>1000</v>
      </c>
      <c r="H51" s="53"/>
    </row>
    <row r="52" spans="1:8" outlineLevel="2" x14ac:dyDescent="0.3">
      <c r="A52" s="72" t="s">
        <v>24</v>
      </c>
      <c r="B52" s="71" t="s">
        <v>3</v>
      </c>
      <c r="C52" s="72"/>
      <c r="D52" s="100" t="s">
        <v>259</v>
      </c>
      <c r="E52" s="101">
        <f>E53</f>
        <v>1000</v>
      </c>
      <c r="F52" s="101">
        <f t="shared" si="7"/>
        <v>1000</v>
      </c>
      <c r="G52" s="101">
        <f t="shared" si="7"/>
        <v>1000</v>
      </c>
      <c r="H52" s="53"/>
    </row>
    <row r="53" spans="1:8" outlineLevel="3" x14ac:dyDescent="0.3">
      <c r="A53" s="72" t="s">
        <v>24</v>
      </c>
      <c r="B53" s="71" t="s">
        <v>25</v>
      </c>
      <c r="C53" s="72"/>
      <c r="D53" s="100" t="s">
        <v>263</v>
      </c>
      <c r="E53" s="101">
        <f>E54</f>
        <v>1000</v>
      </c>
      <c r="F53" s="101">
        <f t="shared" si="7"/>
        <v>1000</v>
      </c>
      <c r="G53" s="101">
        <f t="shared" si="7"/>
        <v>1000</v>
      </c>
      <c r="H53" s="53"/>
    </row>
    <row r="54" spans="1:8" outlineLevel="5" x14ac:dyDescent="0.3">
      <c r="A54" s="72" t="s">
        <v>24</v>
      </c>
      <c r="B54" s="71" t="s">
        <v>26</v>
      </c>
      <c r="C54" s="72"/>
      <c r="D54" s="100" t="s">
        <v>317</v>
      </c>
      <c r="E54" s="101">
        <f>E55</f>
        <v>1000</v>
      </c>
      <c r="F54" s="101">
        <f t="shared" si="7"/>
        <v>1000</v>
      </c>
      <c r="G54" s="101">
        <f t="shared" si="7"/>
        <v>1000</v>
      </c>
      <c r="H54" s="53"/>
    </row>
    <row r="55" spans="1:8" outlineLevel="6" x14ac:dyDescent="0.3">
      <c r="A55" s="72" t="s">
        <v>24</v>
      </c>
      <c r="B55" s="71" t="s">
        <v>26</v>
      </c>
      <c r="C55" s="72" t="s">
        <v>8</v>
      </c>
      <c r="D55" s="100" t="s">
        <v>304</v>
      </c>
      <c r="E55" s="101">
        <f>'№ 5ведомственная'!F53</f>
        <v>1000</v>
      </c>
      <c r="F55" s="101">
        <f>'№ 5ведомственная'!G53</f>
        <v>1000</v>
      </c>
      <c r="G55" s="101">
        <f>'№ 5ведомственная'!H53</f>
        <v>1000</v>
      </c>
      <c r="H55" s="53"/>
    </row>
    <row r="56" spans="1:8" outlineLevel="1" x14ac:dyDescent="0.3">
      <c r="A56" s="72" t="s">
        <v>27</v>
      </c>
      <c r="B56" s="71"/>
      <c r="C56" s="72"/>
      <c r="D56" s="100" t="s">
        <v>264</v>
      </c>
      <c r="E56" s="101">
        <f>E64+E73+E57</f>
        <v>24399.8</v>
      </c>
      <c r="F56" s="101">
        <f>F64+F73+F57</f>
        <v>22930.9</v>
      </c>
      <c r="G56" s="101">
        <f>G64+G73+G57</f>
        <v>22832.300000000003</v>
      </c>
      <c r="H56" s="53"/>
    </row>
    <row r="57" spans="1:8" ht="39.6" outlineLevel="1" x14ac:dyDescent="0.3">
      <c r="A57" s="71" t="s">
        <v>27</v>
      </c>
      <c r="B57" s="71" t="s">
        <v>161</v>
      </c>
      <c r="C57" s="72"/>
      <c r="D57" s="100" t="s">
        <v>667</v>
      </c>
      <c r="E57" s="101">
        <f t="shared" ref="E57:G59" si="8">E58</f>
        <v>18555.8</v>
      </c>
      <c r="F57" s="101">
        <f t="shared" si="8"/>
        <v>18255.8</v>
      </c>
      <c r="G57" s="101">
        <f t="shared" si="8"/>
        <v>18155.7</v>
      </c>
      <c r="H57" s="53"/>
    </row>
    <row r="58" spans="1:8" ht="39.6" outlineLevel="1" x14ac:dyDescent="0.3">
      <c r="A58" s="71" t="s">
        <v>27</v>
      </c>
      <c r="B58" s="71" t="s">
        <v>194</v>
      </c>
      <c r="C58" s="72"/>
      <c r="D58" s="100" t="s">
        <v>473</v>
      </c>
      <c r="E58" s="101">
        <f t="shared" si="8"/>
        <v>18555.8</v>
      </c>
      <c r="F58" s="101">
        <f t="shared" si="8"/>
        <v>18255.8</v>
      </c>
      <c r="G58" s="101">
        <f t="shared" si="8"/>
        <v>18155.7</v>
      </c>
      <c r="H58" s="53"/>
    </row>
    <row r="59" spans="1:8" ht="26.4" outlineLevel="1" x14ac:dyDescent="0.3">
      <c r="A59" s="71" t="s">
        <v>27</v>
      </c>
      <c r="B59" s="71" t="s">
        <v>195</v>
      </c>
      <c r="C59" s="72"/>
      <c r="D59" s="100" t="s">
        <v>474</v>
      </c>
      <c r="E59" s="101">
        <f t="shared" si="8"/>
        <v>18555.8</v>
      </c>
      <c r="F59" s="101">
        <f t="shared" si="8"/>
        <v>18255.8</v>
      </c>
      <c r="G59" s="101">
        <f t="shared" si="8"/>
        <v>18155.7</v>
      </c>
      <c r="H59" s="53"/>
    </row>
    <row r="60" spans="1:8" ht="26.4" outlineLevel="1" x14ac:dyDescent="0.3">
      <c r="A60" s="71" t="s">
        <v>27</v>
      </c>
      <c r="B60" s="71" t="s">
        <v>196</v>
      </c>
      <c r="C60" s="72"/>
      <c r="D60" s="100" t="s">
        <v>475</v>
      </c>
      <c r="E60" s="101">
        <f>E61+E62+E63</f>
        <v>18555.8</v>
      </c>
      <c r="F60" s="101">
        <f>F61+F62+F63</f>
        <v>18255.8</v>
      </c>
      <c r="G60" s="101">
        <f>G61+G62+G63</f>
        <v>18155.7</v>
      </c>
      <c r="H60" s="53"/>
    </row>
    <row r="61" spans="1:8" ht="52.8" outlineLevel="1" x14ac:dyDescent="0.3">
      <c r="A61" s="71" t="s">
        <v>27</v>
      </c>
      <c r="B61" s="71" t="s">
        <v>196</v>
      </c>
      <c r="C61" s="72" t="s">
        <v>6</v>
      </c>
      <c r="D61" s="100" t="s">
        <v>302</v>
      </c>
      <c r="E61" s="101">
        <f>'№ 5ведомственная'!F358</f>
        <v>15252.6</v>
      </c>
      <c r="F61" s="101">
        <f>'№ 5ведомственная'!G358</f>
        <v>15252.6</v>
      </c>
      <c r="G61" s="101">
        <f>'№ 5ведомственная'!H358</f>
        <v>15252.6</v>
      </c>
      <c r="H61" s="53"/>
    </row>
    <row r="62" spans="1:8" ht="26.4" outlineLevel="1" x14ac:dyDescent="0.3">
      <c r="A62" s="71" t="s">
        <v>27</v>
      </c>
      <c r="B62" s="71" t="s">
        <v>196</v>
      </c>
      <c r="C62" s="72" t="s">
        <v>7</v>
      </c>
      <c r="D62" s="100" t="s">
        <v>303</v>
      </c>
      <c r="E62" s="101">
        <f>'№ 5ведомственная'!F359</f>
        <v>3297.2</v>
      </c>
      <c r="F62" s="101">
        <f>'№ 5ведомственная'!G359</f>
        <v>2997.2</v>
      </c>
      <c r="G62" s="101">
        <f>'№ 5ведомственная'!H359</f>
        <v>2897.1</v>
      </c>
      <c r="H62" s="53"/>
    </row>
    <row r="63" spans="1:8" outlineLevel="1" x14ac:dyDescent="0.3">
      <c r="A63" s="71" t="s">
        <v>27</v>
      </c>
      <c r="B63" s="71" t="s">
        <v>196</v>
      </c>
      <c r="C63" s="72" t="s">
        <v>8</v>
      </c>
      <c r="D63" s="100" t="s">
        <v>304</v>
      </c>
      <c r="E63" s="101">
        <f>'№ 5ведомственная'!F360</f>
        <v>6</v>
      </c>
      <c r="F63" s="101">
        <f>'№ 5ведомственная'!G360</f>
        <v>6</v>
      </c>
      <c r="G63" s="101">
        <f>'№ 5ведомственная'!H360</f>
        <v>6</v>
      </c>
      <c r="H63" s="53"/>
    </row>
    <row r="64" spans="1:8" ht="39.6" outlineLevel="2" x14ac:dyDescent="0.3">
      <c r="A64" s="72" t="s">
        <v>27</v>
      </c>
      <c r="B64" s="71" t="s">
        <v>28</v>
      </c>
      <c r="C64" s="72"/>
      <c r="D64" s="100" t="s">
        <v>680</v>
      </c>
      <c r="E64" s="101">
        <f t="shared" ref="E64:G65" si="9">E65</f>
        <v>4280.3</v>
      </c>
      <c r="F64" s="101">
        <f t="shared" si="9"/>
        <v>3110</v>
      </c>
      <c r="G64" s="101">
        <f t="shared" si="9"/>
        <v>3110</v>
      </c>
      <c r="H64" s="53"/>
    </row>
    <row r="65" spans="1:8" ht="26.4" outlineLevel="3" x14ac:dyDescent="0.3">
      <c r="A65" s="72" t="s">
        <v>27</v>
      </c>
      <c r="B65" s="71" t="s">
        <v>29</v>
      </c>
      <c r="C65" s="72"/>
      <c r="D65" s="100" t="s">
        <v>318</v>
      </c>
      <c r="E65" s="101">
        <f>E66</f>
        <v>4280.3</v>
      </c>
      <c r="F65" s="101">
        <f t="shared" si="9"/>
        <v>3110</v>
      </c>
      <c r="G65" s="101">
        <f t="shared" si="9"/>
        <v>3110</v>
      </c>
      <c r="H65" s="53"/>
    </row>
    <row r="66" spans="1:8" ht="39.6" outlineLevel="4" x14ac:dyDescent="0.3">
      <c r="A66" s="72" t="s">
        <v>27</v>
      </c>
      <c r="B66" s="71" t="s">
        <v>30</v>
      </c>
      <c r="C66" s="72"/>
      <c r="D66" s="100" t="s">
        <v>320</v>
      </c>
      <c r="E66" s="101">
        <f>E67+E69+E71</f>
        <v>4280.3</v>
      </c>
      <c r="F66" s="101">
        <f>F67+F69+F71</f>
        <v>3110</v>
      </c>
      <c r="G66" s="101">
        <f>G67+G69+G71</f>
        <v>3110</v>
      </c>
      <c r="H66" s="53"/>
    </row>
    <row r="67" spans="1:8" ht="39.6" outlineLevel="5" x14ac:dyDescent="0.3">
      <c r="A67" s="72" t="s">
        <v>27</v>
      </c>
      <c r="B67" s="71" t="s">
        <v>31</v>
      </c>
      <c r="C67" s="72"/>
      <c r="D67" s="100" t="s">
        <v>321</v>
      </c>
      <c r="E67" s="101">
        <f>E68</f>
        <v>150</v>
      </c>
      <c r="F67" s="101">
        <f>F68</f>
        <v>150</v>
      </c>
      <c r="G67" s="101">
        <f>G68</f>
        <v>150</v>
      </c>
      <c r="H67" s="53"/>
    </row>
    <row r="68" spans="1:8" ht="26.4" outlineLevel="6" x14ac:dyDescent="0.3">
      <c r="A68" s="72" t="s">
        <v>27</v>
      </c>
      <c r="B68" s="71" t="s">
        <v>31</v>
      </c>
      <c r="C68" s="72" t="s">
        <v>7</v>
      </c>
      <c r="D68" s="100" t="s">
        <v>303</v>
      </c>
      <c r="E68" s="101">
        <f>'№ 5ведомственная'!F59</f>
        <v>150</v>
      </c>
      <c r="F68" s="101">
        <f>'№ 5ведомственная'!G59</f>
        <v>150</v>
      </c>
      <c r="G68" s="101">
        <f>'№ 5ведомственная'!H59</f>
        <v>150</v>
      </c>
      <c r="H68" s="53"/>
    </row>
    <row r="69" spans="1:8" ht="52.8" outlineLevel="5" x14ac:dyDescent="0.3">
      <c r="A69" s="72" t="s">
        <v>27</v>
      </c>
      <c r="B69" s="71" t="s">
        <v>32</v>
      </c>
      <c r="C69" s="72"/>
      <c r="D69" s="100" t="s">
        <v>322</v>
      </c>
      <c r="E69" s="101">
        <f>E70</f>
        <v>1000</v>
      </c>
      <c r="F69" s="101">
        <f>F70</f>
        <v>100</v>
      </c>
      <c r="G69" s="101">
        <f>G70</f>
        <v>100</v>
      </c>
      <c r="H69" s="53"/>
    </row>
    <row r="70" spans="1:8" ht="26.4" outlineLevel="6" x14ac:dyDescent="0.3">
      <c r="A70" s="72" t="s">
        <v>27</v>
      </c>
      <c r="B70" s="71" t="s">
        <v>32</v>
      </c>
      <c r="C70" s="72" t="s">
        <v>7</v>
      </c>
      <c r="D70" s="100" t="s">
        <v>303</v>
      </c>
      <c r="E70" s="101">
        <f>'№ 5ведомственная'!F61</f>
        <v>1000</v>
      </c>
      <c r="F70" s="101">
        <f>'№ 5ведомственная'!G61</f>
        <v>100</v>
      </c>
      <c r="G70" s="101">
        <f>'№ 5ведомственная'!H61</f>
        <v>100</v>
      </c>
      <c r="H70" s="53"/>
    </row>
    <row r="71" spans="1:8" ht="26.4" outlineLevel="5" x14ac:dyDescent="0.3">
      <c r="A71" s="72" t="s">
        <v>27</v>
      </c>
      <c r="B71" s="71" t="s">
        <v>33</v>
      </c>
      <c r="C71" s="72"/>
      <c r="D71" s="100" t="s">
        <v>323</v>
      </c>
      <c r="E71" s="101">
        <f>E72</f>
        <v>3130.3</v>
      </c>
      <c r="F71" s="101">
        <f>F72</f>
        <v>2860</v>
      </c>
      <c r="G71" s="101">
        <f>G72</f>
        <v>2860</v>
      </c>
      <c r="H71" s="53"/>
    </row>
    <row r="72" spans="1:8" ht="26.4" outlineLevel="6" x14ac:dyDescent="0.3">
      <c r="A72" s="72" t="s">
        <v>27</v>
      </c>
      <c r="B72" s="71" t="s">
        <v>33</v>
      </c>
      <c r="C72" s="72" t="s">
        <v>7</v>
      </c>
      <c r="D72" s="100" t="s">
        <v>303</v>
      </c>
      <c r="E72" s="101">
        <f>'№ 5ведомственная'!F63</f>
        <v>3130.3</v>
      </c>
      <c r="F72" s="101">
        <f>'№ 5ведомственная'!G63</f>
        <v>2860</v>
      </c>
      <c r="G72" s="101">
        <f>'№ 5ведомственная'!H63</f>
        <v>2860</v>
      </c>
      <c r="H72" s="53"/>
    </row>
    <row r="73" spans="1:8" ht="39.6" outlineLevel="2" x14ac:dyDescent="0.3">
      <c r="A73" s="72" t="s">
        <v>27</v>
      </c>
      <c r="B73" s="71" t="s">
        <v>12</v>
      </c>
      <c r="C73" s="72"/>
      <c r="D73" s="100" t="s">
        <v>681</v>
      </c>
      <c r="E73" s="101">
        <f>E74+E81+E90</f>
        <v>1563.7</v>
      </c>
      <c r="F73" s="101">
        <f t="shared" ref="F73:G73" si="10">F74+F81+F90</f>
        <v>1565.1</v>
      </c>
      <c r="G73" s="101">
        <f t="shared" si="10"/>
        <v>1566.6</v>
      </c>
      <c r="H73" s="53"/>
    </row>
    <row r="74" spans="1:8" ht="39.6" outlineLevel="3" x14ac:dyDescent="0.3">
      <c r="A74" s="72" t="s">
        <v>27</v>
      </c>
      <c r="B74" s="71" t="s">
        <v>17</v>
      </c>
      <c r="C74" s="72"/>
      <c r="D74" s="100" t="s">
        <v>742</v>
      </c>
      <c r="E74" s="101">
        <f>E75</f>
        <v>480.7</v>
      </c>
      <c r="F74" s="101">
        <f>F75</f>
        <v>482.1</v>
      </c>
      <c r="G74" s="101">
        <f>G75</f>
        <v>483.6</v>
      </c>
      <c r="H74" s="53"/>
    </row>
    <row r="75" spans="1:8" ht="66" outlineLevel="4" x14ac:dyDescent="0.3">
      <c r="A75" s="72" t="s">
        <v>27</v>
      </c>
      <c r="B75" s="71" t="s">
        <v>18</v>
      </c>
      <c r="C75" s="72"/>
      <c r="D75" s="100" t="s">
        <v>312</v>
      </c>
      <c r="E75" s="101">
        <f>E76+E79</f>
        <v>480.7</v>
      </c>
      <c r="F75" s="101">
        <f t="shared" ref="F75:G75" si="11">F76+F79</f>
        <v>482.1</v>
      </c>
      <c r="G75" s="101">
        <f t="shared" si="11"/>
        <v>483.6</v>
      </c>
      <c r="H75" s="53"/>
    </row>
    <row r="76" spans="1:8" ht="39.6" outlineLevel="5" x14ac:dyDescent="0.3">
      <c r="A76" s="72" t="s">
        <v>27</v>
      </c>
      <c r="B76" s="71" t="s">
        <v>36</v>
      </c>
      <c r="C76" s="72"/>
      <c r="D76" s="100" t="s">
        <v>719</v>
      </c>
      <c r="E76" s="101">
        <f>E77+E78</f>
        <v>180.7</v>
      </c>
      <c r="F76" s="101">
        <f>F77+F78</f>
        <v>182.1</v>
      </c>
      <c r="G76" s="101">
        <f>G77+G78</f>
        <v>183.6</v>
      </c>
      <c r="H76" s="53"/>
    </row>
    <row r="77" spans="1:8" ht="52.8" outlineLevel="6" x14ac:dyDescent="0.3">
      <c r="A77" s="72" t="s">
        <v>27</v>
      </c>
      <c r="B77" s="71" t="s">
        <v>36</v>
      </c>
      <c r="C77" s="72" t="s">
        <v>6</v>
      </c>
      <c r="D77" s="100" t="s">
        <v>302</v>
      </c>
      <c r="E77" s="101">
        <f>'№ 5ведомственная'!F68</f>
        <v>126.6</v>
      </c>
      <c r="F77" s="101">
        <f>'№ 5ведомственная'!G68</f>
        <v>126.6</v>
      </c>
      <c r="G77" s="101">
        <f>'№ 5ведомственная'!H68</f>
        <v>126.6</v>
      </c>
      <c r="H77" s="53"/>
    </row>
    <row r="78" spans="1:8" ht="26.4" outlineLevel="6" x14ac:dyDescent="0.3">
      <c r="A78" s="72" t="s">
        <v>27</v>
      </c>
      <c r="B78" s="71" t="s">
        <v>36</v>
      </c>
      <c r="C78" s="72" t="s">
        <v>7</v>
      </c>
      <c r="D78" s="100" t="s">
        <v>303</v>
      </c>
      <c r="E78" s="101">
        <f>'№ 5ведомственная'!F69</f>
        <v>54.1</v>
      </c>
      <c r="F78" s="101">
        <f>'№ 5ведомственная'!G69</f>
        <v>55.5</v>
      </c>
      <c r="G78" s="101">
        <f>'№ 5ведомственная'!H69</f>
        <v>57</v>
      </c>
      <c r="H78" s="53"/>
    </row>
    <row r="79" spans="1:8" outlineLevel="5" x14ac:dyDescent="0.3">
      <c r="A79" s="72" t="s">
        <v>27</v>
      </c>
      <c r="B79" s="71" t="s">
        <v>37</v>
      </c>
      <c r="C79" s="72"/>
      <c r="D79" s="100" t="s">
        <v>328</v>
      </c>
      <c r="E79" s="101">
        <f>E80</f>
        <v>300</v>
      </c>
      <c r="F79" s="101">
        <f>F80</f>
        <v>300</v>
      </c>
      <c r="G79" s="101">
        <f>G80</f>
        <v>300</v>
      </c>
      <c r="H79" s="53"/>
    </row>
    <row r="80" spans="1:8" ht="26.4" outlineLevel="6" x14ac:dyDescent="0.3">
      <c r="A80" s="72" t="s">
        <v>27</v>
      </c>
      <c r="B80" s="71" t="s">
        <v>37</v>
      </c>
      <c r="C80" s="72" t="s">
        <v>38</v>
      </c>
      <c r="D80" s="100" t="s">
        <v>329</v>
      </c>
      <c r="E80" s="101">
        <f>'№ 5ведомственная'!F71</f>
        <v>300</v>
      </c>
      <c r="F80" s="101">
        <f>'№ 5ведомственная'!G71</f>
        <v>300</v>
      </c>
      <c r="G80" s="101">
        <f>'№ 5ведомственная'!H71</f>
        <v>300</v>
      </c>
      <c r="H80" s="53"/>
    </row>
    <row r="81" spans="1:8" ht="26.4" outlineLevel="3" x14ac:dyDescent="0.3">
      <c r="A81" s="72" t="s">
        <v>27</v>
      </c>
      <c r="B81" s="71" t="s">
        <v>39</v>
      </c>
      <c r="C81" s="72"/>
      <c r="D81" s="100" t="s">
        <v>696</v>
      </c>
      <c r="E81" s="101">
        <f>E82+E87</f>
        <v>988</v>
      </c>
      <c r="F81" s="101">
        <f>F82+F87</f>
        <v>988</v>
      </c>
      <c r="G81" s="101">
        <f>G82+G87</f>
        <v>988</v>
      </c>
      <c r="H81" s="53"/>
    </row>
    <row r="82" spans="1:8" ht="39.6" outlineLevel="4" x14ac:dyDescent="0.3">
      <c r="A82" s="72" t="s">
        <v>27</v>
      </c>
      <c r="B82" s="71" t="s">
        <v>40</v>
      </c>
      <c r="C82" s="72"/>
      <c r="D82" s="100" t="s">
        <v>721</v>
      </c>
      <c r="E82" s="101">
        <f>E83+E85</f>
        <v>500</v>
      </c>
      <c r="F82" s="101">
        <f>F83+F85</f>
        <v>500</v>
      </c>
      <c r="G82" s="101">
        <f>G83+G85</f>
        <v>500</v>
      </c>
      <c r="H82" s="53"/>
    </row>
    <row r="83" spans="1:8" ht="39.6" outlineLevel="5" x14ac:dyDescent="0.3">
      <c r="A83" s="72" t="s">
        <v>27</v>
      </c>
      <c r="B83" s="71" t="s">
        <v>41</v>
      </c>
      <c r="C83" s="72"/>
      <c r="D83" s="100" t="s">
        <v>333</v>
      </c>
      <c r="E83" s="101">
        <f>E84</f>
        <v>200</v>
      </c>
      <c r="F83" s="101">
        <f>F84</f>
        <v>200</v>
      </c>
      <c r="G83" s="101">
        <f>G84</f>
        <v>200</v>
      </c>
      <c r="H83" s="53"/>
    </row>
    <row r="84" spans="1:8" ht="26.4" outlineLevel="6" x14ac:dyDescent="0.3">
      <c r="A84" s="72" t="s">
        <v>27</v>
      </c>
      <c r="B84" s="71" t="s">
        <v>41</v>
      </c>
      <c r="C84" s="72" t="s">
        <v>7</v>
      </c>
      <c r="D84" s="100" t="s">
        <v>303</v>
      </c>
      <c r="E84" s="101">
        <f>'№ 5ведомственная'!F75</f>
        <v>200</v>
      </c>
      <c r="F84" s="101">
        <f>'№ 5ведомственная'!G75</f>
        <v>200</v>
      </c>
      <c r="G84" s="101">
        <f>'№ 5ведомственная'!H75</f>
        <v>200</v>
      </c>
      <c r="H84" s="53"/>
    </row>
    <row r="85" spans="1:8" ht="39.6" outlineLevel="5" x14ac:dyDescent="0.3">
      <c r="A85" s="72" t="s">
        <v>27</v>
      </c>
      <c r="B85" s="71" t="s">
        <v>42</v>
      </c>
      <c r="C85" s="72"/>
      <c r="D85" s="100" t="s">
        <v>710</v>
      </c>
      <c r="E85" s="101">
        <f>E86</f>
        <v>300</v>
      </c>
      <c r="F85" s="101">
        <f>F86</f>
        <v>300</v>
      </c>
      <c r="G85" s="101">
        <f>G86</f>
        <v>300</v>
      </c>
      <c r="H85" s="53"/>
    </row>
    <row r="86" spans="1:8" ht="26.4" outlineLevel="6" x14ac:dyDescent="0.3">
      <c r="A86" s="72" t="s">
        <v>27</v>
      </c>
      <c r="B86" s="71" t="s">
        <v>42</v>
      </c>
      <c r="C86" s="72" t="s">
        <v>7</v>
      </c>
      <c r="D86" s="100" t="s">
        <v>303</v>
      </c>
      <c r="E86" s="101">
        <f>'№ 5ведомственная'!F77</f>
        <v>300</v>
      </c>
      <c r="F86" s="101">
        <f>'№ 5ведомственная'!G77</f>
        <v>300</v>
      </c>
      <c r="G86" s="101">
        <f>'№ 5ведомственная'!H77</f>
        <v>300</v>
      </c>
      <c r="H86" s="53"/>
    </row>
    <row r="87" spans="1:8" ht="39.6" outlineLevel="6" x14ac:dyDescent="0.3">
      <c r="A87" s="71" t="s">
        <v>27</v>
      </c>
      <c r="B87" s="71" t="s">
        <v>134</v>
      </c>
      <c r="C87" s="72"/>
      <c r="D87" s="100" t="s">
        <v>722</v>
      </c>
      <c r="E87" s="101">
        <f>E88</f>
        <v>488</v>
      </c>
      <c r="F87" s="101">
        <f t="shared" ref="F87:G87" si="12">F88</f>
        <v>488</v>
      </c>
      <c r="G87" s="101">
        <f t="shared" si="12"/>
        <v>488</v>
      </c>
      <c r="H87" s="53"/>
    </row>
    <row r="88" spans="1:8" ht="26.4" outlineLevel="6" x14ac:dyDescent="0.3">
      <c r="A88" s="71" t="s">
        <v>27</v>
      </c>
      <c r="B88" s="71" t="s">
        <v>138</v>
      </c>
      <c r="C88" s="72"/>
      <c r="D88" s="100" t="s">
        <v>534</v>
      </c>
      <c r="E88" s="101">
        <f t="shared" ref="E88:G88" si="13">E89</f>
        <v>488</v>
      </c>
      <c r="F88" s="101">
        <f t="shared" si="13"/>
        <v>488</v>
      </c>
      <c r="G88" s="101">
        <f t="shared" si="13"/>
        <v>488</v>
      </c>
      <c r="H88" s="53"/>
    </row>
    <row r="89" spans="1:8" outlineLevel="6" x14ac:dyDescent="0.3">
      <c r="A89" s="71" t="s">
        <v>27</v>
      </c>
      <c r="B89" s="71" t="s">
        <v>138</v>
      </c>
      <c r="C89" s="72" t="s">
        <v>20</v>
      </c>
      <c r="D89" s="100" t="s">
        <v>314</v>
      </c>
      <c r="E89" s="101">
        <f>'№ 5ведомственная'!F80</f>
        <v>488</v>
      </c>
      <c r="F89" s="101">
        <f>'№ 5ведомственная'!G80</f>
        <v>488</v>
      </c>
      <c r="G89" s="101">
        <f>'№ 5ведомственная'!H80</f>
        <v>488</v>
      </c>
      <c r="H89" s="53"/>
    </row>
    <row r="90" spans="1:8" ht="26.4" outlineLevel="6" x14ac:dyDescent="0.3">
      <c r="A90" s="71" t="s">
        <v>27</v>
      </c>
      <c r="B90" s="71" t="s">
        <v>13</v>
      </c>
      <c r="C90" s="72"/>
      <c r="D90" s="100" t="s">
        <v>308</v>
      </c>
      <c r="E90" s="101">
        <f>E91</f>
        <v>95</v>
      </c>
      <c r="F90" s="101">
        <f t="shared" ref="F90:G90" si="14">F91</f>
        <v>95</v>
      </c>
      <c r="G90" s="101">
        <f t="shared" si="14"/>
        <v>95</v>
      </c>
      <c r="H90" s="53"/>
    </row>
    <row r="91" spans="1:8" ht="26.4" outlineLevel="6" x14ac:dyDescent="0.3">
      <c r="A91" s="71" t="s">
        <v>27</v>
      </c>
      <c r="B91" s="71" t="s">
        <v>14</v>
      </c>
      <c r="C91" s="72"/>
      <c r="D91" s="100" t="s">
        <v>309</v>
      </c>
      <c r="E91" s="101">
        <f>E92</f>
        <v>95</v>
      </c>
      <c r="F91" s="101">
        <f t="shared" ref="F91:G91" si="15">F92</f>
        <v>95</v>
      </c>
      <c r="G91" s="101">
        <f t="shared" si="15"/>
        <v>95</v>
      </c>
      <c r="H91" s="53"/>
    </row>
    <row r="92" spans="1:8" outlineLevel="6" x14ac:dyDescent="0.3">
      <c r="A92" s="71" t="s">
        <v>27</v>
      </c>
      <c r="B92" s="71" t="s">
        <v>782</v>
      </c>
      <c r="C92" s="72"/>
      <c r="D92" s="100" t="s">
        <v>783</v>
      </c>
      <c r="E92" s="101">
        <f>E93</f>
        <v>95</v>
      </c>
      <c r="F92" s="101">
        <f t="shared" ref="F92:G92" si="16">F93</f>
        <v>95</v>
      </c>
      <c r="G92" s="101">
        <f t="shared" si="16"/>
        <v>95</v>
      </c>
      <c r="H92" s="53"/>
    </row>
    <row r="93" spans="1:8" outlineLevel="6" x14ac:dyDescent="0.3">
      <c r="A93" s="71" t="s">
        <v>27</v>
      </c>
      <c r="B93" s="71" t="s">
        <v>782</v>
      </c>
      <c r="C93" s="72" t="s">
        <v>8</v>
      </c>
      <c r="D93" s="100" t="s">
        <v>304</v>
      </c>
      <c r="E93" s="101">
        <f>'№ 5ведомственная'!F84</f>
        <v>95</v>
      </c>
      <c r="F93" s="101">
        <f>'№ 5ведомственная'!G84</f>
        <v>95</v>
      </c>
      <c r="G93" s="101">
        <f>'№ 5ведомственная'!H84</f>
        <v>95</v>
      </c>
      <c r="H93" s="53"/>
    </row>
    <row r="94" spans="1:8" s="28" customFormat="1" ht="26.4" x14ac:dyDescent="0.3">
      <c r="A94" s="124" t="s">
        <v>49</v>
      </c>
      <c r="B94" s="125"/>
      <c r="C94" s="124"/>
      <c r="D94" s="126" t="s">
        <v>250</v>
      </c>
      <c r="E94" s="127">
        <f>E95+E101+E127</f>
        <v>4858.7</v>
      </c>
      <c r="F94" s="127">
        <f>F95+F101+F127</f>
        <v>4742.7</v>
      </c>
      <c r="G94" s="127">
        <f>G95+G101+G127</f>
        <v>4727.7</v>
      </c>
      <c r="H94" s="58"/>
    </row>
    <row r="95" spans="1:8" outlineLevel="1" x14ac:dyDescent="0.3">
      <c r="A95" s="102" t="s">
        <v>50</v>
      </c>
      <c r="B95" s="103"/>
      <c r="C95" s="102"/>
      <c r="D95" s="78" t="s">
        <v>267</v>
      </c>
      <c r="E95" s="104">
        <f>E96</f>
        <v>964.1</v>
      </c>
      <c r="F95" s="104">
        <f t="shared" ref="F95:G99" si="17">F96</f>
        <v>964.1</v>
      </c>
      <c r="G95" s="104">
        <f t="shared" si="17"/>
        <v>964.1</v>
      </c>
      <c r="H95" s="53"/>
    </row>
    <row r="96" spans="1:8" ht="39.6" outlineLevel="2" x14ac:dyDescent="0.3">
      <c r="A96" s="102" t="s">
        <v>50</v>
      </c>
      <c r="B96" s="103" t="s">
        <v>12</v>
      </c>
      <c r="C96" s="102"/>
      <c r="D96" s="78" t="s">
        <v>681</v>
      </c>
      <c r="E96" s="104">
        <f>E97</f>
        <v>964.1</v>
      </c>
      <c r="F96" s="104">
        <f t="shared" si="17"/>
        <v>964.1</v>
      </c>
      <c r="G96" s="104">
        <f t="shared" si="17"/>
        <v>964.1</v>
      </c>
      <c r="H96" s="53"/>
    </row>
    <row r="97" spans="1:8" ht="39.6" outlineLevel="3" x14ac:dyDescent="0.3">
      <c r="A97" s="102" t="s">
        <v>50</v>
      </c>
      <c r="B97" s="103" t="s">
        <v>17</v>
      </c>
      <c r="C97" s="102"/>
      <c r="D97" s="100" t="s">
        <v>742</v>
      </c>
      <c r="E97" s="104">
        <f>E98</f>
        <v>964.1</v>
      </c>
      <c r="F97" s="104">
        <f t="shared" si="17"/>
        <v>964.1</v>
      </c>
      <c r="G97" s="104">
        <f t="shared" si="17"/>
        <v>964.1</v>
      </c>
      <c r="H97" s="53"/>
    </row>
    <row r="98" spans="1:8" ht="66" outlineLevel="4" x14ac:dyDescent="0.3">
      <c r="A98" s="102" t="s">
        <v>50</v>
      </c>
      <c r="B98" s="103" t="s">
        <v>18</v>
      </c>
      <c r="C98" s="102"/>
      <c r="D98" s="78" t="s">
        <v>312</v>
      </c>
      <c r="E98" s="104">
        <f>E99</f>
        <v>964.1</v>
      </c>
      <c r="F98" s="104">
        <f t="shared" si="17"/>
        <v>964.1</v>
      </c>
      <c r="G98" s="104">
        <f t="shared" si="17"/>
        <v>964.1</v>
      </c>
      <c r="H98" s="53"/>
    </row>
    <row r="99" spans="1:8" ht="39.6" outlineLevel="5" x14ac:dyDescent="0.3">
      <c r="A99" s="102" t="s">
        <v>50</v>
      </c>
      <c r="B99" s="103" t="s">
        <v>585</v>
      </c>
      <c r="C99" s="102"/>
      <c r="D99" s="100" t="s">
        <v>720</v>
      </c>
      <c r="E99" s="104">
        <f>E100</f>
        <v>964.1</v>
      </c>
      <c r="F99" s="104">
        <f t="shared" si="17"/>
        <v>964.1</v>
      </c>
      <c r="G99" s="104">
        <f t="shared" si="17"/>
        <v>964.1</v>
      </c>
      <c r="H99" s="53"/>
    </row>
    <row r="100" spans="1:8" ht="52.8" outlineLevel="6" x14ac:dyDescent="0.3">
      <c r="A100" s="102" t="s">
        <v>50</v>
      </c>
      <c r="B100" s="103" t="s">
        <v>585</v>
      </c>
      <c r="C100" s="102" t="s">
        <v>6</v>
      </c>
      <c r="D100" s="78" t="s">
        <v>302</v>
      </c>
      <c r="E100" s="104">
        <f>'№ 5ведомственная'!F91</f>
        <v>964.1</v>
      </c>
      <c r="F100" s="104">
        <f>'№ 5ведомственная'!G91</f>
        <v>964.1</v>
      </c>
      <c r="G100" s="104">
        <f>'№ 5ведомственная'!H91</f>
        <v>964.1</v>
      </c>
      <c r="H100" s="53"/>
    </row>
    <row r="101" spans="1:8" ht="30" customHeight="1" outlineLevel="1" x14ac:dyDescent="0.3">
      <c r="A101" s="102" t="s">
        <v>56</v>
      </c>
      <c r="B101" s="103"/>
      <c r="C101" s="102"/>
      <c r="D101" s="78" t="s">
        <v>618</v>
      </c>
      <c r="E101" s="104">
        <f>E102</f>
        <v>3649.6</v>
      </c>
      <c r="F101" s="104">
        <f>F102</f>
        <v>3533.6</v>
      </c>
      <c r="G101" s="104">
        <f>G102</f>
        <v>3518.6</v>
      </c>
      <c r="H101" s="53"/>
    </row>
    <row r="102" spans="1:8" ht="52.8" outlineLevel="2" x14ac:dyDescent="0.3">
      <c r="A102" s="102" t="s">
        <v>56</v>
      </c>
      <c r="B102" s="103" t="s">
        <v>52</v>
      </c>
      <c r="C102" s="102"/>
      <c r="D102" s="100" t="s">
        <v>673</v>
      </c>
      <c r="E102" s="104">
        <f>E108+E112+E103</f>
        <v>3649.6</v>
      </c>
      <c r="F102" s="104">
        <f>F108+F112+F103</f>
        <v>3533.6</v>
      </c>
      <c r="G102" s="104">
        <f>G108+G112+G103</f>
        <v>3518.6</v>
      </c>
      <c r="H102" s="53"/>
    </row>
    <row r="103" spans="1:8" ht="50.25" customHeight="1" outlineLevel="3" x14ac:dyDescent="0.3">
      <c r="A103" s="102" t="s">
        <v>56</v>
      </c>
      <c r="B103" s="103" t="s">
        <v>53</v>
      </c>
      <c r="C103" s="102"/>
      <c r="D103" s="78" t="s">
        <v>695</v>
      </c>
      <c r="E103" s="104">
        <f>E104</f>
        <v>3099.6</v>
      </c>
      <c r="F103" s="104">
        <f>F104</f>
        <v>2983.6</v>
      </c>
      <c r="G103" s="104">
        <f>G104</f>
        <v>2968.6</v>
      </c>
      <c r="H103" s="53"/>
    </row>
    <row r="104" spans="1:8" ht="26.4" outlineLevel="4" x14ac:dyDescent="0.3">
      <c r="A104" s="102" t="s">
        <v>56</v>
      </c>
      <c r="B104" s="103" t="s">
        <v>54</v>
      </c>
      <c r="C104" s="102"/>
      <c r="D104" s="78" t="s">
        <v>351</v>
      </c>
      <c r="E104" s="104">
        <f t="shared" ref="E104:G104" si="18">E105</f>
        <v>3099.6</v>
      </c>
      <c r="F104" s="104">
        <f t="shared" si="18"/>
        <v>2983.6</v>
      </c>
      <c r="G104" s="104">
        <f t="shared" si="18"/>
        <v>2968.6</v>
      </c>
      <c r="H104" s="53"/>
    </row>
    <row r="105" spans="1:8" ht="26.4" outlineLevel="5" x14ac:dyDescent="0.3">
      <c r="A105" s="102" t="s">
        <v>56</v>
      </c>
      <c r="B105" s="103" t="s">
        <v>55</v>
      </c>
      <c r="C105" s="102"/>
      <c r="D105" s="78" t="s">
        <v>352</v>
      </c>
      <c r="E105" s="104">
        <f>E106+E107</f>
        <v>3099.6</v>
      </c>
      <c r="F105" s="104">
        <f>F106+F107</f>
        <v>2983.6</v>
      </c>
      <c r="G105" s="104">
        <f>G106+G107</f>
        <v>2968.6</v>
      </c>
      <c r="H105" s="53"/>
    </row>
    <row r="106" spans="1:8" ht="52.8" outlineLevel="6" x14ac:dyDescent="0.3">
      <c r="A106" s="102" t="s">
        <v>56</v>
      </c>
      <c r="B106" s="103" t="s">
        <v>55</v>
      </c>
      <c r="C106" s="102" t="s">
        <v>6</v>
      </c>
      <c r="D106" s="78" t="s">
        <v>302</v>
      </c>
      <c r="E106" s="104">
        <f>'№ 5ведомственная'!F97</f>
        <v>2923.6</v>
      </c>
      <c r="F106" s="104">
        <f>'№ 5ведомственная'!G97</f>
        <v>2923.6</v>
      </c>
      <c r="G106" s="104">
        <f>'№ 5ведомственная'!H97</f>
        <v>2923.6</v>
      </c>
      <c r="H106" s="53"/>
    </row>
    <row r="107" spans="1:8" ht="26.4" outlineLevel="6" x14ac:dyDescent="0.3">
      <c r="A107" s="102" t="s">
        <v>56</v>
      </c>
      <c r="B107" s="103" t="s">
        <v>55</v>
      </c>
      <c r="C107" s="102" t="s">
        <v>7</v>
      </c>
      <c r="D107" s="78" t="s">
        <v>303</v>
      </c>
      <c r="E107" s="104">
        <f>'№ 5ведомственная'!F98</f>
        <v>176</v>
      </c>
      <c r="F107" s="104">
        <f>'№ 5ведомственная'!G98</f>
        <v>60</v>
      </c>
      <c r="G107" s="104">
        <f>'№ 5ведомственная'!H98</f>
        <v>45</v>
      </c>
      <c r="H107" s="53"/>
    </row>
    <row r="108" spans="1:8" ht="39.6" outlineLevel="3" x14ac:dyDescent="0.3">
      <c r="A108" s="102" t="s">
        <v>56</v>
      </c>
      <c r="B108" s="103" t="s">
        <v>57</v>
      </c>
      <c r="C108" s="102"/>
      <c r="D108" s="78" t="s">
        <v>353</v>
      </c>
      <c r="E108" s="104">
        <f>E109</f>
        <v>50</v>
      </c>
      <c r="F108" s="104">
        <f t="shared" ref="F108:G110" si="19">F109</f>
        <v>50</v>
      </c>
      <c r="G108" s="104">
        <f t="shared" si="19"/>
        <v>50</v>
      </c>
      <c r="H108" s="53"/>
    </row>
    <row r="109" spans="1:8" ht="52.8" outlineLevel="4" x14ac:dyDescent="0.3">
      <c r="A109" s="102" t="s">
        <v>56</v>
      </c>
      <c r="B109" s="103" t="s">
        <v>58</v>
      </c>
      <c r="C109" s="102"/>
      <c r="D109" s="78" t="s">
        <v>354</v>
      </c>
      <c r="E109" s="104">
        <f>E110</f>
        <v>50</v>
      </c>
      <c r="F109" s="104">
        <f t="shared" si="19"/>
        <v>50</v>
      </c>
      <c r="G109" s="104">
        <f t="shared" si="19"/>
        <v>50</v>
      </c>
      <c r="H109" s="53"/>
    </row>
    <row r="110" spans="1:8" outlineLevel="5" x14ac:dyDescent="0.3">
      <c r="A110" s="102" t="s">
        <v>56</v>
      </c>
      <c r="B110" s="103" t="s">
        <v>59</v>
      </c>
      <c r="C110" s="102"/>
      <c r="D110" s="78" t="s">
        <v>355</v>
      </c>
      <c r="E110" s="104">
        <f>E111</f>
        <v>50</v>
      </c>
      <c r="F110" s="104">
        <f t="shared" si="19"/>
        <v>50</v>
      </c>
      <c r="G110" s="104">
        <f t="shared" si="19"/>
        <v>50</v>
      </c>
      <c r="H110" s="53"/>
    </row>
    <row r="111" spans="1:8" ht="26.4" outlineLevel="6" x14ac:dyDescent="0.3">
      <c r="A111" s="102" t="s">
        <v>56</v>
      </c>
      <c r="B111" s="103" t="s">
        <v>59</v>
      </c>
      <c r="C111" s="102" t="s">
        <v>7</v>
      </c>
      <c r="D111" s="78" t="s">
        <v>303</v>
      </c>
      <c r="E111" s="104">
        <f>'№ 5ведомственная'!F102</f>
        <v>50</v>
      </c>
      <c r="F111" s="104">
        <f>'№ 5ведомственная'!G102</f>
        <v>50</v>
      </c>
      <c r="G111" s="104">
        <f>'№ 5ведомственная'!H102</f>
        <v>50</v>
      </c>
      <c r="H111" s="53"/>
    </row>
    <row r="112" spans="1:8" ht="26.4" outlineLevel="3" x14ac:dyDescent="0.3">
      <c r="A112" s="102" t="s">
        <v>56</v>
      </c>
      <c r="B112" s="103" t="s">
        <v>60</v>
      </c>
      <c r="C112" s="102"/>
      <c r="D112" s="78" t="s">
        <v>356</v>
      </c>
      <c r="E112" s="104">
        <f>E113+E124</f>
        <v>500</v>
      </c>
      <c r="F112" s="104">
        <f>F113+F124</f>
        <v>500</v>
      </c>
      <c r="G112" s="104">
        <f>G113+G124</f>
        <v>500</v>
      </c>
      <c r="H112" s="53"/>
    </row>
    <row r="113" spans="1:8" ht="39.6" outlineLevel="4" x14ac:dyDescent="0.3">
      <c r="A113" s="102" t="s">
        <v>56</v>
      </c>
      <c r="B113" s="103" t="s">
        <v>61</v>
      </c>
      <c r="C113" s="102"/>
      <c r="D113" s="78" t="s">
        <v>357</v>
      </c>
      <c r="E113" s="104">
        <f>E114+E116+E118+E120+E122</f>
        <v>450</v>
      </c>
      <c r="F113" s="104">
        <f>F114+F116+F118+F120+F122</f>
        <v>450</v>
      </c>
      <c r="G113" s="104">
        <f>G114+G116+G118+G120+G122</f>
        <v>450</v>
      </c>
      <c r="H113" s="53"/>
    </row>
    <row r="114" spans="1:8" outlineLevel="5" x14ac:dyDescent="0.3">
      <c r="A114" s="102" t="s">
        <v>56</v>
      </c>
      <c r="B114" s="103" t="s">
        <v>62</v>
      </c>
      <c r="C114" s="102"/>
      <c r="D114" s="78" t="s">
        <v>358</v>
      </c>
      <c r="E114" s="104">
        <f>E115</f>
        <v>130</v>
      </c>
      <c r="F114" s="104">
        <f>F115</f>
        <v>130</v>
      </c>
      <c r="G114" s="104">
        <f>G115</f>
        <v>130</v>
      </c>
      <c r="H114" s="53"/>
    </row>
    <row r="115" spans="1:8" ht="26.4" outlineLevel="6" x14ac:dyDescent="0.3">
      <c r="A115" s="102" t="s">
        <v>56</v>
      </c>
      <c r="B115" s="103" t="s">
        <v>62</v>
      </c>
      <c r="C115" s="102" t="s">
        <v>7</v>
      </c>
      <c r="D115" s="78" t="s">
        <v>303</v>
      </c>
      <c r="E115" s="104">
        <f>'№ 5ведомственная'!F106</f>
        <v>130</v>
      </c>
      <c r="F115" s="104">
        <f>'№ 5ведомственная'!G106</f>
        <v>130</v>
      </c>
      <c r="G115" s="104">
        <f>'№ 5ведомственная'!H106</f>
        <v>130</v>
      </c>
      <c r="H115" s="53"/>
    </row>
    <row r="116" spans="1:8" outlineLevel="5" x14ac:dyDescent="0.3">
      <c r="A116" s="102" t="s">
        <v>56</v>
      </c>
      <c r="B116" s="103" t="s">
        <v>63</v>
      </c>
      <c r="C116" s="102"/>
      <c r="D116" s="78" t="s">
        <v>359</v>
      </c>
      <c r="E116" s="104">
        <f>E117</f>
        <v>250</v>
      </c>
      <c r="F116" s="104">
        <f>F117</f>
        <v>250</v>
      </c>
      <c r="G116" s="104">
        <f>G117</f>
        <v>250</v>
      </c>
      <c r="H116" s="53"/>
    </row>
    <row r="117" spans="1:8" ht="26.4" outlineLevel="6" x14ac:dyDescent="0.3">
      <c r="A117" s="102" t="s">
        <v>56</v>
      </c>
      <c r="B117" s="103" t="s">
        <v>63</v>
      </c>
      <c r="C117" s="102" t="s">
        <v>7</v>
      </c>
      <c r="D117" s="78" t="s">
        <v>303</v>
      </c>
      <c r="E117" s="104">
        <f>'№ 5ведомственная'!F108</f>
        <v>250</v>
      </c>
      <c r="F117" s="104">
        <f>'№ 5ведомственная'!G108</f>
        <v>250</v>
      </c>
      <c r="G117" s="104">
        <f>'№ 5ведомственная'!H108</f>
        <v>250</v>
      </c>
      <c r="H117" s="53"/>
    </row>
    <row r="118" spans="1:8" outlineLevel="5" x14ac:dyDescent="0.3">
      <c r="A118" s="102" t="s">
        <v>56</v>
      </c>
      <c r="B118" s="103" t="s">
        <v>64</v>
      </c>
      <c r="C118" s="102"/>
      <c r="D118" s="78" t="s">
        <v>360</v>
      </c>
      <c r="E118" s="104">
        <f>E119</f>
        <v>40</v>
      </c>
      <c r="F118" s="104">
        <f>F119</f>
        <v>40</v>
      </c>
      <c r="G118" s="104">
        <f>G119</f>
        <v>40</v>
      </c>
      <c r="H118" s="53"/>
    </row>
    <row r="119" spans="1:8" ht="26.4" outlineLevel="6" x14ac:dyDescent="0.3">
      <c r="A119" s="102" t="s">
        <v>56</v>
      </c>
      <c r="B119" s="103" t="s">
        <v>64</v>
      </c>
      <c r="C119" s="102" t="s">
        <v>7</v>
      </c>
      <c r="D119" s="78" t="s">
        <v>303</v>
      </c>
      <c r="E119" s="104">
        <f>'№ 5ведомственная'!F110</f>
        <v>40</v>
      </c>
      <c r="F119" s="104">
        <f>'№ 5ведомственная'!G110</f>
        <v>40</v>
      </c>
      <c r="G119" s="104">
        <f>'№ 5ведомственная'!H110</f>
        <v>40</v>
      </c>
      <c r="H119" s="53"/>
    </row>
    <row r="120" spans="1:8" outlineLevel="5" x14ac:dyDescent="0.3">
      <c r="A120" s="102" t="s">
        <v>56</v>
      </c>
      <c r="B120" s="103" t="s">
        <v>65</v>
      </c>
      <c r="C120" s="102"/>
      <c r="D120" s="78" t="s">
        <v>361</v>
      </c>
      <c r="E120" s="104">
        <f>E121</f>
        <v>10</v>
      </c>
      <c r="F120" s="104">
        <f>F121</f>
        <v>10</v>
      </c>
      <c r="G120" s="104">
        <f>G121</f>
        <v>10</v>
      </c>
      <c r="H120" s="53"/>
    </row>
    <row r="121" spans="1:8" ht="26.4" outlineLevel="6" x14ac:dyDescent="0.3">
      <c r="A121" s="102" t="s">
        <v>56</v>
      </c>
      <c r="B121" s="103" t="s">
        <v>65</v>
      </c>
      <c r="C121" s="102" t="s">
        <v>7</v>
      </c>
      <c r="D121" s="78" t="s">
        <v>303</v>
      </c>
      <c r="E121" s="104">
        <f>'№ 5ведомственная'!F112</f>
        <v>10</v>
      </c>
      <c r="F121" s="104">
        <f>'№ 5ведомственная'!G112</f>
        <v>10</v>
      </c>
      <c r="G121" s="104">
        <f>'№ 5ведомственная'!H112</f>
        <v>10</v>
      </c>
      <c r="H121" s="53"/>
    </row>
    <row r="122" spans="1:8" outlineLevel="5" x14ac:dyDescent="0.3">
      <c r="A122" s="102" t="s">
        <v>56</v>
      </c>
      <c r="B122" s="103" t="s">
        <v>66</v>
      </c>
      <c r="C122" s="102"/>
      <c r="D122" s="78" t="s">
        <v>362</v>
      </c>
      <c r="E122" s="104">
        <f>E123</f>
        <v>20</v>
      </c>
      <c r="F122" s="104">
        <f>F123</f>
        <v>20</v>
      </c>
      <c r="G122" s="104">
        <f>G123</f>
        <v>20</v>
      </c>
      <c r="H122" s="53"/>
    </row>
    <row r="123" spans="1:8" ht="26.4" outlineLevel="6" x14ac:dyDescent="0.3">
      <c r="A123" s="102" t="s">
        <v>56</v>
      </c>
      <c r="B123" s="103" t="s">
        <v>66</v>
      </c>
      <c r="C123" s="102" t="s">
        <v>7</v>
      </c>
      <c r="D123" s="78" t="s">
        <v>303</v>
      </c>
      <c r="E123" s="104">
        <f>'№ 5ведомственная'!F114</f>
        <v>20</v>
      </c>
      <c r="F123" s="104">
        <f>'№ 5ведомственная'!G114</f>
        <v>20</v>
      </c>
      <c r="G123" s="104">
        <f>'№ 5ведомственная'!H114</f>
        <v>20</v>
      </c>
      <c r="H123" s="53"/>
    </row>
    <row r="124" spans="1:8" ht="39.6" outlineLevel="4" x14ac:dyDescent="0.3">
      <c r="A124" s="102" t="s">
        <v>56</v>
      </c>
      <c r="B124" s="103" t="s">
        <v>67</v>
      </c>
      <c r="C124" s="102"/>
      <c r="D124" s="78" t="s">
        <v>363</v>
      </c>
      <c r="E124" s="104">
        <f t="shared" ref="E124:G125" si="20">E125</f>
        <v>50</v>
      </c>
      <c r="F124" s="104">
        <f t="shared" si="20"/>
        <v>50</v>
      </c>
      <c r="G124" s="104">
        <f t="shared" si="20"/>
        <v>50</v>
      </c>
      <c r="H124" s="53"/>
    </row>
    <row r="125" spans="1:8" ht="26.4" outlineLevel="5" x14ac:dyDescent="0.3">
      <c r="A125" s="102" t="s">
        <v>56</v>
      </c>
      <c r="B125" s="103" t="s">
        <v>68</v>
      </c>
      <c r="C125" s="102"/>
      <c r="D125" s="78" t="s">
        <v>364</v>
      </c>
      <c r="E125" s="104">
        <f t="shared" si="20"/>
        <v>50</v>
      </c>
      <c r="F125" s="104">
        <f t="shared" si="20"/>
        <v>50</v>
      </c>
      <c r="G125" s="104">
        <f t="shared" si="20"/>
        <v>50</v>
      </c>
      <c r="H125" s="53"/>
    </row>
    <row r="126" spans="1:8" ht="26.4" outlineLevel="6" x14ac:dyDescent="0.3">
      <c r="A126" s="102" t="s">
        <v>56</v>
      </c>
      <c r="B126" s="103" t="s">
        <v>68</v>
      </c>
      <c r="C126" s="102" t="s">
        <v>7</v>
      </c>
      <c r="D126" s="78" t="s">
        <v>303</v>
      </c>
      <c r="E126" s="104">
        <f>'№ 5ведомственная'!F117</f>
        <v>50</v>
      </c>
      <c r="F126" s="104">
        <f>'№ 5ведомственная'!G117</f>
        <v>50</v>
      </c>
      <c r="G126" s="104">
        <f>'№ 5ведомственная'!H117</f>
        <v>50</v>
      </c>
      <c r="H126" s="53"/>
    </row>
    <row r="127" spans="1:8" ht="26.4" outlineLevel="6" x14ac:dyDescent="0.3">
      <c r="A127" s="71" t="s">
        <v>593</v>
      </c>
      <c r="B127" s="71"/>
      <c r="C127" s="72"/>
      <c r="D127" s="100" t="s">
        <v>598</v>
      </c>
      <c r="E127" s="104">
        <f>E136+E128</f>
        <v>245</v>
      </c>
      <c r="F127" s="104">
        <f>F136+F128</f>
        <v>245</v>
      </c>
      <c r="G127" s="104">
        <f>G136+G128</f>
        <v>245</v>
      </c>
      <c r="H127" s="53"/>
    </row>
    <row r="128" spans="1:8" ht="39.6" outlineLevel="6" x14ac:dyDescent="0.3">
      <c r="A128" s="71" t="s">
        <v>593</v>
      </c>
      <c r="B128" s="71" t="s">
        <v>43</v>
      </c>
      <c r="C128" s="72"/>
      <c r="D128" s="100" t="s">
        <v>674</v>
      </c>
      <c r="E128" s="104">
        <f>E129</f>
        <v>45</v>
      </c>
      <c r="F128" s="104">
        <f>F129</f>
        <v>45</v>
      </c>
      <c r="G128" s="104">
        <f>G129</f>
        <v>45</v>
      </c>
      <c r="H128" s="53"/>
    </row>
    <row r="129" spans="1:10" ht="26.4" outlineLevel="6" x14ac:dyDescent="0.3">
      <c r="A129" s="71" t="s">
        <v>593</v>
      </c>
      <c r="B129" s="71" t="s">
        <v>44</v>
      </c>
      <c r="C129" s="72"/>
      <c r="D129" s="100" t="s">
        <v>335</v>
      </c>
      <c r="E129" s="104">
        <f>E130+E133</f>
        <v>45</v>
      </c>
      <c r="F129" s="104">
        <f>F130+F133</f>
        <v>45</v>
      </c>
      <c r="G129" s="104">
        <f>G130+G133</f>
        <v>45</v>
      </c>
      <c r="H129" s="53"/>
    </row>
    <row r="130" spans="1:10" ht="26.4" outlineLevel="6" x14ac:dyDescent="0.3">
      <c r="A130" s="71" t="s">
        <v>593</v>
      </c>
      <c r="B130" s="71" t="s">
        <v>45</v>
      </c>
      <c r="C130" s="72"/>
      <c r="D130" s="100" t="s">
        <v>336</v>
      </c>
      <c r="E130" s="104">
        <f t="shared" ref="E130:G131" si="21">E131</f>
        <v>2</v>
      </c>
      <c r="F130" s="104">
        <f t="shared" si="21"/>
        <v>2</v>
      </c>
      <c r="G130" s="104">
        <f t="shared" si="21"/>
        <v>2</v>
      </c>
      <c r="H130" s="53"/>
    </row>
    <row r="131" spans="1:10" ht="26.4" outlineLevel="6" x14ac:dyDescent="0.3">
      <c r="A131" s="71" t="s">
        <v>593</v>
      </c>
      <c r="B131" s="71" t="s">
        <v>46</v>
      </c>
      <c r="C131" s="72"/>
      <c r="D131" s="100" t="s">
        <v>337</v>
      </c>
      <c r="E131" s="104">
        <f t="shared" si="21"/>
        <v>2</v>
      </c>
      <c r="F131" s="104">
        <f t="shared" si="21"/>
        <v>2</v>
      </c>
      <c r="G131" s="104">
        <f t="shared" si="21"/>
        <v>2</v>
      </c>
      <c r="H131" s="53"/>
    </row>
    <row r="132" spans="1:10" ht="26.4" outlineLevel="6" x14ac:dyDescent="0.3">
      <c r="A132" s="71" t="s">
        <v>593</v>
      </c>
      <c r="B132" s="71" t="s">
        <v>46</v>
      </c>
      <c r="C132" s="72" t="s">
        <v>7</v>
      </c>
      <c r="D132" s="100" t="s">
        <v>303</v>
      </c>
      <c r="E132" s="104">
        <f>'№ 5ведомственная'!F123</f>
        <v>2</v>
      </c>
      <c r="F132" s="104">
        <f>'№ 5ведомственная'!G123</f>
        <v>2</v>
      </c>
      <c r="G132" s="104">
        <f>'№ 5ведомственная'!H123</f>
        <v>2</v>
      </c>
      <c r="H132" s="53"/>
    </row>
    <row r="133" spans="1:10" ht="26.4" outlineLevel="6" x14ac:dyDescent="0.3">
      <c r="A133" s="71" t="s">
        <v>593</v>
      </c>
      <c r="B133" s="71" t="s">
        <v>47</v>
      </c>
      <c r="C133" s="72"/>
      <c r="D133" s="100" t="s">
        <v>653</v>
      </c>
      <c r="E133" s="104">
        <f t="shared" ref="E133:G134" si="22">E134</f>
        <v>43</v>
      </c>
      <c r="F133" s="104">
        <f t="shared" si="22"/>
        <v>43</v>
      </c>
      <c r="G133" s="104">
        <f t="shared" si="22"/>
        <v>43</v>
      </c>
      <c r="H133" s="53"/>
    </row>
    <row r="134" spans="1:10" ht="26.4" outlineLevel="6" x14ac:dyDescent="0.3">
      <c r="A134" s="71" t="s">
        <v>593</v>
      </c>
      <c r="B134" s="71" t="s">
        <v>48</v>
      </c>
      <c r="C134" s="72"/>
      <c r="D134" s="100" t="s">
        <v>339</v>
      </c>
      <c r="E134" s="104">
        <f t="shared" si="22"/>
        <v>43</v>
      </c>
      <c r="F134" s="104">
        <f t="shared" si="22"/>
        <v>43</v>
      </c>
      <c r="G134" s="104">
        <f t="shared" si="22"/>
        <v>43</v>
      </c>
      <c r="H134" s="53"/>
    </row>
    <row r="135" spans="1:10" ht="52.8" outlineLevel="6" x14ac:dyDescent="0.3">
      <c r="A135" s="71" t="s">
        <v>593</v>
      </c>
      <c r="B135" s="71" t="s">
        <v>48</v>
      </c>
      <c r="C135" s="72">
        <v>100</v>
      </c>
      <c r="D135" s="100" t="s">
        <v>302</v>
      </c>
      <c r="E135" s="104">
        <f>'№ 5ведомственная'!F126</f>
        <v>43</v>
      </c>
      <c r="F135" s="104">
        <f>'№ 5ведомственная'!G126</f>
        <v>43</v>
      </c>
      <c r="G135" s="104">
        <f>'№ 5ведомственная'!H126</f>
        <v>43</v>
      </c>
      <c r="H135" s="53"/>
    </row>
    <row r="136" spans="1:10" ht="39.6" outlineLevel="6" x14ac:dyDescent="0.3">
      <c r="A136" s="71" t="s">
        <v>593</v>
      </c>
      <c r="B136" s="71" t="s">
        <v>594</v>
      </c>
      <c r="C136" s="72"/>
      <c r="D136" s="100" t="s">
        <v>675</v>
      </c>
      <c r="E136" s="104">
        <f t="shared" ref="E136:G139" si="23">E137</f>
        <v>200</v>
      </c>
      <c r="F136" s="104">
        <f t="shared" si="23"/>
        <v>200</v>
      </c>
      <c r="G136" s="104">
        <f t="shared" si="23"/>
        <v>200</v>
      </c>
      <c r="H136" s="53"/>
    </row>
    <row r="137" spans="1:10" ht="79.2" outlineLevel="6" x14ac:dyDescent="0.3">
      <c r="A137" s="71" t="s">
        <v>593</v>
      </c>
      <c r="B137" s="71" t="s">
        <v>595</v>
      </c>
      <c r="C137" s="72"/>
      <c r="D137" s="100" t="s">
        <v>601</v>
      </c>
      <c r="E137" s="104">
        <f t="shared" si="23"/>
        <v>200</v>
      </c>
      <c r="F137" s="104">
        <f t="shared" si="23"/>
        <v>200</v>
      </c>
      <c r="G137" s="104">
        <f t="shared" si="23"/>
        <v>200</v>
      </c>
      <c r="H137" s="53"/>
    </row>
    <row r="138" spans="1:10" ht="26.4" outlineLevel="6" x14ac:dyDescent="0.3">
      <c r="A138" s="71" t="s">
        <v>593</v>
      </c>
      <c r="B138" s="71" t="s">
        <v>596</v>
      </c>
      <c r="C138" s="72"/>
      <c r="D138" s="100" t="s">
        <v>599</v>
      </c>
      <c r="E138" s="104">
        <f>E139</f>
        <v>200</v>
      </c>
      <c r="F138" s="104">
        <f t="shared" si="23"/>
        <v>200</v>
      </c>
      <c r="G138" s="104">
        <f t="shared" si="23"/>
        <v>200</v>
      </c>
      <c r="H138" s="53"/>
    </row>
    <row r="139" spans="1:10" ht="26.4" outlineLevel="6" x14ac:dyDescent="0.3">
      <c r="A139" s="71" t="s">
        <v>593</v>
      </c>
      <c r="B139" s="71" t="s">
        <v>597</v>
      </c>
      <c r="C139" s="72"/>
      <c r="D139" s="100" t="s">
        <v>600</v>
      </c>
      <c r="E139" s="104">
        <f t="shared" si="23"/>
        <v>200</v>
      </c>
      <c r="F139" s="104">
        <f t="shared" si="23"/>
        <v>200</v>
      </c>
      <c r="G139" s="104">
        <f t="shared" si="23"/>
        <v>200</v>
      </c>
      <c r="H139" s="53"/>
    </row>
    <row r="140" spans="1:10" ht="26.4" outlineLevel="6" x14ac:dyDescent="0.3">
      <c r="A140" s="71" t="s">
        <v>593</v>
      </c>
      <c r="B140" s="71" t="s">
        <v>597</v>
      </c>
      <c r="C140" s="72">
        <v>200</v>
      </c>
      <c r="D140" s="100" t="s">
        <v>303</v>
      </c>
      <c r="E140" s="104">
        <f>'№ 5ведомственная'!F131</f>
        <v>200</v>
      </c>
      <c r="F140" s="104">
        <f>'№ 5ведомственная'!G131</f>
        <v>200</v>
      </c>
      <c r="G140" s="104">
        <f>'№ 5ведомственная'!H131</f>
        <v>200</v>
      </c>
      <c r="H140" s="53"/>
    </row>
    <row r="141" spans="1:10" s="28" customFormat="1" x14ac:dyDescent="0.3">
      <c r="A141" s="124" t="s">
        <v>69</v>
      </c>
      <c r="B141" s="125"/>
      <c r="C141" s="124"/>
      <c r="D141" s="126" t="s">
        <v>251</v>
      </c>
      <c r="E141" s="127">
        <f>E148+E158+E195+E142</f>
        <v>124586.6</v>
      </c>
      <c r="F141" s="127">
        <f>F148+F158+F195+F142</f>
        <v>122589.50000000001</v>
      </c>
      <c r="G141" s="127">
        <f>G148+G158+G195+G142</f>
        <v>126076.2</v>
      </c>
      <c r="H141" s="58"/>
      <c r="I141" s="4"/>
      <c r="J141" s="4"/>
    </row>
    <row r="142" spans="1:10" s="28" customFormat="1" x14ac:dyDescent="0.3">
      <c r="A142" s="71" t="s">
        <v>70</v>
      </c>
      <c r="B142" s="71"/>
      <c r="C142" s="72"/>
      <c r="D142" s="100" t="s">
        <v>700</v>
      </c>
      <c r="E142" s="104">
        <f>E143</f>
        <v>1500</v>
      </c>
      <c r="F142" s="104">
        <f t="shared" ref="F142:G142" si="24">F143</f>
        <v>1979.7</v>
      </c>
      <c r="G142" s="104">
        <f t="shared" si="24"/>
        <v>1979.7</v>
      </c>
      <c r="H142" s="58"/>
      <c r="I142" s="4"/>
      <c r="J142" s="4"/>
    </row>
    <row r="143" spans="1:10" s="28" customFormat="1" ht="39.6" x14ac:dyDescent="0.3">
      <c r="A143" s="71" t="s">
        <v>70</v>
      </c>
      <c r="B143" s="71" t="s">
        <v>28</v>
      </c>
      <c r="C143" s="72"/>
      <c r="D143" s="100" t="s">
        <v>669</v>
      </c>
      <c r="E143" s="104">
        <f>E144</f>
        <v>1500</v>
      </c>
      <c r="F143" s="104">
        <f t="shared" ref="F143:G143" si="25">F144</f>
        <v>1979.7</v>
      </c>
      <c r="G143" s="104">
        <f t="shared" si="25"/>
        <v>1979.7</v>
      </c>
      <c r="H143" s="58"/>
      <c r="I143" s="4"/>
      <c r="J143" s="4"/>
    </row>
    <row r="144" spans="1:10" s="28" customFormat="1" ht="26.4" x14ac:dyDescent="0.3">
      <c r="A144" s="71" t="s">
        <v>70</v>
      </c>
      <c r="B144" s="71" t="s">
        <v>34</v>
      </c>
      <c r="C144" s="72"/>
      <c r="D144" s="100" t="s">
        <v>324</v>
      </c>
      <c r="E144" s="104">
        <f>E145</f>
        <v>1500</v>
      </c>
      <c r="F144" s="104">
        <f t="shared" ref="F144:G144" si="26">F145</f>
        <v>1979.7</v>
      </c>
      <c r="G144" s="104">
        <f t="shared" si="26"/>
        <v>1979.7</v>
      </c>
      <c r="H144" s="58"/>
      <c r="I144" s="4"/>
      <c r="J144" s="4"/>
    </row>
    <row r="145" spans="1:10" s="28" customFormat="1" ht="52.8" x14ac:dyDescent="0.3">
      <c r="A145" s="71" t="s">
        <v>70</v>
      </c>
      <c r="B145" s="71" t="s">
        <v>35</v>
      </c>
      <c r="C145" s="72"/>
      <c r="D145" s="100" t="s">
        <v>325</v>
      </c>
      <c r="E145" s="104">
        <f>E146</f>
        <v>1500</v>
      </c>
      <c r="F145" s="104">
        <f t="shared" ref="F145:G145" si="27">F146</f>
        <v>1979.7</v>
      </c>
      <c r="G145" s="104">
        <f t="shared" si="27"/>
        <v>1979.7</v>
      </c>
      <c r="H145" s="58"/>
      <c r="I145" s="4"/>
      <c r="J145" s="4"/>
    </row>
    <row r="146" spans="1:10" ht="39.6" outlineLevel="6" x14ac:dyDescent="0.3">
      <c r="A146" s="71" t="s">
        <v>70</v>
      </c>
      <c r="B146" s="71" t="s">
        <v>698</v>
      </c>
      <c r="C146" s="72"/>
      <c r="D146" s="100" t="s">
        <v>699</v>
      </c>
      <c r="E146" s="101">
        <f>E147</f>
        <v>1500</v>
      </c>
      <c r="F146" s="101">
        <f t="shared" ref="F146:G146" si="28">F147</f>
        <v>1979.7</v>
      </c>
      <c r="G146" s="101">
        <f t="shared" si="28"/>
        <v>1979.7</v>
      </c>
      <c r="H146" s="53"/>
    </row>
    <row r="147" spans="1:10" ht="26.4" outlineLevel="6" x14ac:dyDescent="0.3">
      <c r="A147" s="71" t="s">
        <v>70</v>
      </c>
      <c r="B147" s="71" t="s">
        <v>698</v>
      </c>
      <c r="C147" s="72" t="s">
        <v>7</v>
      </c>
      <c r="D147" s="100" t="s">
        <v>303</v>
      </c>
      <c r="E147" s="101">
        <f>'№ 5ведомственная'!F138</f>
        <v>1500</v>
      </c>
      <c r="F147" s="101">
        <f>'№ 5ведомственная'!G138</f>
        <v>1979.7</v>
      </c>
      <c r="G147" s="101">
        <f>'№ 5ведомственная'!H138</f>
        <v>1979.7</v>
      </c>
      <c r="H147" s="53"/>
    </row>
    <row r="148" spans="1:10" outlineLevel="1" x14ac:dyDescent="0.3">
      <c r="A148" s="72" t="s">
        <v>74</v>
      </c>
      <c r="B148" s="71"/>
      <c r="C148" s="72"/>
      <c r="D148" s="100" t="s">
        <v>270</v>
      </c>
      <c r="E148" s="101">
        <f>E149</f>
        <v>16485.599999999999</v>
      </c>
      <c r="F148" s="101">
        <f t="shared" ref="F148:G150" si="29">F149</f>
        <v>16525.400000000001</v>
      </c>
      <c r="G148" s="101">
        <f t="shared" si="29"/>
        <v>16538.7</v>
      </c>
      <c r="H148" s="53"/>
    </row>
    <row r="149" spans="1:10" ht="39.6" outlineLevel="2" x14ac:dyDescent="0.3">
      <c r="A149" s="72" t="s">
        <v>74</v>
      </c>
      <c r="B149" s="71" t="s">
        <v>71</v>
      </c>
      <c r="C149" s="72"/>
      <c r="D149" s="100" t="s">
        <v>668</v>
      </c>
      <c r="E149" s="101">
        <f>E150</f>
        <v>16485.599999999999</v>
      </c>
      <c r="F149" s="101">
        <f t="shared" si="29"/>
        <v>16525.400000000001</v>
      </c>
      <c r="G149" s="101">
        <f t="shared" si="29"/>
        <v>16538.7</v>
      </c>
      <c r="H149" s="53"/>
    </row>
    <row r="150" spans="1:10" ht="26.4" outlineLevel="3" x14ac:dyDescent="0.3">
      <c r="A150" s="72" t="s">
        <v>74</v>
      </c>
      <c r="B150" s="71" t="s">
        <v>75</v>
      </c>
      <c r="C150" s="72"/>
      <c r="D150" s="100" t="s">
        <v>368</v>
      </c>
      <c r="E150" s="101">
        <f>E151</f>
        <v>16485.599999999999</v>
      </c>
      <c r="F150" s="101">
        <f t="shared" si="29"/>
        <v>16525.400000000001</v>
      </c>
      <c r="G150" s="101">
        <f t="shared" si="29"/>
        <v>16538.7</v>
      </c>
      <c r="H150" s="53"/>
    </row>
    <row r="151" spans="1:10" outlineLevel="4" x14ac:dyDescent="0.3">
      <c r="A151" s="72" t="s">
        <v>74</v>
      </c>
      <c r="B151" s="71" t="s">
        <v>76</v>
      </c>
      <c r="C151" s="72"/>
      <c r="D151" s="100" t="s">
        <v>369</v>
      </c>
      <c r="E151" s="101">
        <f>E152+E154+E156</f>
        <v>16485.599999999999</v>
      </c>
      <c r="F151" s="101">
        <f t="shared" ref="F151:G151" si="30">F152+F154+F156</f>
        <v>16525.400000000001</v>
      </c>
      <c r="G151" s="101">
        <f t="shared" si="30"/>
        <v>16538.7</v>
      </c>
      <c r="H151" s="53"/>
    </row>
    <row r="152" spans="1:10" ht="39.6" outlineLevel="5" x14ac:dyDescent="0.3">
      <c r="A152" s="72" t="s">
        <v>74</v>
      </c>
      <c r="B152" s="71" t="s">
        <v>77</v>
      </c>
      <c r="C152" s="72"/>
      <c r="D152" s="100" t="s">
        <v>370</v>
      </c>
      <c r="E152" s="101">
        <f>E153</f>
        <v>3293.1</v>
      </c>
      <c r="F152" s="101">
        <f>F153</f>
        <v>3305</v>
      </c>
      <c r="G152" s="101">
        <f>G153</f>
        <v>3317.4</v>
      </c>
      <c r="H152" s="53"/>
    </row>
    <row r="153" spans="1:10" ht="26.4" outlineLevel="6" x14ac:dyDescent="0.3">
      <c r="A153" s="72" t="s">
        <v>74</v>
      </c>
      <c r="B153" s="71" t="s">
        <v>77</v>
      </c>
      <c r="C153" s="72" t="s">
        <v>7</v>
      </c>
      <c r="D153" s="100" t="s">
        <v>303</v>
      </c>
      <c r="E153" s="101">
        <f>'№ 5ведомственная'!F148</f>
        <v>3293.1</v>
      </c>
      <c r="F153" s="101">
        <f>'№ 5ведомственная'!G148</f>
        <v>3305</v>
      </c>
      <c r="G153" s="101">
        <f>'№ 5ведомственная'!H148</f>
        <v>3317.4</v>
      </c>
      <c r="H153" s="53"/>
    </row>
    <row r="154" spans="1:10" ht="39.6" outlineLevel="6" x14ac:dyDescent="0.3">
      <c r="A154" s="71" t="s">
        <v>74</v>
      </c>
      <c r="B154" s="71" t="s">
        <v>556</v>
      </c>
      <c r="C154" s="72"/>
      <c r="D154" s="100" t="s">
        <v>370</v>
      </c>
      <c r="E154" s="101">
        <f>E155</f>
        <v>13172.5</v>
      </c>
      <c r="F154" s="101">
        <f>F155</f>
        <v>13220.4</v>
      </c>
      <c r="G154" s="101">
        <f>G155</f>
        <v>13221.3</v>
      </c>
      <c r="H154" s="53"/>
    </row>
    <row r="155" spans="1:10" ht="26.4" outlineLevel="6" x14ac:dyDescent="0.3">
      <c r="A155" s="71" t="s">
        <v>74</v>
      </c>
      <c r="B155" s="71" t="s">
        <v>556</v>
      </c>
      <c r="C155" s="72" t="s">
        <v>7</v>
      </c>
      <c r="D155" s="100" t="s">
        <v>303</v>
      </c>
      <c r="E155" s="101">
        <f>'№ 5ведомственная'!F144</f>
        <v>13172.5</v>
      </c>
      <c r="F155" s="101">
        <f>'№ 5ведомственная'!G144</f>
        <v>13220.4</v>
      </c>
      <c r="G155" s="101">
        <f>'№ 5ведомственная'!H144</f>
        <v>13221.3</v>
      </c>
      <c r="H155" s="53"/>
    </row>
    <row r="156" spans="1:10" outlineLevel="6" x14ac:dyDescent="0.3">
      <c r="A156" s="71" t="s">
        <v>74</v>
      </c>
      <c r="B156" s="71" t="s">
        <v>763</v>
      </c>
      <c r="C156" s="72"/>
      <c r="D156" s="100" t="s">
        <v>764</v>
      </c>
      <c r="E156" s="101">
        <f>E157</f>
        <v>20</v>
      </c>
      <c r="F156" s="101">
        <f t="shared" ref="F156:G156" si="31">F157</f>
        <v>0</v>
      </c>
      <c r="G156" s="101">
        <f t="shared" si="31"/>
        <v>0</v>
      </c>
      <c r="H156" s="53"/>
    </row>
    <row r="157" spans="1:10" ht="26.4" outlineLevel="6" x14ac:dyDescent="0.3">
      <c r="A157" s="71" t="s">
        <v>74</v>
      </c>
      <c r="B157" s="71" t="s">
        <v>763</v>
      </c>
      <c r="C157" s="72">
        <v>200</v>
      </c>
      <c r="D157" s="100" t="s">
        <v>303</v>
      </c>
      <c r="E157" s="101">
        <f>'№ 5ведомственная'!F146</f>
        <v>20</v>
      </c>
      <c r="F157" s="101">
        <f>'№ 5ведомственная'!G146</f>
        <v>0</v>
      </c>
      <c r="G157" s="101">
        <f>'№ 5ведомственная'!H146</f>
        <v>0</v>
      </c>
      <c r="H157" s="53"/>
    </row>
    <row r="158" spans="1:10" outlineLevel="1" x14ac:dyDescent="0.3">
      <c r="A158" s="72" t="s">
        <v>78</v>
      </c>
      <c r="B158" s="71"/>
      <c r="C158" s="72"/>
      <c r="D158" s="100" t="s">
        <v>271</v>
      </c>
      <c r="E158" s="101">
        <f>E159+E190</f>
        <v>106501</v>
      </c>
      <c r="F158" s="101">
        <f>F159+F190</f>
        <v>103984.40000000001</v>
      </c>
      <c r="G158" s="101">
        <f>G159+G190</f>
        <v>107457.8</v>
      </c>
      <c r="H158" s="59"/>
      <c r="I158" s="59"/>
      <c r="J158" s="59"/>
    </row>
    <row r="159" spans="1:10" ht="39.6" outlineLevel="2" x14ac:dyDescent="0.3">
      <c r="A159" s="72" t="s">
        <v>78</v>
      </c>
      <c r="B159" s="71" t="s">
        <v>71</v>
      </c>
      <c r="C159" s="72"/>
      <c r="D159" s="100" t="s">
        <v>668</v>
      </c>
      <c r="E159" s="101">
        <f>E160+E184</f>
        <v>106101</v>
      </c>
      <c r="F159" s="101">
        <f>F160+F184</f>
        <v>103584.40000000001</v>
      </c>
      <c r="G159" s="101">
        <f>G160+G184</f>
        <v>107057.8</v>
      </c>
      <c r="H159" s="53"/>
    </row>
    <row r="160" spans="1:10" ht="26.4" outlineLevel="3" x14ac:dyDescent="0.3">
      <c r="A160" s="72" t="s">
        <v>78</v>
      </c>
      <c r="B160" s="71" t="s">
        <v>75</v>
      </c>
      <c r="C160" s="72"/>
      <c r="D160" s="100" t="s">
        <v>368</v>
      </c>
      <c r="E160" s="101">
        <f>E161+E170+E179</f>
        <v>102855.7</v>
      </c>
      <c r="F160" s="101">
        <f>F161+F170+F179</f>
        <v>100209.3</v>
      </c>
      <c r="G160" s="101">
        <f>G161+G170+G179</f>
        <v>103547.6</v>
      </c>
      <c r="H160" s="53"/>
    </row>
    <row r="161" spans="1:8" ht="39.6" outlineLevel="4" x14ac:dyDescent="0.3">
      <c r="A161" s="72" t="s">
        <v>78</v>
      </c>
      <c r="B161" s="71" t="s">
        <v>79</v>
      </c>
      <c r="C161" s="72"/>
      <c r="D161" s="100" t="s">
        <v>371</v>
      </c>
      <c r="E161" s="101">
        <f>E162+E164+E166+E168</f>
        <v>45208.2</v>
      </c>
      <c r="F161" s="101">
        <f t="shared" ref="F161:G161" si="32">F162+F164+F166+F168</f>
        <v>43144</v>
      </c>
      <c r="G161" s="101">
        <f t="shared" si="32"/>
        <v>44199.7</v>
      </c>
      <c r="H161" s="53"/>
    </row>
    <row r="162" spans="1:8" ht="66" outlineLevel="5" x14ac:dyDescent="0.3">
      <c r="A162" s="72" t="s">
        <v>78</v>
      </c>
      <c r="B162" s="71" t="s">
        <v>80</v>
      </c>
      <c r="C162" s="72"/>
      <c r="D162" s="100" t="s">
        <v>372</v>
      </c>
      <c r="E162" s="101">
        <f>E163</f>
        <v>21198.2</v>
      </c>
      <c r="F162" s="101">
        <f>F163</f>
        <v>22046.2</v>
      </c>
      <c r="G162" s="101">
        <f>G163</f>
        <v>22928</v>
      </c>
      <c r="H162" s="53"/>
    </row>
    <row r="163" spans="1:8" ht="26.4" outlineLevel="6" x14ac:dyDescent="0.3">
      <c r="A163" s="72" t="s">
        <v>78</v>
      </c>
      <c r="B163" s="71" t="s">
        <v>80</v>
      </c>
      <c r="C163" s="72" t="s">
        <v>7</v>
      </c>
      <c r="D163" s="100" t="s">
        <v>303</v>
      </c>
      <c r="E163" s="101">
        <f>'№ 5ведомственная'!F154</f>
        <v>21198.2</v>
      </c>
      <c r="F163" s="101">
        <f>'№ 5ведомственная'!G154</f>
        <v>22046.2</v>
      </c>
      <c r="G163" s="101">
        <f>'№ 5ведомственная'!H154</f>
        <v>22928</v>
      </c>
      <c r="H163" s="53"/>
    </row>
    <row r="164" spans="1:8" ht="26.4" outlineLevel="5" x14ac:dyDescent="0.3">
      <c r="A164" s="72" t="s">
        <v>78</v>
      </c>
      <c r="B164" s="71" t="s">
        <v>81</v>
      </c>
      <c r="C164" s="72"/>
      <c r="D164" s="100" t="s">
        <v>373</v>
      </c>
      <c r="E164" s="101">
        <f>E165</f>
        <v>9710</v>
      </c>
      <c r="F164" s="101">
        <f>F165</f>
        <v>9710</v>
      </c>
      <c r="G164" s="101">
        <f>G165</f>
        <v>9710</v>
      </c>
      <c r="H164" s="59"/>
    </row>
    <row r="165" spans="1:8" ht="26.4" outlineLevel="6" x14ac:dyDescent="0.3">
      <c r="A165" s="72" t="s">
        <v>78</v>
      </c>
      <c r="B165" s="71" t="s">
        <v>81</v>
      </c>
      <c r="C165" s="72" t="s">
        <v>38</v>
      </c>
      <c r="D165" s="100" t="s">
        <v>329</v>
      </c>
      <c r="E165" s="101">
        <f>'№ 5ведомственная'!F156</f>
        <v>9710</v>
      </c>
      <c r="F165" s="101">
        <f>'№ 5ведомственная'!G156</f>
        <v>9710</v>
      </c>
      <c r="G165" s="101">
        <f>'№ 5ведомственная'!H156</f>
        <v>9710</v>
      </c>
      <c r="H165" s="53"/>
    </row>
    <row r="166" spans="1:8" ht="26.4" outlineLevel="5" x14ac:dyDescent="0.3">
      <c r="A166" s="72" t="s">
        <v>78</v>
      </c>
      <c r="B166" s="71" t="s">
        <v>82</v>
      </c>
      <c r="C166" s="72"/>
      <c r="D166" s="100" t="s">
        <v>374</v>
      </c>
      <c r="E166" s="101">
        <f>E167</f>
        <v>6000</v>
      </c>
      <c r="F166" s="101">
        <f>F167</f>
        <v>3087.8</v>
      </c>
      <c r="G166" s="101">
        <f>G167</f>
        <v>3261.7</v>
      </c>
      <c r="H166" s="53"/>
    </row>
    <row r="167" spans="1:8" ht="26.4" outlineLevel="6" x14ac:dyDescent="0.3">
      <c r="A167" s="72" t="s">
        <v>78</v>
      </c>
      <c r="B167" s="71" t="s">
        <v>82</v>
      </c>
      <c r="C167" s="72" t="s">
        <v>7</v>
      </c>
      <c r="D167" s="100" t="s">
        <v>303</v>
      </c>
      <c r="E167" s="101">
        <f>'№ 5ведомственная'!F158</f>
        <v>6000</v>
      </c>
      <c r="F167" s="101">
        <f>'№ 5ведомственная'!G158</f>
        <v>3087.8</v>
      </c>
      <c r="G167" s="101">
        <f>'№ 5ведомственная'!H158</f>
        <v>3261.7</v>
      </c>
      <c r="H167" s="53"/>
    </row>
    <row r="168" spans="1:8" ht="39.6" outlineLevel="5" x14ac:dyDescent="0.3">
      <c r="A168" s="72" t="s">
        <v>78</v>
      </c>
      <c r="B168" s="71" t="s">
        <v>83</v>
      </c>
      <c r="C168" s="72"/>
      <c r="D168" s="100" t="s">
        <v>717</v>
      </c>
      <c r="E168" s="101">
        <f>E169</f>
        <v>8300</v>
      </c>
      <c r="F168" s="101">
        <f>F169</f>
        <v>8300</v>
      </c>
      <c r="G168" s="101">
        <f>G169</f>
        <v>8300</v>
      </c>
      <c r="H168" s="53"/>
    </row>
    <row r="169" spans="1:8" ht="26.4" outlineLevel="6" x14ac:dyDescent="0.3">
      <c r="A169" s="72" t="s">
        <v>78</v>
      </c>
      <c r="B169" s="71" t="s">
        <v>83</v>
      </c>
      <c r="C169" s="72" t="s">
        <v>7</v>
      </c>
      <c r="D169" s="100" t="s">
        <v>303</v>
      </c>
      <c r="E169" s="101">
        <f>'№ 5ведомственная'!F160</f>
        <v>8300</v>
      </c>
      <c r="F169" s="101">
        <f>'№ 5ведомственная'!G160</f>
        <v>8300</v>
      </c>
      <c r="G169" s="101">
        <f>'№ 5ведомственная'!H160</f>
        <v>8300</v>
      </c>
      <c r="H169" s="53"/>
    </row>
    <row r="170" spans="1:8" outlineLevel="4" x14ac:dyDescent="0.3">
      <c r="A170" s="72" t="s">
        <v>78</v>
      </c>
      <c r="B170" s="71" t="s">
        <v>84</v>
      </c>
      <c r="C170" s="72"/>
      <c r="D170" s="100" t="s">
        <v>611</v>
      </c>
      <c r="E170" s="101">
        <f>E178+E171+E173+E175</f>
        <v>49913.799999999996</v>
      </c>
      <c r="F170" s="101">
        <f t="shared" ref="F170:G170" si="33">F178+F171+F173+F175</f>
        <v>49022.2</v>
      </c>
      <c r="G170" s="101">
        <f t="shared" si="33"/>
        <v>50983.100000000006</v>
      </c>
      <c r="H170" s="53"/>
    </row>
    <row r="171" spans="1:8" ht="26.4" outlineLevel="4" x14ac:dyDescent="0.3">
      <c r="A171" s="71" t="s">
        <v>78</v>
      </c>
      <c r="B171" s="71" t="s">
        <v>557</v>
      </c>
      <c r="C171" s="72"/>
      <c r="D171" s="100" t="s">
        <v>703</v>
      </c>
      <c r="E171" s="101">
        <f>E172</f>
        <v>43547.1</v>
      </c>
      <c r="F171" s="101">
        <f>F172</f>
        <v>44120</v>
      </c>
      <c r="G171" s="101">
        <f>G172</f>
        <v>45884.800000000003</v>
      </c>
      <c r="H171" s="53"/>
    </row>
    <row r="172" spans="1:8" ht="26.4" outlineLevel="4" x14ac:dyDescent="0.3">
      <c r="A172" s="71" t="s">
        <v>78</v>
      </c>
      <c r="B172" s="71" t="s">
        <v>557</v>
      </c>
      <c r="C172" s="72">
        <v>200</v>
      </c>
      <c r="D172" s="100" t="s">
        <v>303</v>
      </c>
      <c r="E172" s="101">
        <f>'№ 5ведомственная'!F163</f>
        <v>43547.1</v>
      </c>
      <c r="F172" s="101">
        <f>'№ 5ведомственная'!G163</f>
        <v>44120</v>
      </c>
      <c r="G172" s="101">
        <f>'№ 5ведомственная'!H163</f>
        <v>45884.800000000003</v>
      </c>
      <c r="H172" s="53"/>
    </row>
    <row r="173" spans="1:8" ht="52.8" outlineLevel="4" x14ac:dyDescent="0.3">
      <c r="A173" s="71" t="s">
        <v>78</v>
      </c>
      <c r="B173" s="71" t="s">
        <v>765</v>
      </c>
      <c r="C173" s="72"/>
      <c r="D173" s="100" t="s">
        <v>784</v>
      </c>
      <c r="E173" s="101">
        <f>E174</f>
        <v>882.6</v>
      </c>
      <c r="F173" s="101">
        <f t="shared" ref="F173:G173" si="34">F174</f>
        <v>0</v>
      </c>
      <c r="G173" s="101">
        <f t="shared" si="34"/>
        <v>0</v>
      </c>
      <c r="H173" s="53"/>
    </row>
    <row r="174" spans="1:8" ht="26.4" outlineLevel="4" x14ac:dyDescent="0.3">
      <c r="A174" s="71" t="s">
        <v>78</v>
      </c>
      <c r="B174" s="71" t="s">
        <v>765</v>
      </c>
      <c r="C174" s="72">
        <v>200</v>
      </c>
      <c r="D174" s="100" t="s">
        <v>303</v>
      </c>
      <c r="E174" s="101">
        <f>'№ 5ведомственная'!F165</f>
        <v>882.6</v>
      </c>
      <c r="F174" s="101">
        <f>'№ 5ведомственная'!G165</f>
        <v>0</v>
      </c>
      <c r="G174" s="101">
        <f>'№ 5ведомственная'!H165</f>
        <v>0</v>
      </c>
      <c r="H174" s="53"/>
    </row>
    <row r="175" spans="1:8" ht="26.4" outlineLevel="4" x14ac:dyDescent="0.3">
      <c r="A175" s="71" t="s">
        <v>78</v>
      </c>
      <c r="B175" s="71" t="s">
        <v>766</v>
      </c>
      <c r="C175" s="72"/>
      <c r="D175" s="100" t="s">
        <v>772</v>
      </c>
      <c r="E175" s="101">
        <f>E176</f>
        <v>645.5</v>
      </c>
      <c r="F175" s="101">
        <f t="shared" ref="F175:G175" si="35">F176</f>
        <v>0</v>
      </c>
      <c r="G175" s="101">
        <f t="shared" si="35"/>
        <v>0</v>
      </c>
      <c r="H175" s="53"/>
    </row>
    <row r="176" spans="1:8" ht="26.4" outlineLevel="4" x14ac:dyDescent="0.3">
      <c r="A176" s="71" t="s">
        <v>78</v>
      </c>
      <c r="B176" s="71" t="s">
        <v>766</v>
      </c>
      <c r="C176" s="72">
        <v>200</v>
      </c>
      <c r="D176" s="100" t="s">
        <v>303</v>
      </c>
      <c r="E176" s="101">
        <f>'№ 5ведомственная'!F167</f>
        <v>645.5</v>
      </c>
      <c r="F176" s="101">
        <f>'№ 5ведомственная'!G167</f>
        <v>0</v>
      </c>
      <c r="G176" s="101">
        <f>'№ 5ведомственная'!H167</f>
        <v>0</v>
      </c>
      <c r="H176" s="53"/>
    </row>
    <row r="177" spans="1:8" ht="26.4" outlineLevel="5" x14ac:dyDescent="0.3">
      <c r="A177" s="72" t="s">
        <v>78</v>
      </c>
      <c r="B177" s="71" t="s">
        <v>85</v>
      </c>
      <c r="C177" s="72"/>
      <c r="D177" s="100" t="s">
        <v>701</v>
      </c>
      <c r="E177" s="101">
        <f>E178</f>
        <v>4838.6000000000004</v>
      </c>
      <c r="F177" s="101">
        <f>F178</f>
        <v>4902.2</v>
      </c>
      <c r="G177" s="101">
        <f>G178</f>
        <v>5098.3</v>
      </c>
      <c r="H177" s="53"/>
    </row>
    <row r="178" spans="1:8" ht="26.4" outlineLevel="6" x14ac:dyDescent="0.3">
      <c r="A178" s="72" t="s">
        <v>78</v>
      </c>
      <c r="B178" s="71" t="s">
        <v>85</v>
      </c>
      <c r="C178" s="72" t="s">
        <v>7</v>
      </c>
      <c r="D178" s="100" t="s">
        <v>303</v>
      </c>
      <c r="E178" s="101">
        <f>'№ 5ведомственная'!F169</f>
        <v>4838.6000000000004</v>
      </c>
      <c r="F178" s="101">
        <f>'№ 5ведомственная'!G169</f>
        <v>4902.2</v>
      </c>
      <c r="G178" s="101">
        <f>'№ 5ведомственная'!H169</f>
        <v>5098.3</v>
      </c>
      <c r="H178" s="53"/>
    </row>
    <row r="179" spans="1:8" ht="39.6" outlineLevel="4" x14ac:dyDescent="0.3">
      <c r="A179" s="72" t="s">
        <v>78</v>
      </c>
      <c r="B179" s="71" t="s">
        <v>86</v>
      </c>
      <c r="C179" s="72"/>
      <c r="D179" s="100" t="s">
        <v>612</v>
      </c>
      <c r="E179" s="101">
        <f>E182+E180</f>
        <v>7733.7</v>
      </c>
      <c r="F179" s="101">
        <f>F182+F180</f>
        <v>8043.1</v>
      </c>
      <c r="G179" s="101">
        <f>G182+G180</f>
        <v>8364.7999999999993</v>
      </c>
      <c r="H179" s="53"/>
    </row>
    <row r="180" spans="1:8" ht="26.4" outlineLevel="4" x14ac:dyDescent="0.3">
      <c r="A180" s="71" t="s">
        <v>78</v>
      </c>
      <c r="B180" s="71" t="s">
        <v>558</v>
      </c>
      <c r="C180" s="72"/>
      <c r="D180" s="100" t="s">
        <v>559</v>
      </c>
      <c r="E180" s="101">
        <f>E181</f>
        <v>6960.3</v>
      </c>
      <c r="F180" s="101">
        <f>F181</f>
        <v>7238.8</v>
      </c>
      <c r="G180" s="101">
        <f>G181</f>
        <v>7528.3</v>
      </c>
      <c r="H180" s="53"/>
    </row>
    <row r="181" spans="1:8" ht="26.4" outlineLevel="4" x14ac:dyDescent="0.3">
      <c r="A181" s="71" t="s">
        <v>78</v>
      </c>
      <c r="B181" s="71" t="s">
        <v>558</v>
      </c>
      <c r="C181" s="72" t="s">
        <v>7</v>
      </c>
      <c r="D181" s="100" t="s">
        <v>303</v>
      </c>
      <c r="E181" s="101">
        <f>'№ 5ведомственная'!F171</f>
        <v>6960.3</v>
      </c>
      <c r="F181" s="101">
        <f>'№ 5ведомственная'!G171</f>
        <v>7238.8</v>
      </c>
      <c r="G181" s="101">
        <f>'№ 5ведомственная'!H171</f>
        <v>7528.3</v>
      </c>
      <c r="H181" s="53"/>
    </row>
    <row r="182" spans="1:8" outlineLevel="5" x14ac:dyDescent="0.3">
      <c r="A182" s="72" t="s">
        <v>78</v>
      </c>
      <c r="B182" s="71" t="s">
        <v>87</v>
      </c>
      <c r="C182" s="72"/>
      <c r="D182" s="100" t="s">
        <v>378</v>
      </c>
      <c r="E182" s="101">
        <f>E183</f>
        <v>773.4</v>
      </c>
      <c r="F182" s="101">
        <f>F183</f>
        <v>804.3</v>
      </c>
      <c r="G182" s="101">
        <f>G183</f>
        <v>836.5</v>
      </c>
      <c r="H182" s="53"/>
    </row>
    <row r="183" spans="1:8" ht="26.4" outlineLevel="6" x14ac:dyDescent="0.3">
      <c r="A183" s="72" t="s">
        <v>78</v>
      </c>
      <c r="B183" s="71" t="s">
        <v>87</v>
      </c>
      <c r="C183" s="72" t="s">
        <v>7</v>
      </c>
      <c r="D183" s="100" t="s">
        <v>303</v>
      </c>
      <c r="E183" s="101">
        <f>'№ 5ведомственная'!F174</f>
        <v>773.4</v>
      </c>
      <c r="F183" s="101">
        <f>'№ 5ведомственная'!G174</f>
        <v>804.3</v>
      </c>
      <c r="G183" s="101">
        <f>'№ 5ведомственная'!H174</f>
        <v>836.5</v>
      </c>
      <c r="H183" s="53"/>
    </row>
    <row r="184" spans="1:8" outlineLevel="3" x14ac:dyDescent="0.3">
      <c r="A184" s="72" t="s">
        <v>78</v>
      </c>
      <c r="B184" s="71" t="s">
        <v>88</v>
      </c>
      <c r="C184" s="72"/>
      <c r="D184" s="100" t="s">
        <v>379</v>
      </c>
      <c r="E184" s="101">
        <f>E185</f>
        <v>3245.3</v>
      </c>
      <c r="F184" s="101">
        <f t="shared" ref="F184:G184" si="36">F185</f>
        <v>3375.1</v>
      </c>
      <c r="G184" s="101">
        <f t="shared" si="36"/>
        <v>3510.2</v>
      </c>
      <c r="H184" s="53"/>
    </row>
    <row r="185" spans="1:8" ht="52.8" outlineLevel="4" x14ac:dyDescent="0.3">
      <c r="A185" s="72" t="s">
        <v>78</v>
      </c>
      <c r="B185" s="71" t="s">
        <v>89</v>
      </c>
      <c r="C185" s="72"/>
      <c r="D185" s="100" t="s">
        <v>613</v>
      </c>
      <c r="E185" s="101">
        <f>E186+E188</f>
        <v>3245.3</v>
      </c>
      <c r="F185" s="101">
        <f t="shared" ref="F185:G185" si="37">F186+F188</f>
        <v>3375.1</v>
      </c>
      <c r="G185" s="101">
        <f t="shared" si="37"/>
        <v>3510.2</v>
      </c>
      <c r="H185" s="53"/>
    </row>
    <row r="186" spans="1:8" ht="39.6" outlineLevel="4" x14ac:dyDescent="0.3">
      <c r="A186" s="71" t="s">
        <v>78</v>
      </c>
      <c r="B186" s="71" t="s">
        <v>560</v>
      </c>
      <c r="C186" s="72"/>
      <c r="D186" s="100" t="s">
        <v>561</v>
      </c>
      <c r="E186" s="101">
        <f>E187</f>
        <v>2920.8</v>
      </c>
      <c r="F186" s="101">
        <f>F187</f>
        <v>3037.6</v>
      </c>
      <c r="G186" s="101">
        <f>G187</f>
        <v>3159.2</v>
      </c>
      <c r="H186" s="53"/>
    </row>
    <row r="187" spans="1:8" ht="26.4" outlineLevel="4" x14ac:dyDescent="0.3">
      <c r="A187" s="71" t="s">
        <v>78</v>
      </c>
      <c r="B187" s="71" t="s">
        <v>560</v>
      </c>
      <c r="C187" s="72" t="s">
        <v>7</v>
      </c>
      <c r="D187" s="100" t="s">
        <v>303</v>
      </c>
      <c r="E187" s="101">
        <f>'№ 5ведомственная'!F178</f>
        <v>2920.8</v>
      </c>
      <c r="F187" s="101">
        <f>'№ 5ведомственная'!G178</f>
        <v>3037.6</v>
      </c>
      <c r="G187" s="101">
        <f>'№ 5ведомственная'!H178</f>
        <v>3159.2</v>
      </c>
      <c r="H187" s="53"/>
    </row>
    <row r="188" spans="1:8" ht="39.6" outlineLevel="5" x14ac:dyDescent="0.3">
      <c r="A188" s="72" t="s">
        <v>78</v>
      </c>
      <c r="B188" s="71" t="s">
        <v>90</v>
      </c>
      <c r="C188" s="72"/>
      <c r="D188" s="100" t="s">
        <v>382</v>
      </c>
      <c r="E188" s="101">
        <f>E189</f>
        <v>324.5</v>
      </c>
      <c r="F188" s="101">
        <f>F189</f>
        <v>337.5</v>
      </c>
      <c r="G188" s="101">
        <f>G189</f>
        <v>351</v>
      </c>
      <c r="H188" s="53"/>
    </row>
    <row r="189" spans="1:8" ht="26.4" outlineLevel="6" x14ac:dyDescent="0.3">
      <c r="A189" s="72" t="s">
        <v>78</v>
      </c>
      <c r="B189" s="71" t="s">
        <v>90</v>
      </c>
      <c r="C189" s="72" t="s">
        <v>7</v>
      </c>
      <c r="D189" s="100" t="s">
        <v>303</v>
      </c>
      <c r="E189" s="101">
        <f>'№ 5ведомственная'!F180</f>
        <v>324.5</v>
      </c>
      <c r="F189" s="101">
        <f>'№ 5ведомственная'!G180</f>
        <v>337.5</v>
      </c>
      <c r="G189" s="101">
        <f>'№ 5ведомственная'!H180</f>
        <v>351</v>
      </c>
      <c r="H189" s="53"/>
    </row>
    <row r="190" spans="1:8" ht="39.6" outlineLevel="2" x14ac:dyDescent="0.3">
      <c r="A190" s="71" t="s">
        <v>78</v>
      </c>
      <c r="B190" s="71" t="s">
        <v>28</v>
      </c>
      <c r="C190" s="72"/>
      <c r="D190" s="100" t="s">
        <v>669</v>
      </c>
      <c r="E190" s="101">
        <f>E191</f>
        <v>400</v>
      </c>
      <c r="F190" s="101">
        <f t="shared" ref="F190:G192" si="38">F191</f>
        <v>400</v>
      </c>
      <c r="G190" s="101">
        <f t="shared" si="38"/>
        <v>400</v>
      </c>
      <c r="H190" s="53"/>
    </row>
    <row r="191" spans="1:8" ht="26.4" outlineLevel="3" x14ac:dyDescent="0.3">
      <c r="A191" s="72" t="s">
        <v>78</v>
      </c>
      <c r="B191" s="71" t="s">
        <v>34</v>
      </c>
      <c r="C191" s="72"/>
      <c r="D191" s="100" t="s">
        <v>324</v>
      </c>
      <c r="E191" s="101">
        <f>E192</f>
        <v>400</v>
      </c>
      <c r="F191" s="101">
        <f t="shared" si="38"/>
        <v>400</v>
      </c>
      <c r="G191" s="101">
        <f t="shared" si="38"/>
        <v>400</v>
      </c>
      <c r="H191" s="53"/>
    </row>
    <row r="192" spans="1:8" ht="52.8" outlineLevel="4" x14ac:dyDescent="0.3">
      <c r="A192" s="72" t="s">
        <v>78</v>
      </c>
      <c r="B192" s="71" t="s">
        <v>35</v>
      </c>
      <c r="C192" s="72"/>
      <c r="D192" s="100" t="s">
        <v>325</v>
      </c>
      <c r="E192" s="101">
        <f>E193</f>
        <v>400</v>
      </c>
      <c r="F192" s="101">
        <f t="shared" si="38"/>
        <v>400</v>
      </c>
      <c r="G192" s="101">
        <f t="shared" si="38"/>
        <v>400</v>
      </c>
      <c r="H192" s="53"/>
    </row>
    <row r="193" spans="1:8" ht="52.8" outlineLevel="6" x14ac:dyDescent="0.3">
      <c r="A193" s="71" t="s">
        <v>78</v>
      </c>
      <c r="B193" s="71" t="s">
        <v>682</v>
      </c>
      <c r="C193" s="72"/>
      <c r="D193" s="100" t="s">
        <v>743</v>
      </c>
      <c r="E193" s="101">
        <f>E194</f>
        <v>400</v>
      </c>
      <c r="F193" s="101">
        <f t="shared" ref="F193:G193" si="39">F194</f>
        <v>400</v>
      </c>
      <c r="G193" s="101">
        <f t="shared" si="39"/>
        <v>400</v>
      </c>
      <c r="H193" s="53"/>
    </row>
    <row r="194" spans="1:8" ht="26.4" outlineLevel="6" x14ac:dyDescent="0.3">
      <c r="A194" s="72" t="s">
        <v>78</v>
      </c>
      <c r="B194" s="71" t="s">
        <v>682</v>
      </c>
      <c r="C194" s="72" t="s">
        <v>7</v>
      </c>
      <c r="D194" s="100" t="s">
        <v>303</v>
      </c>
      <c r="E194" s="101">
        <f>'№ 5ведомственная'!F185</f>
        <v>400</v>
      </c>
      <c r="F194" s="101">
        <f>'№ 5ведомственная'!G185</f>
        <v>400</v>
      </c>
      <c r="G194" s="101">
        <f>'№ 5ведомственная'!H185</f>
        <v>400</v>
      </c>
      <c r="H194" s="53"/>
    </row>
    <row r="195" spans="1:8" outlineLevel="1" x14ac:dyDescent="0.3">
      <c r="A195" s="72" t="s">
        <v>92</v>
      </c>
      <c r="B195" s="71"/>
      <c r="C195" s="72"/>
      <c r="D195" s="100" t="s">
        <v>272</v>
      </c>
      <c r="E195" s="101">
        <f>E196</f>
        <v>100</v>
      </c>
      <c r="F195" s="101">
        <f>F196</f>
        <v>100</v>
      </c>
      <c r="G195" s="101">
        <f>G196</f>
        <v>100</v>
      </c>
      <c r="H195" s="53"/>
    </row>
    <row r="196" spans="1:8" ht="39.6" outlineLevel="2" x14ac:dyDescent="0.3">
      <c r="A196" s="72" t="s">
        <v>92</v>
      </c>
      <c r="B196" s="71" t="s">
        <v>28</v>
      </c>
      <c r="C196" s="72"/>
      <c r="D196" s="100" t="s">
        <v>669</v>
      </c>
      <c r="E196" s="101">
        <f>E197</f>
        <v>100</v>
      </c>
      <c r="F196" s="101">
        <f t="shared" ref="F196:G198" si="40">F197</f>
        <v>100</v>
      </c>
      <c r="G196" s="101">
        <f t="shared" si="40"/>
        <v>100</v>
      </c>
      <c r="H196" s="53"/>
    </row>
    <row r="197" spans="1:8" ht="26.4" outlineLevel="3" x14ac:dyDescent="0.3">
      <c r="A197" s="72" t="s">
        <v>92</v>
      </c>
      <c r="B197" s="71" t="s">
        <v>34</v>
      </c>
      <c r="C197" s="72"/>
      <c r="D197" s="100" t="s">
        <v>324</v>
      </c>
      <c r="E197" s="101">
        <f>E198</f>
        <v>100</v>
      </c>
      <c r="F197" s="101">
        <f t="shared" si="40"/>
        <v>100</v>
      </c>
      <c r="G197" s="101">
        <f t="shared" si="40"/>
        <v>100</v>
      </c>
      <c r="H197" s="53"/>
    </row>
    <row r="198" spans="1:8" ht="52.8" outlineLevel="4" x14ac:dyDescent="0.3">
      <c r="A198" s="72" t="s">
        <v>92</v>
      </c>
      <c r="B198" s="71" t="s">
        <v>35</v>
      </c>
      <c r="C198" s="72"/>
      <c r="D198" s="100" t="s">
        <v>325</v>
      </c>
      <c r="E198" s="101">
        <f>E199</f>
        <v>100</v>
      </c>
      <c r="F198" s="101">
        <f t="shared" si="40"/>
        <v>100</v>
      </c>
      <c r="G198" s="101">
        <f t="shared" si="40"/>
        <v>100</v>
      </c>
      <c r="H198" s="53"/>
    </row>
    <row r="199" spans="1:8" outlineLevel="5" x14ac:dyDescent="0.3">
      <c r="A199" s="72" t="s">
        <v>92</v>
      </c>
      <c r="B199" s="71" t="s">
        <v>93</v>
      </c>
      <c r="C199" s="72"/>
      <c r="D199" s="100" t="s">
        <v>386</v>
      </c>
      <c r="E199" s="101">
        <f>E200</f>
        <v>100</v>
      </c>
      <c r="F199" s="101">
        <f>F200</f>
        <v>100</v>
      </c>
      <c r="G199" s="101">
        <f>G200</f>
        <v>100</v>
      </c>
      <c r="H199" s="53"/>
    </row>
    <row r="200" spans="1:8" ht="26.4" outlineLevel="6" x14ac:dyDescent="0.3">
      <c r="A200" s="72" t="s">
        <v>92</v>
      </c>
      <c r="B200" s="71" t="s">
        <v>93</v>
      </c>
      <c r="C200" s="72" t="s">
        <v>7</v>
      </c>
      <c r="D200" s="100" t="s">
        <v>303</v>
      </c>
      <c r="E200" s="101">
        <f>'№ 5ведомственная'!F191</f>
        <v>100</v>
      </c>
      <c r="F200" s="101">
        <f>'№ 5ведомственная'!G191</f>
        <v>100</v>
      </c>
      <c r="G200" s="101">
        <f>'№ 5ведомственная'!H191</f>
        <v>100</v>
      </c>
      <c r="H200" s="53"/>
    </row>
    <row r="201" spans="1:8" s="28" customFormat="1" x14ac:dyDescent="0.3">
      <c r="A201" s="96" t="s">
        <v>94</v>
      </c>
      <c r="B201" s="97"/>
      <c r="C201" s="96"/>
      <c r="D201" s="98" t="s">
        <v>252</v>
      </c>
      <c r="E201" s="99">
        <f>E202+E215+E243+E295</f>
        <v>98681.600000000006</v>
      </c>
      <c r="F201" s="99">
        <f>F202+F215+F243+F295</f>
        <v>55342.5</v>
      </c>
      <c r="G201" s="99">
        <f>G202+G215+G243+G295</f>
        <v>52509.2</v>
      </c>
      <c r="H201" s="58"/>
    </row>
    <row r="202" spans="1:8" outlineLevel="1" x14ac:dyDescent="0.3">
      <c r="A202" s="72" t="s">
        <v>95</v>
      </c>
      <c r="B202" s="71"/>
      <c r="C202" s="72"/>
      <c r="D202" s="100" t="s">
        <v>273</v>
      </c>
      <c r="E202" s="101">
        <f>E203+E210</f>
        <v>4333.3</v>
      </c>
      <c r="F202" s="101">
        <f>F203+F210</f>
        <v>2633.3</v>
      </c>
      <c r="G202" s="101">
        <f>G203+G210</f>
        <v>1500</v>
      </c>
      <c r="H202" s="53"/>
    </row>
    <row r="203" spans="1:8" ht="39.6" outlineLevel="2" x14ac:dyDescent="0.3">
      <c r="A203" s="72" t="s">
        <v>95</v>
      </c>
      <c r="B203" s="71" t="s">
        <v>71</v>
      </c>
      <c r="C203" s="72"/>
      <c r="D203" s="100" t="s">
        <v>668</v>
      </c>
      <c r="E203" s="101">
        <f t="shared" ref="E203:G204" si="41">E204</f>
        <v>3133.3</v>
      </c>
      <c r="F203" s="101">
        <f t="shared" si="41"/>
        <v>2633.3</v>
      </c>
      <c r="G203" s="101">
        <f t="shared" si="41"/>
        <v>1500</v>
      </c>
      <c r="H203" s="53"/>
    </row>
    <row r="204" spans="1:8" ht="26.4" outlineLevel="3" x14ac:dyDescent="0.3">
      <c r="A204" s="72" t="s">
        <v>95</v>
      </c>
      <c r="B204" s="71" t="s">
        <v>96</v>
      </c>
      <c r="C204" s="72"/>
      <c r="D204" s="100" t="s">
        <v>388</v>
      </c>
      <c r="E204" s="101">
        <f t="shared" si="41"/>
        <v>3133.3</v>
      </c>
      <c r="F204" s="101">
        <f t="shared" si="41"/>
        <v>2633.3</v>
      </c>
      <c r="G204" s="101">
        <f t="shared" si="41"/>
        <v>1500</v>
      </c>
      <c r="H204" s="53"/>
    </row>
    <row r="205" spans="1:8" ht="26.4" outlineLevel="4" x14ac:dyDescent="0.3">
      <c r="A205" s="72" t="s">
        <v>95</v>
      </c>
      <c r="B205" s="71" t="s">
        <v>97</v>
      </c>
      <c r="C205" s="72"/>
      <c r="D205" s="100" t="s">
        <v>389</v>
      </c>
      <c r="E205" s="101">
        <f>E208+E206</f>
        <v>3133.3</v>
      </c>
      <c r="F205" s="101">
        <f t="shared" ref="F205:G205" si="42">F208+F206</f>
        <v>2633.3</v>
      </c>
      <c r="G205" s="101">
        <f t="shared" si="42"/>
        <v>1500</v>
      </c>
      <c r="H205" s="53"/>
    </row>
    <row r="206" spans="1:8" ht="39.6" outlineLevel="5" x14ac:dyDescent="0.3">
      <c r="A206" s="72" t="s">
        <v>95</v>
      </c>
      <c r="B206" s="71" t="s">
        <v>98</v>
      </c>
      <c r="C206" s="72"/>
      <c r="D206" s="100" t="s">
        <v>391</v>
      </c>
      <c r="E206" s="101">
        <f>E207</f>
        <v>2133.3000000000002</v>
      </c>
      <c r="F206" s="101">
        <f>F207</f>
        <v>2133.3000000000002</v>
      </c>
      <c r="G206" s="101">
        <f>G207</f>
        <v>1000</v>
      </c>
      <c r="H206" s="53"/>
    </row>
    <row r="207" spans="1:8" ht="26.4" outlineLevel="6" x14ac:dyDescent="0.3">
      <c r="A207" s="72" t="s">
        <v>95</v>
      </c>
      <c r="B207" s="71" t="s">
        <v>98</v>
      </c>
      <c r="C207" s="72" t="s">
        <v>7</v>
      </c>
      <c r="D207" s="100" t="s">
        <v>303</v>
      </c>
      <c r="E207" s="101">
        <f>'№ 5ведомственная'!F198</f>
        <v>2133.3000000000002</v>
      </c>
      <c r="F207" s="101">
        <f>'№ 5ведомственная'!G198</f>
        <v>2133.3000000000002</v>
      </c>
      <c r="G207" s="101">
        <f>'№ 5ведомственная'!H198</f>
        <v>1000</v>
      </c>
      <c r="H207" s="53"/>
    </row>
    <row r="208" spans="1:8" ht="26.4" outlineLevel="5" x14ac:dyDescent="0.3">
      <c r="A208" s="72" t="s">
        <v>95</v>
      </c>
      <c r="B208" s="71" t="s">
        <v>637</v>
      </c>
      <c r="C208" s="72"/>
      <c r="D208" s="100" t="s">
        <v>636</v>
      </c>
      <c r="E208" s="101">
        <f>E209</f>
        <v>1000</v>
      </c>
      <c r="F208" s="101">
        <f>F209</f>
        <v>500</v>
      </c>
      <c r="G208" s="101">
        <f>G209</f>
        <v>500</v>
      </c>
      <c r="H208" s="53"/>
    </row>
    <row r="209" spans="1:8" ht="26.4" outlineLevel="6" x14ac:dyDescent="0.3">
      <c r="A209" s="72" t="s">
        <v>95</v>
      </c>
      <c r="B209" s="71" t="s">
        <v>637</v>
      </c>
      <c r="C209" s="72">
        <v>200</v>
      </c>
      <c r="D209" s="100" t="s">
        <v>303</v>
      </c>
      <c r="E209" s="101">
        <f>'№ 5ведомственная'!F200</f>
        <v>1000</v>
      </c>
      <c r="F209" s="101">
        <f>'№ 5ведомственная'!G200</f>
        <v>500</v>
      </c>
      <c r="G209" s="101">
        <f>'№ 5ведомственная'!H200</f>
        <v>500</v>
      </c>
      <c r="H209" s="53"/>
    </row>
    <row r="210" spans="1:8" ht="39.6" outlineLevel="2" x14ac:dyDescent="0.3">
      <c r="A210" s="72" t="s">
        <v>95</v>
      </c>
      <c r="B210" s="71" t="s">
        <v>99</v>
      </c>
      <c r="C210" s="72"/>
      <c r="D210" s="100" t="s">
        <v>639</v>
      </c>
      <c r="E210" s="101">
        <f t="shared" ref="E210:G213" si="43">E211</f>
        <v>1200</v>
      </c>
      <c r="F210" s="101">
        <f t="shared" si="43"/>
        <v>0</v>
      </c>
      <c r="G210" s="101">
        <f t="shared" si="43"/>
        <v>0</v>
      </c>
      <c r="H210" s="53"/>
    </row>
    <row r="211" spans="1:8" ht="26.4" outlineLevel="3" x14ac:dyDescent="0.3">
      <c r="A211" s="72" t="s">
        <v>95</v>
      </c>
      <c r="B211" s="71" t="s">
        <v>100</v>
      </c>
      <c r="C211" s="72"/>
      <c r="D211" s="100" t="s">
        <v>602</v>
      </c>
      <c r="E211" s="101">
        <f>E212</f>
        <v>1200</v>
      </c>
      <c r="F211" s="101">
        <f t="shared" si="43"/>
        <v>0</v>
      </c>
      <c r="G211" s="101">
        <f t="shared" si="43"/>
        <v>0</v>
      </c>
      <c r="H211" s="53"/>
    </row>
    <row r="212" spans="1:8" ht="26.4" outlineLevel="4" x14ac:dyDescent="0.3">
      <c r="A212" s="72" t="s">
        <v>95</v>
      </c>
      <c r="B212" s="71" t="s">
        <v>101</v>
      </c>
      <c r="C212" s="72"/>
      <c r="D212" s="100" t="s">
        <v>603</v>
      </c>
      <c r="E212" s="101">
        <f>E213</f>
        <v>1200</v>
      </c>
      <c r="F212" s="101">
        <f t="shared" si="43"/>
        <v>0</v>
      </c>
      <c r="G212" s="101">
        <f t="shared" si="43"/>
        <v>0</v>
      </c>
      <c r="H212" s="53"/>
    </row>
    <row r="213" spans="1:8" outlineLevel="5" x14ac:dyDescent="0.3">
      <c r="A213" s="72" t="s">
        <v>95</v>
      </c>
      <c r="B213" s="71" t="s">
        <v>102</v>
      </c>
      <c r="C213" s="72"/>
      <c r="D213" s="100" t="s">
        <v>533</v>
      </c>
      <c r="E213" s="101">
        <f t="shared" si="43"/>
        <v>1200</v>
      </c>
      <c r="F213" s="101">
        <f t="shared" si="43"/>
        <v>0</v>
      </c>
      <c r="G213" s="101">
        <f t="shared" si="43"/>
        <v>0</v>
      </c>
      <c r="H213" s="53"/>
    </row>
    <row r="214" spans="1:8" ht="26.4" outlineLevel="6" x14ac:dyDescent="0.3">
      <c r="A214" s="72" t="s">
        <v>95</v>
      </c>
      <c r="B214" s="71" t="s">
        <v>102</v>
      </c>
      <c r="C214" s="72" t="s">
        <v>7</v>
      </c>
      <c r="D214" s="100" t="s">
        <v>303</v>
      </c>
      <c r="E214" s="101">
        <f>'№ 5ведомственная'!F205</f>
        <v>1200</v>
      </c>
      <c r="F214" s="101">
        <f>'№ 5ведомственная'!G205</f>
        <v>0</v>
      </c>
      <c r="G214" s="101">
        <f>'№ 5ведомственная'!H205</f>
        <v>0</v>
      </c>
      <c r="H214" s="53"/>
    </row>
    <row r="215" spans="1:8" outlineLevel="1" x14ac:dyDescent="0.3">
      <c r="A215" s="72" t="s">
        <v>104</v>
      </c>
      <c r="B215" s="71"/>
      <c r="C215" s="72"/>
      <c r="D215" s="100" t="s">
        <v>275</v>
      </c>
      <c r="E215" s="101">
        <f t="shared" ref="E215:G216" si="44">E216</f>
        <v>21750</v>
      </c>
      <c r="F215" s="101">
        <f t="shared" si="44"/>
        <v>2600</v>
      </c>
      <c r="G215" s="101">
        <f t="shared" si="44"/>
        <v>2600</v>
      </c>
      <c r="H215" s="53"/>
    </row>
    <row r="216" spans="1:8" ht="39.6" outlineLevel="2" x14ac:dyDescent="0.3">
      <c r="A216" s="72" t="s">
        <v>104</v>
      </c>
      <c r="B216" s="71" t="s">
        <v>71</v>
      </c>
      <c r="C216" s="72"/>
      <c r="D216" s="100" t="s">
        <v>668</v>
      </c>
      <c r="E216" s="101">
        <f t="shared" si="44"/>
        <v>21750</v>
      </c>
      <c r="F216" s="101">
        <f t="shared" si="44"/>
        <v>2600</v>
      </c>
      <c r="G216" s="101">
        <f t="shared" si="44"/>
        <v>2600</v>
      </c>
      <c r="H216" s="53"/>
    </row>
    <row r="217" spans="1:8" ht="26.4" outlineLevel="3" x14ac:dyDescent="0.3">
      <c r="A217" s="72" t="s">
        <v>104</v>
      </c>
      <c r="B217" s="71" t="s">
        <v>96</v>
      </c>
      <c r="C217" s="72"/>
      <c r="D217" s="100" t="s">
        <v>388</v>
      </c>
      <c r="E217" s="101">
        <f>E218+E223+E238</f>
        <v>21750</v>
      </c>
      <c r="F217" s="101">
        <f>F218+F223+F238</f>
        <v>2600</v>
      </c>
      <c r="G217" s="101">
        <f>G218+G223+G238</f>
        <v>2600</v>
      </c>
      <c r="H217" s="53"/>
    </row>
    <row r="218" spans="1:8" ht="26.4" outlineLevel="4" x14ac:dyDescent="0.3">
      <c r="A218" s="72" t="s">
        <v>104</v>
      </c>
      <c r="B218" s="71" t="s">
        <v>105</v>
      </c>
      <c r="C218" s="72"/>
      <c r="D218" s="100" t="s">
        <v>397</v>
      </c>
      <c r="E218" s="101">
        <f>E219+E221</f>
        <v>7800</v>
      </c>
      <c r="F218" s="101">
        <f>F219+F221</f>
        <v>1000</v>
      </c>
      <c r="G218" s="101">
        <f>G219+G221</f>
        <v>1000</v>
      </c>
      <c r="H218" s="53"/>
    </row>
    <row r="219" spans="1:8" ht="26.4" outlineLevel="5" x14ac:dyDescent="0.3">
      <c r="A219" s="72" t="s">
        <v>104</v>
      </c>
      <c r="B219" s="71" t="s">
        <v>106</v>
      </c>
      <c r="C219" s="72"/>
      <c r="D219" s="100" t="s">
        <v>398</v>
      </c>
      <c r="E219" s="101">
        <f>E220</f>
        <v>7000</v>
      </c>
      <c r="F219" s="101">
        <f>F220</f>
        <v>500</v>
      </c>
      <c r="G219" s="101">
        <f>G220</f>
        <v>500</v>
      </c>
      <c r="H219" s="53"/>
    </row>
    <row r="220" spans="1:8" ht="26.4" outlineLevel="6" x14ac:dyDescent="0.3">
      <c r="A220" s="72" t="s">
        <v>104</v>
      </c>
      <c r="B220" s="71" t="s">
        <v>106</v>
      </c>
      <c r="C220" s="72" t="s">
        <v>7</v>
      </c>
      <c r="D220" s="100" t="s">
        <v>303</v>
      </c>
      <c r="E220" s="101">
        <f>'№ 5ведомственная'!F211</f>
        <v>7000</v>
      </c>
      <c r="F220" s="101">
        <f>'№ 5ведомственная'!G211</f>
        <v>500</v>
      </c>
      <c r="G220" s="101">
        <f>'№ 5ведомственная'!H211</f>
        <v>500</v>
      </c>
      <c r="H220" s="53"/>
    </row>
    <row r="221" spans="1:8" outlineLevel="5" x14ac:dyDescent="0.3">
      <c r="A221" s="72" t="s">
        <v>104</v>
      </c>
      <c r="B221" s="71" t="s">
        <v>107</v>
      </c>
      <c r="C221" s="72"/>
      <c r="D221" s="100" t="s">
        <v>399</v>
      </c>
      <c r="E221" s="101">
        <f>E222</f>
        <v>800</v>
      </c>
      <c r="F221" s="101">
        <f>F222</f>
        <v>500</v>
      </c>
      <c r="G221" s="101">
        <f>G222</f>
        <v>500</v>
      </c>
      <c r="H221" s="53"/>
    </row>
    <row r="222" spans="1:8" ht="26.4" outlineLevel="6" x14ac:dyDescent="0.3">
      <c r="A222" s="72" t="s">
        <v>104</v>
      </c>
      <c r="B222" s="71" t="s">
        <v>107</v>
      </c>
      <c r="C222" s="72" t="s">
        <v>7</v>
      </c>
      <c r="D222" s="100" t="s">
        <v>303</v>
      </c>
      <c r="E222" s="101">
        <f>'№ 5ведомственная'!F213</f>
        <v>800</v>
      </c>
      <c r="F222" s="101">
        <f>'№ 5ведомственная'!G213</f>
        <v>500</v>
      </c>
      <c r="G222" s="101">
        <f>'№ 5ведомственная'!H213</f>
        <v>500</v>
      </c>
      <c r="H222" s="53"/>
    </row>
    <row r="223" spans="1:8" ht="26.4" outlineLevel="4" x14ac:dyDescent="0.3">
      <c r="A223" s="72" t="s">
        <v>104</v>
      </c>
      <c r="B223" s="71" t="s">
        <v>108</v>
      </c>
      <c r="C223" s="72"/>
      <c r="D223" s="100" t="s">
        <v>400</v>
      </c>
      <c r="E223" s="101">
        <f>E224+E226+E228+E230+E232+E234+E236</f>
        <v>10950</v>
      </c>
      <c r="F223" s="101">
        <f t="shared" ref="F223:G223" si="45">F224+F226+F228+F230+F232+F234+F236</f>
        <v>1000</v>
      </c>
      <c r="G223" s="101">
        <f t="shared" si="45"/>
        <v>1000</v>
      </c>
      <c r="H223" s="53"/>
    </row>
    <row r="224" spans="1:8" outlineLevel="5" x14ac:dyDescent="0.3">
      <c r="A224" s="72" t="s">
        <v>104</v>
      </c>
      <c r="B224" s="71" t="s">
        <v>109</v>
      </c>
      <c r="C224" s="72"/>
      <c r="D224" s="100" t="s">
        <v>401</v>
      </c>
      <c r="E224" s="101">
        <f>E225</f>
        <v>2000</v>
      </c>
      <c r="F224" s="101">
        <f>F225</f>
        <v>100</v>
      </c>
      <c r="G224" s="101">
        <f>G225</f>
        <v>100</v>
      </c>
      <c r="H224" s="53"/>
    </row>
    <row r="225" spans="1:8" ht="26.4" outlineLevel="6" x14ac:dyDescent="0.3">
      <c r="A225" s="72" t="s">
        <v>104</v>
      </c>
      <c r="B225" s="71" t="s">
        <v>109</v>
      </c>
      <c r="C225" s="72" t="s">
        <v>7</v>
      </c>
      <c r="D225" s="100" t="s">
        <v>303</v>
      </c>
      <c r="E225" s="101">
        <f>'№ 5ведомственная'!F216</f>
        <v>2000</v>
      </c>
      <c r="F225" s="101">
        <f>'№ 5ведомственная'!G216</f>
        <v>100</v>
      </c>
      <c r="G225" s="101">
        <f>'№ 5ведомственная'!H216</f>
        <v>100</v>
      </c>
      <c r="H225" s="53"/>
    </row>
    <row r="226" spans="1:8" ht="26.4" outlineLevel="5" x14ac:dyDescent="0.3">
      <c r="A226" s="72" t="s">
        <v>104</v>
      </c>
      <c r="B226" s="71" t="s">
        <v>110</v>
      </c>
      <c r="C226" s="72"/>
      <c r="D226" s="100" t="s">
        <v>605</v>
      </c>
      <c r="E226" s="101">
        <f>E227</f>
        <v>2000</v>
      </c>
      <c r="F226" s="101">
        <f>F227</f>
        <v>100</v>
      </c>
      <c r="G226" s="101">
        <f>G227</f>
        <v>100</v>
      </c>
      <c r="H226" s="53"/>
    </row>
    <row r="227" spans="1:8" ht="26.4" outlineLevel="6" x14ac:dyDescent="0.3">
      <c r="A227" s="72" t="s">
        <v>104</v>
      </c>
      <c r="B227" s="71" t="s">
        <v>110</v>
      </c>
      <c r="C227" s="72" t="s">
        <v>7</v>
      </c>
      <c r="D227" s="100" t="s">
        <v>303</v>
      </c>
      <c r="E227" s="101">
        <f>'№ 5ведомственная'!F218</f>
        <v>2000</v>
      </c>
      <c r="F227" s="101">
        <f>'№ 5ведомственная'!G218</f>
        <v>100</v>
      </c>
      <c r="G227" s="101">
        <f>'№ 5ведомственная'!H218</f>
        <v>100</v>
      </c>
      <c r="H227" s="53"/>
    </row>
    <row r="228" spans="1:8" ht="39.6" outlineLevel="5" x14ac:dyDescent="0.3">
      <c r="A228" s="72" t="s">
        <v>104</v>
      </c>
      <c r="B228" s="71" t="s">
        <v>111</v>
      </c>
      <c r="C228" s="72"/>
      <c r="D228" s="100" t="s">
        <v>402</v>
      </c>
      <c r="E228" s="101">
        <f>E229</f>
        <v>650</v>
      </c>
      <c r="F228" s="101">
        <f>F229</f>
        <v>500</v>
      </c>
      <c r="G228" s="101">
        <f>G229</f>
        <v>500</v>
      </c>
      <c r="H228" s="53"/>
    </row>
    <row r="229" spans="1:8" ht="26.4" outlineLevel="6" x14ac:dyDescent="0.3">
      <c r="A229" s="72" t="s">
        <v>104</v>
      </c>
      <c r="B229" s="71" t="s">
        <v>111</v>
      </c>
      <c r="C229" s="72" t="s">
        <v>7</v>
      </c>
      <c r="D229" s="100" t="s">
        <v>303</v>
      </c>
      <c r="E229" s="101">
        <f>'№ 5ведомственная'!F220</f>
        <v>650</v>
      </c>
      <c r="F229" s="101">
        <f>'№ 5ведомственная'!G220</f>
        <v>500</v>
      </c>
      <c r="G229" s="101">
        <f>'№ 5ведомственная'!H220</f>
        <v>500</v>
      </c>
      <c r="H229" s="53"/>
    </row>
    <row r="230" spans="1:8" ht="26.4" outlineLevel="6" x14ac:dyDescent="0.3">
      <c r="A230" s="71" t="s">
        <v>104</v>
      </c>
      <c r="B230" s="71" t="s">
        <v>588</v>
      </c>
      <c r="C230" s="72"/>
      <c r="D230" s="100" t="s">
        <v>589</v>
      </c>
      <c r="E230" s="101">
        <f>E231</f>
        <v>2000</v>
      </c>
      <c r="F230" s="101">
        <f>F231</f>
        <v>100</v>
      </c>
      <c r="G230" s="101">
        <f>G231</f>
        <v>100</v>
      </c>
      <c r="H230" s="53"/>
    </row>
    <row r="231" spans="1:8" ht="26.4" outlineLevel="6" x14ac:dyDescent="0.3">
      <c r="A231" s="71" t="s">
        <v>104</v>
      </c>
      <c r="B231" s="71" t="s">
        <v>588</v>
      </c>
      <c r="C231" s="72">
        <v>200</v>
      </c>
      <c r="D231" s="100" t="s">
        <v>303</v>
      </c>
      <c r="E231" s="101">
        <f>'№ 5ведомственная'!F222</f>
        <v>2000</v>
      </c>
      <c r="F231" s="101">
        <f>'№ 5ведомственная'!G222</f>
        <v>100</v>
      </c>
      <c r="G231" s="101">
        <f>'№ 5ведомственная'!H222</f>
        <v>100</v>
      </c>
      <c r="H231" s="53"/>
    </row>
    <row r="232" spans="1:8" ht="26.4" outlineLevel="6" x14ac:dyDescent="0.3">
      <c r="A232" s="71" t="s">
        <v>104</v>
      </c>
      <c r="B232" s="71" t="s">
        <v>606</v>
      </c>
      <c r="C232" s="72"/>
      <c r="D232" s="100" t="s">
        <v>607</v>
      </c>
      <c r="E232" s="101">
        <f>E233</f>
        <v>500</v>
      </c>
      <c r="F232" s="101">
        <f>F233</f>
        <v>100</v>
      </c>
      <c r="G232" s="101">
        <f>G233</f>
        <v>100</v>
      </c>
      <c r="H232" s="53"/>
    </row>
    <row r="233" spans="1:8" ht="26.4" outlineLevel="6" x14ac:dyDescent="0.3">
      <c r="A233" s="71" t="s">
        <v>104</v>
      </c>
      <c r="B233" s="71" t="s">
        <v>606</v>
      </c>
      <c r="C233" s="72">
        <v>200</v>
      </c>
      <c r="D233" s="100" t="s">
        <v>303</v>
      </c>
      <c r="E233" s="101">
        <f>'№ 5ведомственная'!F224</f>
        <v>500</v>
      </c>
      <c r="F233" s="101">
        <f>'№ 5ведомственная'!G224</f>
        <v>100</v>
      </c>
      <c r="G233" s="101">
        <f>'№ 5ведомственная'!H224</f>
        <v>100</v>
      </c>
      <c r="H233" s="53"/>
    </row>
    <row r="234" spans="1:8" ht="26.4" outlineLevel="6" x14ac:dyDescent="0.3">
      <c r="A234" s="71" t="s">
        <v>104</v>
      </c>
      <c r="B234" s="71" t="s">
        <v>616</v>
      </c>
      <c r="C234" s="72"/>
      <c r="D234" s="100" t="s">
        <v>617</v>
      </c>
      <c r="E234" s="101">
        <f>E235</f>
        <v>800</v>
      </c>
      <c r="F234" s="101">
        <f>F235</f>
        <v>100</v>
      </c>
      <c r="G234" s="101">
        <f>G235</f>
        <v>100</v>
      </c>
      <c r="H234" s="53"/>
    </row>
    <row r="235" spans="1:8" ht="26.4" outlineLevel="6" x14ac:dyDescent="0.3">
      <c r="A235" s="71" t="s">
        <v>104</v>
      </c>
      <c r="B235" s="71" t="s">
        <v>616</v>
      </c>
      <c r="C235" s="72">
        <v>200</v>
      </c>
      <c r="D235" s="100" t="s">
        <v>303</v>
      </c>
      <c r="E235" s="101">
        <f>'№ 5ведомственная'!F226</f>
        <v>800</v>
      </c>
      <c r="F235" s="101">
        <f>'№ 5ведомственная'!G226</f>
        <v>100</v>
      </c>
      <c r="G235" s="101">
        <f>'№ 5ведомственная'!H226</f>
        <v>100</v>
      </c>
      <c r="H235" s="53"/>
    </row>
    <row r="236" spans="1:8" ht="26.4" outlineLevel="6" x14ac:dyDescent="0.3">
      <c r="A236" s="71" t="s">
        <v>104</v>
      </c>
      <c r="B236" s="71" t="s">
        <v>767</v>
      </c>
      <c r="C236" s="72"/>
      <c r="D236" s="100" t="s">
        <v>785</v>
      </c>
      <c r="E236" s="101">
        <f>E237</f>
        <v>3000</v>
      </c>
      <c r="F236" s="101">
        <f t="shared" ref="F236:G236" si="46">F237</f>
        <v>0</v>
      </c>
      <c r="G236" s="101">
        <f t="shared" si="46"/>
        <v>0</v>
      </c>
      <c r="H236" s="53"/>
    </row>
    <row r="237" spans="1:8" outlineLevel="6" x14ac:dyDescent="0.3">
      <c r="A237" s="71" t="s">
        <v>104</v>
      </c>
      <c r="B237" s="71" t="s">
        <v>767</v>
      </c>
      <c r="C237" s="72">
        <v>800</v>
      </c>
      <c r="D237" s="100" t="s">
        <v>304</v>
      </c>
      <c r="E237" s="101">
        <f>'№ 5ведомственная'!F228</f>
        <v>3000</v>
      </c>
      <c r="F237" s="101">
        <f>'№ 5ведомственная'!G228</f>
        <v>0</v>
      </c>
      <c r="G237" s="101">
        <f>'№ 5ведомственная'!H228</f>
        <v>0</v>
      </c>
      <c r="H237" s="53"/>
    </row>
    <row r="238" spans="1:8" ht="26.4" outlineLevel="4" x14ac:dyDescent="0.3">
      <c r="A238" s="72" t="s">
        <v>104</v>
      </c>
      <c r="B238" s="71" t="s">
        <v>112</v>
      </c>
      <c r="C238" s="72"/>
      <c r="D238" s="100" t="s">
        <v>403</v>
      </c>
      <c r="E238" s="101">
        <f>E241+E239</f>
        <v>3000</v>
      </c>
      <c r="F238" s="101">
        <f t="shared" ref="F238:G238" si="47">F241+F239</f>
        <v>600</v>
      </c>
      <c r="G238" s="101">
        <f t="shared" si="47"/>
        <v>600</v>
      </c>
      <c r="H238" s="53"/>
    </row>
    <row r="239" spans="1:8" ht="26.4" outlineLevel="4" x14ac:dyDescent="0.3">
      <c r="A239" s="71" t="s">
        <v>104</v>
      </c>
      <c r="B239" s="71" t="s">
        <v>648</v>
      </c>
      <c r="C239" s="72"/>
      <c r="D239" s="100" t="s">
        <v>649</v>
      </c>
      <c r="E239" s="101">
        <f>E240</f>
        <v>2000</v>
      </c>
      <c r="F239" s="101">
        <f t="shared" ref="F239:G239" si="48">F240</f>
        <v>100</v>
      </c>
      <c r="G239" s="101">
        <f t="shared" si="48"/>
        <v>100</v>
      </c>
      <c r="H239" s="53"/>
    </row>
    <row r="240" spans="1:8" ht="26.4" outlineLevel="4" x14ac:dyDescent="0.3">
      <c r="A240" s="71" t="s">
        <v>104</v>
      </c>
      <c r="B240" s="71" t="s">
        <v>648</v>
      </c>
      <c r="C240" s="72">
        <v>200</v>
      </c>
      <c r="D240" s="100" t="s">
        <v>303</v>
      </c>
      <c r="E240" s="101">
        <f>'№ 5ведомственная'!F231</f>
        <v>2000</v>
      </c>
      <c r="F240" s="101">
        <f>'№ 5ведомственная'!G231</f>
        <v>100</v>
      </c>
      <c r="G240" s="101">
        <f>'№ 5ведомственная'!H231</f>
        <v>100</v>
      </c>
      <c r="H240" s="53"/>
    </row>
    <row r="241" spans="1:8" ht="39" customHeight="1" outlineLevel="5" x14ac:dyDescent="0.3">
      <c r="A241" s="72" t="s">
        <v>104</v>
      </c>
      <c r="B241" s="71" t="s">
        <v>586</v>
      </c>
      <c r="C241" s="72"/>
      <c r="D241" s="100" t="str">
        <f>'№ 5ведомственная'!E232</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E241" s="101">
        <f t="shared" ref="E241:G241" si="49">E242</f>
        <v>1000</v>
      </c>
      <c r="F241" s="101">
        <f t="shared" si="49"/>
        <v>500</v>
      </c>
      <c r="G241" s="101">
        <f t="shared" si="49"/>
        <v>500</v>
      </c>
      <c r="H241" s="53"/>
    </row>
    <row r="242" spans="1:8" ht="26.4" outlineLevel="6" x14ac:dyDescent="0.3">
      <c r="A242" s="72" t="s">
        <v>104</v>
      </c>
      <c r="B242" s="71" t="s">
        <v>586</v>
      </c>
      <c r="C242" s="72" t="s">
        <v>7</v>
      </c>
      <c r="D242" s="100" t="s">
        <v>303</v>
      </c>
      <c r="E242" s="101">
        <f>'№ 5ведомственная'!F233</f>
        <v>1000</v>
      </c>
      <c r="F242" s="101">
        <f>'№ 5ведомственная'!G233</f>
        <v>500</v>
      </c>
      <c r="G242" s="101">
        <f>'№ 5ведомственная'!H233</f>
        <v>500</v>
      </c>
      <c r="H242" s="53"/>
    </row>
    <row r="243" spans="1:8" outlineLevel="1" x14ac:dyDescent="0.3">
      <c r="A243" s="72" t="s">
        <v>113</v>
      </c>
      <c r="B243" s="71"/>
      <c r="C243" s="72"/>
      <c r="D243" s="100" t="s">
        <v>276</v>
      </c>
      <c r="E243" s="101">
        <f>E244+E283</f>
        <v>39434.800000000003</v>
      </c>
      <c r="F243" s="101">
        <f>F244+F283</f>
        <v>17949.3</v>
      </c>
      <c r="G243" s="101">
        <f>G244+G283</f>
        <v>16449.3</v>
      </c>
      <c r="H243" s="53"/>
    </row>
    <row r="244" spans="1:8" ht="39.6" outlineLevel="2" x14ac:dyDescent="0.3">
      <c r="A244" s="72" t="s">
        <v>113</v>
      </c>
      <c r="B244" s="71" t="s">
        <v>71</v>
      </c>
      <c r="C244" s="72"/>
      <c r="D244" s="100" t="s">
        <v>668</v>
      </c>
      <c r="E244" s="101">
        <f>E245</f>
        <v>25863.3</v>
      </c>
      <c r="F244" s="101">
        <f>F245</f>
        <v>15100</v>
      </c>
      <c r="G244" s="101">
        <f>G245</f>
        <v>13600</v>
      </c>
      <c r="H244" s="53"/>
    </row>
    <row r="245" spans="1:8" ht="26.4" outlineLevel="3" x14ac:dyDescent="0.3">
      <c r="A245" s="72" t="s">
        <v>113</v>
      </c>
      <c r="B245" s="71" t="s">
        <v>72</v>
      </c>
      <c r="C245" s="72"/>
      <c r="D245" s="100" t="s">
        <v>365</v>
      </c>
      <c r="E245" s="101">
        <f>E246+E253+E264</f>
        <v>25863.3</v>
      </c>
      <c r="F245" s="101">
        <f>F246+F253+F264</f>
        <v>15100</v>
      </c>
      <c r="G245" s="101">
        <f>G246+G253+G264</f>
        <v>13600</v>
      </c>
      <c r="H245" s="53"/>
    </row>
    <row r="246" spans="1:8" outlineLevel="4" x14ac:dyDescent="0.3">
      <c r="A246" s="72" t="s">
        <v>113</v>
      </c>
      <c r="B246" s="71" t="s">
        <v>114</v>
      </c>
      <c r="C246" s="72"/>
      <c r="D246" s="100" t="s">
        <v>405</v>
      </c>
      <c r="E246" s="101">
        <f>E247+E249+E251</f>
        <v>12300</v>
      </c>
      <c r="F246" s="101">
        <f>F247+F249+F251</f>
        <v>7800</v>
      </c>
      <c r="G246" s="101">
        <f>G247+G249+G251</f>
        <v>6500</v>
      </c>
      <c r="H246" s="53"/>
    </row>
    <row r="247" spans="1:8" ht="26.4" outlineLevel="5" x14ac:dyDescent="0.3">
      <c r="A247" s="72" t="s">
        <v>113</v>
      </c>
      <c r="B247" s="71" t="s">
        <v>115</v>
      </c>
      <c r="C247" s="72"/>
      <c r="D247" s="100" t="s">
        <v>406</v>
      </c>
      <c r="E247" s="101">
        <f>E248</f>
        <v>8500</v>
      </c>
      <c r="F247" s="101">
        <f t="shared" ref="F247:G247" si="50">F248</f>
        <v>4500</v>
      </c>
      <c r="G247" s="101">
        <f t="shared" si="50"/>
        <v>3500</v>
      </c>
      <c r="H247" s="53"/>
    </row>
    <row r="248" spans="1:8" ht="26.4" outlineLevel="6" x14ac:dyDescent="0.3">
      <c r="A248" s="72" t="s">
        <v>113</v>
      </c>
      <c r="B248" s="71" t="s">
        <v>115</v>
      </c>
      <c r="C248" s="72" t="s">
        <v>7</v>
      </c>
      <c r="D248" s="100" t="s">
        <v>303</v>
      </c>
      <c r="E248" s="101">
        <f>'№ 5ведомственная'!F239</f>
        <v>8500</v>
      </c>
      <c r="F248" s="101">
        <f>'№ 5ведомственная'!G239</f>
        <v>4500</v>
      </c>
      <c r="G248" s="101">
        <f>'№ 5ведомственная'!H239</f>
        <v>3500</v>
      </c>
      <c r="H248" s="53"/>
    </row>
    <row r="249" spans="1:8" outlineLevel="5" x14ac:dyDescent="0.3">
      <c r="A249" s="72" t="s">
        <v>113</v>
      </c>
      <c r="B249" s="71" t="s">
        <v>116</v>
      </c>
      <c r="C249" s="72"/>
      <c r="D249" s="100" t="s">
        <v>407</v>
      </c>
      <c r="E249" s="101">
        <f>E250</f>
        <v>1800</v>
      </c>
      <c r="F249" s="101">
        <f>F250</f>
        <v>1500</v>
      </c>
      <c r="G249" s="101">
        <f>G250</f>
        <v>1300</v>
      </c>
      <c r="H249" s="53"/>
    </row>
    <row r="250" spans="1:8" ht="26.4" outlineLevel="6" x14ac:dyDescent="0.3">
      <c r="A250" s="72" t="s">
        <v>113</v>
      </c>
      <c r="B250" s="71" t="s">
        <v>116</v>
      </c>
      <c r="C250" s="72" t="s">
        <v>38</v>
      </c>
      <c r="D250" s="100" t="s">
        <v>329</v>
      </c>
      <c r="E250" s="101">
        <f>'№ 5ведомственная'!F241</f>
        <v>1800</v>
      </c>
      <c r="F250" s="101">
        <f>'№ 5ведомственная'!G241</f>
        <v>1500</v>
      </c>
      <c r="G250" s="101">
        <f>'№ 5ведомственная'!H241</f>
        <v>1300</v>
      </c>
      <c r="H250" s="53"/>
    </row>
    <row r="251" spans="1:8" ht="39.6" outlineLevel="5" x14ac:dyDescent="0.3">
      <c r="A251" s="72" t="s">
        <v>113</v>
      </c>
      <c r="B251" s="71" t="s">
        <v>117</v>
      </c>
      <c r="C251" s="72"/>
      <c r="D251" s="100" t="s">
        <v>408</v>
      </c>
      <c r="E251" s="101">
        <f>E252</f>
        <v>2000</v>
      </c>
      <c r="F251" s="101">
        <f>F252</f>
        <v>1800</v>
      </c>
      <c r="G251" s="101">
        <f>G252</f>
        <v>1700</v>
      </c>
      <c r="H251" s="53"/>
    </row>
    <row r="252" spans="1:8" ht="26.4" outlineLevel="6" x14ac:dyDescent="0.3">
      <c r="A252" s="72" t="s">
        <v>113</v>
      </c>
      <c r="B252" s="71" t="s">
        <v>117</v>
      </c>
      <c r="C252" s="72" t="s">
        <v>7</v>
      </c>
      <c r="D252" s="100" t="s">
        <v>303</v>
      </c>
      <c r="E252" s="101">
        <f>'№ 5ведомственная'!F243</f>
        <v>2000</v>
      </c>
      <c r="F252" s="101">
        <f>'№ 5ведомственная'!G243</f>
        <v>1800</v>
      </c>
      <c r="G252" s="101">
        <f>'№ 5ведомственная'!H243</f>
        <v>1700</v>
      </c>
      <c r="H252" s="53"/>
    </row>
    <row r="253" spans="1:8" outlineLevel="4" x14ac:dyDescent="0.3">
      <c r="A253" s="72" t="s">
        <v>113</v>
      </c>
      <c r="B253" s="71" t="s">
        <v>73</v>
      </c>
      <c r="C253" s="72"/>
      <c r="D253" s="100" t="s">
        <v>635</v>
      </c>
      <c r="E253" s="101">
        <f>E254+E256+E258+E260+E262</f>
        <v>11000</v>
      </c>
      <c r="F253" s="101">
        <f t="shared" ref="F253:G253" si="51">F254+F256+F258+F260+F262</f>
        <v>6000</v>
      </c>
      <c r="G253" s="101">
        <f t="shared" si="51"/>
        <v>5800</v>
      </c>
      <c r="H253" s="53"/>
    </row>
    <row r="254" spans="1:8" outlineLevel="5" x14ac:dyDescent="0.3">
      <c r="A254" s="72" t="s">
        <v>113</v>
      </c>
      <c r="B254" s="71" t="s">
        <v>118</v>
      </c>
      <c r="C254" s="72"/>
      <c r="D254" s="100" t="s">
        <v>410</v>
      </c>
      <c r="E254" s="101">
        <f>E255</f>
        <v>5600</v>
      </c>
      <c r="F254" s="101">
        <f>F255</f>
        <v>4400</v>
      </c>
      <c r="G254" s="101">
        <f>G255</f>
        <v>4300</v>
      </c>
      <c r="H254" s="53"/>
    </row>
    <row r="255" spans="1:8" ht="26.4" outlineLevel="6" x14ac:dyDescent="0.3">
      <c r="A255" s="72" t="s">
        <v>113</v>
      </c>
      <c r="B255" s="71" t="s">
        <v>118</v>
      </c>
      <c r="C255" s="72" t="s">
        <v>38</v>
      </c>
      <c r="D255" s="100" t="s">
        <v>329</v>
      </c>
      <c r="E255" s="101">
        <f>'№ 5ведомственная'!F246</f>
        <v>5600</v>
      </c>
      <c r="F255" s="101">
        <f>'№ 5ведомственная'!G246</f>
        <v>4400</v>
      </c>
      <c r="G255" s="101">
        <f>'№ 5ведомственная'!H246</f>
        <v>4300</v>
      </c>
      <c r="H255" s="53"/>
    </row>
    <row r="256" spans="1:8" outlineLevel="5" x14ac:dyDescent="0.3">
      <c r="A256" s="72" t="s">
        <v>113</v>
      </c>
      <c r="B256" s="71" t="s">
        <v>119</v>
      </c>
      <c r="C256" s="72"/>
      <c r="D256" s="100" t="s">
        <v>411</v>
      </c>
      <c r="E256" s="101">
        <f>E257</f>
        <v>1000</v>
      </c>
      <c r="F256" s="101">
        <f>F257</f>
        <v>100</v>
      </c>
      <c r="G256" s="101">
        <f>G257</f>
        <v>100</v>
      </c>
      <c r="H256" s="53"/>
    </row>
    <row r="257" spans="1:8" ht="26.4" outlineLevel="6" x14ac:dyDescent="0.3">
      <c r="A257" s="72" t="s">
        <v>113</v>
      </c>
      <c r="B257" s="71" t="s">
        <v>119</v>
      </c>
      <c r="C257" s="72" t="s">
        <v>7</v>
      </c>
      <c r="D257" s="100" t="s">
        <v>303</v>
      </c>
      <c r="E257" s="101">
        <f>'№ 5ведомственная'!F248</f>
        <v>1000</v>
      </c>
      <c r="F257" s="101">
        <f>'№ 5ведомственная'!G248</f>
        <v>100</v>
      </c>
      <c r="G257" s="101">
        <f>'№ 5ведомственная'!H248</f>
        <v>100</v>
      </c>
      <c r="H257" s="53"/>
    </row>
    <row r="258" spans="1:8" ht="39.6" outlineLevel="5" x14ac:dyDescent="0.3">
      <c r="A258" s="72" t="s">
        <v>113</v>
      </c>
      <c r="B258" s="71" t="s">
        <v>120</v>
      </c>
      <c r="C258" s="72"/>
      <c r="D258" s="100" t="s">
        <v>414</v>
      </c>
      <c r="E258" s="101">
        <f>E259</f>
        <v>2400</v>
      </c>
      <c r="F258" s="101">
        <f>F259</f>
        <v>1300</v>
      </c>
      <c r="G258" s="101">
        <f>G259</f>
        <v>1200</v>
      </c>
      <c r="H258" s="53"/>
    </row>
    <row r="259" spans="1:8" ht="26.4" outlineLevel="6" x14ac:dyDescent="0.3">
      <c r="A259" s="72" t="s">
        <v>113</v>
      </c>
      <c r="B259" s="71" t="s">
        <v>120</v>
      </c>
      <c r="C259" s="72" t="s">
        <v>7</v>
      </c>
      <c r="D259" s="100" t="s">
        <v>303</v>
      </c>
      <c r="E259" s="101">
        <f>'№ 5ведомственная'!F250</f>
        <v>2400</v>
      </c>
      <c r="F259" s="101">
        <f>'№ 5ведомственная'!G250</f>
        <v>1300</v>
      </c>
      <c r="G259" s="101">
        <f>'№ 5ведомственная'!H250</f>
        <v>1200</v>
      </c>
      <c r="H259" s="53"/>
    </row>
    <row r="260" spans="1:8" outlineLevel="5" x14ac:dyDescent="0.3">
      <c r="A260" s="72" t="s">
        <v>113</v>
      </c>
      <c r="B260" s="71" t="s">
        <v>121</v>
      </c>
      <c r="C260" s="72"/>
      <c r="D260" s="100" t="s">
        <v>415</v>
      </c>
      <c r="E260" s="101">
        <f>E261</f>
        <v>1000</v>
      </c>
      <c r="F260" s="101">
        <f>F261</f>
        <v>100</v>
      </c>
      <c r="G260" s="101">
        <f>G261</f>
        <v>100</v>
      </c>
      <c r="H260" s="53"/>
    </row>
    <row r="261" spans="1:8" ht="26.4" outlineLevel="6" x14ac:dyDescent="0.3">
      <c r="A261" s="72" t="s">
        <v>113</v>
      </c>
      <c r="B261" s="71" t="s">
        <v>121</v>
      </c>
      <c r="C261" s="72" t="s">
        <v>7</v>
      </c>
      <c r="D261" s="100" t="s">
        <v>303</v>
      </c>
      <c r="E261" s="101">
        <f>'№ 5ведомственная'!F252</f>
        <v>1000</v>
      </c>
      <c r="F261" s="101">
        <f>'№ 5ведомственная'!G252</f>
        <v>100</v>
      </c>
      <c r="G261" s="101">
        <f>'№ 5ведомственная'!H252</f>
        <v>100</v>
      </c>
      <c r="H261" s="53"/>
    </row>
    <row r="262" spans="1:8" ht="39.6" outlineLevel="6" x14ac:dyDescent="0.3">
      <c r="A262" s="71" t="s">
        <v>113</v>
      </c>
      <c r="B262" s="71" t="s">
        <v>769</v>
      </c>
      <c r="C262" s="72"/>
      <c r="D262" s="100" t="s">
        <v>768</v>
      </c>
      <c r="E262" s="101">
        <f>E263</f>
        <v>1000</v>
      </c>
      <c r="F262" s="101">
        <f t="shared" ref="F262:G262" si="52">F263</f>
        <v>100</v>
      </c>
      <c r="G262" s="101">
        <f t="shared" si="52"/>
        <v>100</v>
      </c>
      <c r="H262" s="53"/>
    </row>
    <row r="263" spans="1:8" ht="26.4" outlineLevel="6" x14ac:dyDescent="0.3">
      <c r="A263" s="71" t="s">
        <v>113</v>
      </c>
      <c r="B263" s="71" t="s">
        <v>769</v>
      </c>
      <c r="C263" s="72">
        <v>200</v>
      </c>
      <c r="D263" s="100" t="s">
        <v>303</v>
      </c>
      <c r="E263" s="101">
        <f>'№ 5ведомственная'!F254</f>
        <v>1000</v>
      </c>
      <c r="F263" s="101">
        <f>'№ 5ведомственная'!G254</f>
        <v>100</v>
      </c>
      <c r="G263" s="101">
        <f>'№ 5ведомственная'!H254</f>
        <v>100</v>
      </c>
      <c r="H263" s="53"/>
    </row>
    <row r="264" spans="1:8" ht="26.4" outlineLevel="4" x14ac:dyDescent="0.3">
      <c r="A264" s="72" t="s">
        <v>113</v>
      </c>
      <c r="B264" s="71" t="s">
        <v>91</v>
      </c>
      <c r="C264" s="72"/>
      <c r="D264" s="100" t="s">
        <v>384</v>
      </c>
      <c r="E264" s="101">
        <f>E265+E267+E269+E2860+E271+E273+E275+E277+E279+E281</f>
        <v>2563.3000000000002</v>
      </c>
      <c r="F264" s="101">
        <f>F265+F267+F269+F2860+F271+F273+F275+F277+F279+F281</f>
        <v>1300</v>
      </c>
      <c r="G264" s="101">
        <f>G265+G267+G269+G2860+G271+G273+G275+G277+G279+G281</f>
        <v>1300</v>
      </c>
      <c r="H264" s="53"/>
    </row>
    <row r="265" spans="1:8" outlineLevel="4" x14ac:dyDescent="0.3">
      <c r="A265" s="71" t="s">
        <v>113</v>
      </c>
      <c r="B265" s="71" t="s">
        <v>632</v>
      </c>
      <c r="C265" s="72"/>
      <c r="D265" s="100" t="s">
        <v>633</v>
      </c>
      <c r="E265" s="101">
        <f>E266</f>
        <v>500</v>
      </c>
      <c r="F265" s="101">
        <f>F266</f>
        <v>300</v>
      </c>
      <c r="G265" s="101">
        <f>G266</f>
        <v>300</v>
      </c>
      <c r="H265" s="53"/>
    </row>
    <row r="266" spans="1:8" ht="26.4" outlineLevel="4" x14ac:dyDescent="0.3">
      <c r="A266" s="71" t="s">
        <v>113</v>
      </c>
      <c r="B266" s="71" t="s">
        <v>632</v>
      </c>
      <c r="C266" s="72">
        <v>200</v>
      </c>
      <c r="D266" s="100" t="s">
        <v>303</v>
      </c>
      <c r="E266" s="101">
        <f>'№ 5ведомственная'!F257</f>
        <v>500</v>
      </c>
      <c r="F266" s="101">
        <f>'№ 5ведомственная'!G257</f>
        <v>300</v>
      </c>
      <c r="G266" s="101">
        <f>'№ 5ведомственная'!H257</f>
        <v>300</v>
      </c>
      <c r="H266" s="53"/>
    </row>
    <row r="267" spans="1:8" ht="39.6" outlineLevel="5" x14ac:dyDescent="0.3">
      <c r="A267" s="71" t="s">
        <v>113</v>
      </c>
      <c r="B267" s="105" t="s">
        <v>622</v>
      </c>
      <c r="C267" s="72"/>
      <c r="D267" s="100" t="s">
        <v>621</v>
      </c>
      <c r="E267" s="101">
        <f>E268</f>
        <v>0</v>
      </c>
      <c r="F267" s="101">
        <f>F268</f>
        <v>1000</v>
      </c>
      <c r="G267" s="101">
        <f>G268</f>
        <v>1000</v>
      </c>
      <c r="H267" s="53"/>
    </row>
    <row r="268" spans="1:8" ht="26.4" outlineLevel="6" x14ac:dyDescent="0.3">
      <c r="A268" s="71" t="s">
        <v>113</v>
      </c>
      <c r="B268" s="105" t="s">
        <v>622</v>
      </c>
      <c r="C268" s="72" t="s">
        <v>7</v>
      </c>
      <c r="D268" s="100" t="s">
        <v>303</v>
      </c>
      <c r="E268" s="101">
        <f>'№ 5ведомственная'!F259</f>
        <v>0</v>
      </c>
      <c r="F268" s="101">
        <f>'№ 5ведомственная'!G259</f>
        <v>1000</v>
      </c>
      <c r="G268" s="101">
        <f>'№ 5ведомственная'!H259</f>
        <v>1000</v>
      </c>
      <c r="H268" s="53"/>
    </row>
    <row r="269" spans="1:8" ht="65.25" customHeight="1" outlineLevel="6" x14ac:dyDescent="0.3">
      <c r="A269" s="71" t="s">
        <v>113</v>
      </c>
      <c r="B269" s="105" t="str">
        <f>B270</f>
        <v>05403S9011</v>
      </c>
      <c r="C269" s="105"/>
      <c r="D269" s="106" t="str">
        <f>'№ 5ведомственная'!E260</f>
        <v>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v>
      </c>
      <c r="E269" s="101">
        <f>E270</f>
        <v>117.6</v>
      </c>
      <c r="F269" s="101">
        <f t="shared" ref="F269:G269" si="53">F270</f>
        <v>0</v>
      </c>
      <c r="G269" s="101">
        <f t="shared" si="53"/>
        <v>0</v>
      </c>
      <c r="H269" s="53"/>
    </row>
    <row r="270" spans="1:8" ht="30.75" customHeight="1" outlineLevel="6" x14ac:dyDescent="0.3">
      <c r="A270" s="71" t="s">
        <v>113</v>
      </c>
      <c r="B270" s="105" t="str">
        <f>'№ 5ведомственная'!C261</f>
        <v>05403S9011</v>
      </c>
      <c r="C270" s="105" t="s">
        <v>7</v>
      </c>
      <c r="D270" s="106" t="str">
        <f>'№ 5ведомственная'!E261</f>
        <v xml:space="preserve"> Закупка товаров, работ и услуг для обеспечения государственных (муниципальных) нужд</v>
      </c>
      <c r="E270" s="101">
        <f>'№ 5ведомственная'!F261</f>
        <v>117.6</v>
      </c>
      <c r="F270" s="101">
        <f>'№ 5ведомственная'!G261</f>
        <v>0</v>
      </c>
      <c r="G270" s="101">
        <f>'№ 5ведомственная'!H261</f>
        <v>0</v>
      </c>
      <c r="H270" s="53"/>
    </row>
    <row r="271" spans="1:8" ht="66.75" customHeight="1" outlineLevel="6" x14ac:dyDescent="0.3">
      <c r="A271" s="71" t="s">
        <v>113</v>
      </c>
      <c r="B271" s="105" t="s">
        <v>749</v>
      </c>
      <c r="C271" s="105"/>
      <c r="D271" s="106" t="s">
        <v>800</v>
      </c>
      <c r="E271" s="101">
        <f>E272</f>
        <v>271.7</v>
      </c>
      <c r="F271" s="101">
        <f t="shared" ref="F271:G271" si="54">F272</f>
        <v>0</v>
      </c>
      <c r="G271" s="101">
        <f t="shared" si="54"/>
        <v>0</v>
      </c>
      <c r="H271" s="53"/>
    </row>
    <row r="272" spans="1:8" ht="30.75" customHeight="1" outlineLevel="6" x14ac:dyDescent="0.3">
      <c r="A272" s="71" t="s">
        <v>113</v>
      </c>
      <c r="B272" s="105" t="s">
        <v>749</v>
      </c>
      <c r="C272" s="105" t="s">
        <v>7</v>
      </c>
      <c r="D272" s="106" t="s">
        <v>303</v>
      </c>
      <c r="E272" s="101">
        <f>'№ 5ведомственная'!F263</f>
        <v>271.7</v>
      </c>
      <c r="F272" s="101">
        <f>'№ 5ведомственная'!G263</f>
        <v>0</v>
      </c>
      <c r="G272" s="101">
        <f>'№ 5ведомственная'!H263</f>
        <v>0</v>
      </c>
      <c r="H272" s="53"/>
    </row>
    <row r="273" spans="1:8" ht="67.5" customHeight="1" outlineLevel="6" x14ac:dyDescent="0.3">
      <c r="A273" s="71" t="s">
        <v>113</v>
      </c>
      <c r="B273" s="105" t="s">
        <v>750</v>
      </c>
      <c r="C273" s="105"/>
      <c r="D273" s="106" t="s">
        <v>751</v>
      </c>
      <c r="E273" s="101">
        <f>E274</f>
        <v>244.8</v>
      </c>
      <c r="F273" s="101">
        <f t="shared" ref="F273:G273" si="55">F274</f>
        <v>0</v>
      </c>
      <c r="G273" s="101">
        <f t="shared" si="55"/>
        <v>0</v>
      </c>
      <c r="H273" s="53"/>
    </row>
    <row r="274" spans="1:8" ht="30.75" customHeight="1" outlineLevel="6" x14ac:dyDescent="0.3">
      <c r="A274" s="71" t="s">
        <v>113</v>
      </c>
      <c r="B274" s="105" t="s">
        <v>750</v>
      </c>
      <c r="C274" s="105" t="s">
        <v>7</v>
      </c>
      <c r="D274" s="106" t="s">
        <v>303</v>
      </c>
      <c r="E274" s="101">
        <f>'№ 5ведомственная'!F265</f>
        <v>244.8</v>
      </c>
      <c r="F274" s="101">
        <f>'№ 5ведомственная'!G265</f>
        <v>0</v>
      </c>
      <c r="G274" s="101">
        <f>'№ 5ведомственная'!H265</f>
        <v>0</v>
      </c>
      <c r="H274" s="53"/>
    </row>
    <row r="275" spans="1:8" ht="66" customHeight="1" outlineLevel="6" x14ac:dyDescent="0.3">
      <c r="A275" s="71" t="s">
        <v>113</v>
      </c>
      <c r="B275" s="105" t="s">
        <v>752</v>
      </c>
      <c r="C275" s="105"/>
      <c r="D275" s="106" t="s">
        <v>753</v>
      </c>
      <c r="E275" s="101">
        <f>E276</f>
        <v>140.4</v>
      </c>
      <c r="F275" s="101">
        <f t="shared" ref="F275:G275" si="56">F276</f>
        <v>0</v>
      </c>
      <c r="G275" s="101">
        <f t="shared" si="56"/>
        <v>0</v>
      </c>
      <c r="H275" s="53"/>
    </row>
    <row r="276" spans="1:8" ht="30.75" customHeight="1" outlineLevel="6" x14ac:dyDescent="0.3">
      <c r="A276" s="71" t="s">
        <v>113</v>
      </c>
      <c r="B276" s="105" t="s">
        <v>752</v>
      </c>
      <c r="C276" s="105" t="s">
        <v>7</v>
      </c>
      <c r="D276" s="106" t="s">
        <v>303</v>
      </c>
      <c r="E276" s="101">
        <f>'№ 5ведомственная'!F267</f>
        <v>140.4</v>
      </c>
      <c r="F276" s="101">
        <f>'№ 5ведомственная'!G267</f>
        <v>0</v>
      </c>
      <c r="G276" s="101">
        <f>'№ 5ведомственная'!H267</f>
        <v>0</v>
      </c>
      <c r="H276" s="53"/>
    </row>
    <row r="277" spans="1:8" ht="75.75" customHeight="1" outlineLevel="6" x14ac:dyDescent="0.3">
      <c r="A277" s="71" t="s">
        <v>113</v>
      </c>
      <c r="B277" s="105" t="s">
        <v>754</v>
      </c>
      <c r="C277" s="105"/>
      <c r="D277" s="106" t="s">
        <v>755</v>
      </c>
      <c r="E277" s="101">
        <f>E278</f>
        <v>420</v>
      </c>
      <c r="F277" s="101">
        <f t="shared" ref="F277:G277" si="57">F278</f>
        <v>0</v>
      </c>
      <c r="G277" s="101">
        <f t="shared" si="57"/>
        <v>0</v>
      </c>
      <c r="H277" s="53"/>
    </row>
    <row r="278" spans="1:8" ht="30.75" customHeight="1" outlineLevel="6" x14ac:dyDescent="0.3">
      <c r="A278" s="71" t="s">
        <v>113</v>
      </c>
      <c r="B278" s="105" t="s">
        <v>754</v>
      </c>
      <c r="C278" s="105" t="s">
        <v>7</v>
      </c>
      <c r="D278" s="106" t="s">
        <v>303</v>
      </c>
      <c r="E278" s="101">
        <f>'№ 5ведомственная'!F269</f>
        <v>420</v>
      </c>
      <c r="F278" s="101">
        <f>'№ 5ведомственная'!G269</f>
        <v>0</v>
      </c>
      <c r="G278" s="101">
        <f>'№ 5ведомственная'!H269</f>
        <v>0</v>
      </c>
      <c r="H278" s="53"/>
    </row>
    <row r="279" spans="1:8" ht="66" customHeight="1" outlineLevel="6" x14ac:dyDescent="0.3">
      <c r="A279" s="71" t="s">
        <v>113</v>
      </c>
      <c r="B279" s="105" t="s">
        <v>756</v>
      </c>
      <c r="C279" s="105"/>
      <c r="D279" s="106" t="s">
        <v>786</v>
      </c>
      <c r="E279" s="101">
        <f>E280</f>
        <v>519.29999999999995</v>
      </c>
      <c r="F279" s="101">
        <f t="shared" ref="F279:G279" si="58">F280</f>
        <v>0</v>
      </c>
      <c r="G279" s="101">
        <f t="shared" si="58"/>
        <v>0</v>
      </c>
      <c r="H279" s="53"/>
    </row>
    <row r="280" spans="1:8" ht="30.75" customHeight="1" outlineLevel="6" x14ac:dyDescent="0.3">
      <c r="A280" s="71" t="s">
        <v>113</v>
      </c>
      <c r="B280" s="105" t="s">
        <v>756</v>
      </c>
      <c r="C280" s="105" t="s">
        <v>7</v>
      </c>
      <c r="D280" s="106" t="s">
        <v>303</v>
      </c>
      <c r="E280" s="101">
        <f>'№ 5ведомственная'!F271</f>
        <v>519.29999999999995</v>
      </c>
      <c r="F280" s="101">
        <f>'№ 5ведомственная'!G271</f>
        <v>0</v>
      </c>
      <c r="G280" s="101">
        <f>'№ 5ведомственная'!H271</f>
        <v>0</v>
      </c>
      <c r="H280" s="53"/>
    </row>
    <row r="281" spans="1:8" ht="64.5" customHeight="1" outlineLevel="6" x14ac:dyDescent="0.3">
      <c r="A281" s="71" t="s">
        <v>113</v>
      </c>
      <c r="B281" s="105" t="s">
        <v>770</v>
      </c>
      <c r="C281" s="105"/>
      <c r="D281" s="106" t="s">
        <v>771</v>
      </c>
      <c r="E281" s="101">
        <f>E282</f>
        <v>349.5</v>
      </c>
      <c r="F281" s="101">
        <f t="shared" ref="F281:G281" si="59">F282</f>
        <v>0</v>
      </c>
      <c r="G281" s="101">
        <f t="shared" si="59"/>
        <v>0</v>
      </c>
      <c r="H281" s="53"/>
    </row>
    <row r="282" spans="1:8" ht="30.75" customHeight="1" outlineLevel="6" x14ac:dyDescent="0.3">
      <c r="A282" s="71" t="s">
        <v>113</v>
      </c>
      <c r="B282" s="105" t="s">
        <v>770</v>
      </c>
      <c r="C282" s="105" t="s">
        <v>7</v>
      </c>
      <c r="D282" s="106" t="s">
        <v>303</v>
      </c>
      <c r="E282" s="101">
        <f>'№ 5ведомственная'!F273</f>
        <v>349.5</v>
      </c>
      <c r="F282" s="101">
        <f>'№ 5ведомственная'!G273</f>
        <v>0</v>
      </c>
      <c r="G282" s="101">
        <f>'№ 5ведомственная'!H273</f>
        <v>0</v>
      </c>
      <c r="H282" s="53"/>
    </row>
    <row r="283" spans="1:8" ht="39.6" outlineLevel="2" x14ac:dyDescent="0.3">
      <c r="A283" s="72" t="s">
        <v>113</v>
      </c>
      <c r="B283" s="71" t="s">
        <v>122</v>
      </c>
      <c r="C283" s="72"/>
      <c r="D283" s="100" t="s">
        <v>778</v>
      </c>
      <c r="E283" s="101">
        <f>E284</f>
        <v>13571.5</v>
      </c>
      <c r="F283" s="101">
        <f>F284</f>
        <v>2849.3</v>
      </c>
      <c r="G283" s="101">
        <f>G284</f>
        <v>2849.3</v>
      </c>
      <c r="H283" s="53"/>
    </row>
    <row r="284" spans="1:8" ht="26.4" outlineLevel="3" x14ac:dyDescent="0.3">
      <c r="A284" s="72" t="s">
        <v>113</v>
      </c>
      <c r="B284" s="71" t="s">
        <v>123</v>
      </c>
      <c r="C284" s="72"/>
      <c r="D284" s="100" t="s">
        <v>418</v>
      </c>
      <c r="E284" s="101">
        <f>E285+E292</f>
        <v>13571.5</v>
      </c>
      <c r="F284" s="101">
        <f>F285+F292</f>
        <v>2849.3</v>
      </c>
      <c r="G284" s="101">
        <f>G285+G292</f>
        <v>2849.3</v>
      </c>
      <c r="H284" s="53"/>
    </row>
    <row r="285" spans="1:8" ht="26.4" outlineLevel="4" x14ac:dyDescent="0.3">
      <c r="A285" s="72" t="s">
        <v>113</v>
      </c>
      <c r="B285" s="71" t="s">
        <v>124</v>
      </c>
      <c r="C285" s="72"/>
      <c r="D285" s="100" t="s">
        <v>540</v>
      </c>
      <c r="E285" s="101">
        <f>E288+E286+E290</f>
        <v>3549.3</v>
      </c>
      <c r="F285" s="101">
        <f t="shared" ref="F285:G285" si="60">F288+F286+F290</f>
        <v>2849.3</v>
      </c>
      <c r="G285" s="101">
        <f t="shared" si="60"/>
        <v>2849.3</v>
      </c>
      <c r="H285" s="53"/>
    </row>
    <row r="286" spans="1:8" ht="53.4" outlineLevel="4" x14ac:dyDescent="0.3">
      <c r="A286" s="103" t="s">
        <v>113</v>
      </c>
      <c r="B286" s="71" t="s">
        <v>761</v>
      </c>
      <c r="C286" s="72"/>
      <c r="D286" s="77" t="s">
        <v>780</v>
      </c>
      <c r="E286" s="104">
        <f>E287</f>
        <v>2820.8</v>
      </c>
      <c r="F286" s="104">
        <f t="shared" ref="F286:G286" si="61">F287</f>
        <v>2820.8</v>
      </c>
      <c r="G286" s="104">
        <f t="shared" si="61"/>
        <v>2820.8</v>
      </c>
      <c r="H286" s="53"/>
    </row>
    <row r="287" spans="1:8" ht="26.4" outlineLevel="4" x14ac:dyDescent="0.3">
      <c r="A287" s="103" t="s">
        <v>113</v>
      </c>
      <c r="B287" s="71" t="s">
        <v>761</v>
      </c>
      <c r="C287" s="72">
        <v>200</v>
      </c>
      <c r="D287" s="78" t="s">
        <v>303</v>
      </c>
      <c r="E287" s="104">
        <f>'№ 5ведомственная'!F278</f>
        <v>2820.8</v>
      </c>
      <c r="F287" s="104">
        <f>'№ 5ведомственная'!G278</f>
        <v>2820.8</v>
      </c>
      <c r="G287" s="104">
        <f>'№ 5ведомственная'!H278</f>
        <v>2820.8</v>
      </c>
      <c r="H287" s="53"/>
    </row>
    <row r="288" spans="1:8" ht="52.8" outlineLevel="5" x14ac:dyDescent="0.3">
      <c r="A288" s="72" t="s">
        <v>113</v>
      </c>
      <c r="B288" s="71" t="s">
        <v>125</v>
      </c>
      <c r="C288" s="72"/>
      <c r="D288" s="100" t="s">
        <v>419</v>
      </c>
      <c r="E288" s="101">
        <f t="shared" ref="E288:G288" si="62">E289</f>
        <v>700</v>
      </c>
      <c r="F288" s="101">
        <f t="shared" si="62"/>
        <v>0</v>
      </c>
      <c r="G288" s="101">
        <f t="shared" si="62"/>
        <v>0</v>
      </c>
      <c r="H288" s="53"/>
    </row>
    <row r="289" spans="1:8" ht="26.4" outlineLevel="6" x14ac:dyDescent="0.3">
      <c r="A289" s="72" t="s">
        <v>113</v>
      </c>
      <c r="B289" s="71" t="s">
        <v>125</v>
      </c>
      <c r="C289" s="72" t="s">
        <v>7</v>
      </c>
      <c r="D289" s="100" t="s">
        <v>303</v>
      </c>
      <c r="E289" s="101">
        <f>'№ 5ведомственная'!F280</f>
        <v>700</v>
      </c>
      <c r="F289" s="101">
        <f>'№ 5ведомственная'!G280</f>
        <v>0</v>
      </c>
      <c r="G289" s="101">
        <f>'№ 5ведомственная'!H280</f>
        <v>0</v>
      </c>
      <c r="H289" s="53"/>
    </row>
    <row r="290" spans="1:8" ht="52.8" outlineLevel="6" x14ac:dyDescent="0.3">
      <c r="A290" s="71" t="s">
        <v>113</v>
      </c>
      <c r="B290" s="71" t="s">
        <v>762</v>
      </c>
      <c r="C290" s="72"/>
      <c r="D290" s="100" t="s">
        <v>781</v>
      </c>
      <c r="E290" s="101">
        <f>E291</f>
        <v>28.5</v>
      </c>
      <c r="F290" s="101">
        <f t="shared" ref="F290:G290" si="63">F291</f>
        <v>28.5</v>
      </c>
      <c r="G290" s="101">
        <f t="shared" si="63"/>
        <v>28.5</v>
      </c>
      <c r="H290" s="53"/>
    </row>
    <row r="291" spans="1:8" ht="26.4" outlineLevel="6" x14ac:dyDescent="0.3">
      <c r="A291" s="71" t="s">
        <v>113</v>
      </c>
      <c r="B291" s="71" t="s">
        <v>762</v>
      </c>
      <c r="C291" s="72" t="s">
        <v>7</v>
      </c>
      <c r="D291" s="100" t="s">
        <v>303</v>
      </c>
      <c r="E291" s="101">
        <f>'№ 5ведомственная'!F282</f>
        <v>28.5</v>
      </c>
      <c r="F291" s="101">
        <f>'№ 5ведомственная'!G282</f>
        <v>28.5</v>
      </c>
      <c r="G291" s="101">
        <f>'№ 5ведомственная'!H282</f>
        <v>28.5</v>
      </c>
      <c r="H291" s="53"/>
    </row>
    <row r="292" spans="1:8" ht="39.6" outlineLevel="4" x14ac:dyDescent="0.3">
      <c r="A292" s="72" t="s">
        <v>113</v>
      </c>
      <c r="B292" s="71" t="s">
        <v>126</v>
      </c>
      <c r="C292" s="72"/>
      <c r="D292" s="100" t="s">
        <v>420</v>
      </c>
      <c r="E292" s="101">
        <f>E293</f>
        <v>10022.200000000001</v>
      </c>
      <c r="F292" s="101">
        <f t="shared" ref="F292:G292" si="64">F293</f>
        <v>0</v>
      </c>
      <c r="G292" s="101">
        <f t="shared" si="64"/>
        <v>0</v>
      </c>
      <c r="H292" s="53"/>
    </row>
    <row r="293" spans="1:8" ht="39.6" outlineLevel="5" x14ac:dyDescent="0.3">
      <c r="A293" s="72" t="s">
        <v>113</v>
      </c>
      <c r="B293" s="71" t="s">
        <v>127</v>
      </c>
      <c r="C293" s="72"/>
      <c r="D293" s="100" t="s">
        <v>421</v>
      </c>
      <c r="E293" s="101">
        <f>E294</f>
        <v>10022.200000000001</v>
      </c>
      <c r="F293" s="101">
        <f>F294</f>
        <v>0</v>
      </c>
      <c r="G293" s="101">
        <f>G294</f>
        <v>0</v>
      </c>
      <c r="H293" s="53"/>
    </row>
    <row r="294" spans="1:8" ht="26.4" outlineLevel="6" x14ac:dyDescent="0.3">
      <c r="A294" s="72" t="s">
        <v>113</v>
      </c>
      <c r="B294" s="71" t="s">
        <v>127</v>
      </c>
      <c r="C294" s="72" t="s">
        <v>7</v>
      </c>
      <c r="D294" s="100" t="s">
        <v>303</v>
      </c>
      <c r="E294" s="101">
        <f>'№ 5ведомственная'!F285</f>
        <v>10022.200000000001</v>
      </c>
      <c r="F294" s="101">
        <f>'№ 5ведомственная'!G285</f>
        <v>0</v>
      </c>
      <c r="G294" s="101">
        <f>'№ 5ведомственная'!H285</f>
        <v>0</v>
      </c>
      <c r="H294" s="53"/>
    </row>
    <row r="295" spans="1:8" outlineLevel="1" x14ac:dyDescent="0.3">
      <c r="A295" s="72" t="s">
        <v>128</v>
      </c>
      <c r="B295" s="71"/>
      <c r="C295" s="72"/>
      <c r="D295" s="100" t="s">
        <v>278</v>
      </c>
      <c r="E295" s="101">
        <f>E296</f>
        <v>33163.5</v>
      </c>
      <c r="F295" s="101">
        <f t="shared" ref="F295:G295" si="65">F296</f>
        <v>32159.899999999998</v>
      </c>
      <c r="G295" s="101">
        <f t="shared" si="65"/>
        <v>31959.899999999998</v>
      </c>
      <c r="H295" s="53"/>
    </row>
    <row r="296" spans="1:8" ht="39.6" outlineLevel="2" x14ac:dyDescent="0.3">
      <c r="A296" s="72" t="s">
        <v>128</v>
      </c>
      <c r="B296" s="71" t="s">
        <v>71</v>
      </c>
      <c r="C296" s="72"/>
      <c r="D296" s="100" t="s">
        <v>668</v>
      </c>
      <c r="E296" s="101">
        <f>E297</f>
        <v>33163.5</v>
      </c>
      <c r="F296" s="101">
        <f t="shared" ref="F296:G299" si="66">F297</f>
        <v>32159.899999999998</v>
      </c>
      <c r="G296" s="101">
        <f t="shared" si="66"/>
        <v>31959.899999999998</v>
      </c>
      <c r="H296" s="53"/>
    </row>
    <row r="297" spans="1:8" ht="26.4" outlineLevel="3" x14ac:dyDescent="0.3">
      <c r="A297" s="72" t="s">
        <v>128</v>
      </c>
      <c r="B297" s="71" t="s">
        <v>96</v>
      </c>
      <c r="C297" s="72"/>
      <c r="D297" s="100" t="s">
        <v>388</v>
      </c>
      <c r="E297" s="101">
        <f>E298</f>
        <v>33163.5</v>
      </c>
      <c r="F297" s="101">
        <f t="shared" si="66"/>
        <v>32159.899999999998</v>
      </c>
      <c r="G297" s="101">
        <f t="shared" si="66"/>
        <v>31959.899999999998</v>
      </c>
      <c r="H297" s="53"/>
    </row>
    <row r="298" spans="1:8" ht="26.4" outlineLevel="4" x14ac:dyDescent="0.3">
      <c r="A298" s="72" t="s">
        <v>128</v>
      </c>
      <c r="B298" s="71" t="s">
        <v>108</v>
      </c>
      <c r="C298" s="72"/>
      <c r="D298" s="100" t="s">
        <v>400</v>
      </c>
      <c r="E298" s="101">
        <f>E299+E301</f>
        <v>33163.5</v>
      </c>
      <c r="F298" s="101">
        <f t="shared" ref="F298:G298" si="67">F299+F301</f>
        <v>32159.899999999998</v>
      </c>
      <c r="G298" s="101">
        <f t="shared" si="67"/>
        <v>31959.899999999998</v>
      </c>
      <c r="H298" s="53"/>
    </row>
    <row r="299" spans="1:8" ht="26.4" outlineLevel="5" x14ac:dyDescent="0.3">
      <c r="A299" s="72" t="s">
        <v>128</v>
      </c>
      <c r="B299" s="71" t="s">
        <v>129</v>
      </c>
      <c r="C299" s="72"/>
      <c r="D299" s="100" t="s">
        <v>422</v>
      </c>
      <c r="E299" s="101">
        <f>E300</f>
        <v>23241.599999999999</v>
      </c>
      <c r="F299" s="101">
        <f t="shared" si="66"/>
        <v>22741.599999999999</v>
      </c>
      <c r="G299" s="101">
        <f t="shared" si="66"/>
        <v>22641.599999999999</v>
      </c>
      <c r="H299" s="53"/>
    </row>
    <row r="300" spans="1:8" ht="26.4" outlineLevel="6" x14ac:dyDescent="0.3">
      <c r="A300" s="72" t="s">
        <v>128</v>
      </c>
      <c r="B300" s="71" t="s">
        <v>129</v>
      </c>
      <c r="C300" s="72" t="s">
        <v>38</v>
      </c>
      <c r="D300" s="100" t="s">
        <v>329</v>
      </c>
      <c r="E300" s="101">
        <f>'№ 5ведомственная'!F291</f>
        <v>23241.599999999999</v>
      </c>
      <c r="F300" s="101">
        <f>'№ 5ведомственная'!G291</f>
        <v>22741.599999999999</v>
      </c>
      <c r="G300" s="101">
        <f>'№ 5ведомственная'!H291</f>
        <v>22641.599999999999</v>
      </c>
      <c r="H300" s="53"/>
    </row>
    <row r="301" spans="1:8" ht="26.4" outlineLevel="6" x14ac:dyDescent="0.3">
      <c r="A301" s="71" t="s">
        <v>128</v>
      </c>
      <c r="B301" s="71" t="s">
        <v>777</v>
      </c>
      <c r="C301" s="72"/>
      <c r="D301" s="100" t="s">
        <v>348</v>
      </c>
      <c r="E301" s="101">
        <f>E302+E303+E304</f>
        <v>9921.9</v>
      </c>
      <c r="F301" s="101">
        <f>F302+F303+F304</f>
        <v>9418.2999999999993</v>
      </c>
      <c r="G301" s="101">
        <f t="shared" ref="G301" si="68">G302+G303+G304</f>
        <v>9318.2999999999993</v>
      </c>
      <c r="H301" s="53"/>
    </row>
    <row r="302" spans="1:8" ht="52.8" outlineLevel="6" x14ac:dyDescent="0.3">
      <c r="A302" s="71" t="s">
        <v>128</v>
      </c>
      <c r="B302" s="71" t="s">
        <v>777</v>
      </c>
      <c r="C302" s="72" t="s">
        <v>6</v>
      </c>
      <c r="D302" s="100" t="s">
        <v>302</v>
      </c>
      <c r="E302" s="101">
        <f>'№ 5ведомственная'!F293</f>
        <v>6514.4</v>
      </c>
      <c r="F302" s="101">
        <f>'№ 5ведомственная'!G293</f>
        <v>6514.4</v>
      </c>
      <c r="G302" s="101">
        <f>'№ 5ведомственная'!H293</f>
        <v>6514.4</v>
      </c>
      <c r="H302" s="53"/>
    </row>
    <row r="303" spans="1:8" ht="26.4" outlineLevel="6" x14ac:dyDescent="0.3">
      <c r="A303" s="71" t="s">
        <v>128</v>
      </c>
      <c r="B303" s="71" t="s">
        <v>777</v>
      </c>
      <c r="C303" s="72" t="s">
        <v>7</v>
      </c>
      <c r="D303" s="100" t="s">
        <v>303</v>
      </c>
      <c r="E303" s="101">
        <f>'№ 5ведомственная'!F294</f>
        <v>3337.5</v>
      </c>
      <c r="F303" s="101">
        <f>'№ 5ведомственная'!G294</f>
        <v>2833.9</v>
      </c>
      <c r="G303" s="101">
        <f>'№ 5ведомственная'!H294</f>
        <v>2733.9</v>
      </c>
      <c r="H303" s="53"/>
    </row>
    <row r="304" spans="1:8" outlineLevel="6" x14ac:dyDescent="0.3">
      <c r="A304" s="71" t="s">
        <v>128</v>
      </c>
      <c r="B304" s="71" t="s">
        <v>777</v>
      </c>
      <c r="C304" s="72" t="s">
        <v>8</v>
      </c>
      <c r="D304" s="100" t="s">
        <v>304</v>
      </c>
      <c r="E304" s="101">
        <f>'№ 5ведомственная'!F295</f>
        <v>70</v>
      </c>
      <c r="F304" s="101">
        <f>'№ 5ведомственная'!G295</f>
        <v>70</v>
      </c>
      <c r="G304" s="101">
        <f>'№ 5ведомственная'!H295</f>
        <v>70</v>
      </c>
      <c r="H304" s="53"/>
    </row>
    <row r="305" spans="1:10" outlineLevel="6" x14ac:dyDescent="0.3">
      <c r="A305" s="71" t="s">
        <v>683</v>
      </c>
      <c r="B305" s="71"/>
      <c r="C305" s="72"/>
      <c r="D305" s="100" t="s">
        <v>692</v>
      </c>
      <c r="E305" s="101">
        <f>E306</f>
        <v>1175.5999999999999</v>
      </c>
      <c r="F305" s="101">
        <f t="shared" ref="F305:G305" si="69">F306</f>
        <v>1190.0999999999999</v>
      </c>
      <c r="G305" s="101">
        <f t="shared" si="69"/>
        <v>1190.0999999999999</v>
      </c>
      <c r="H305" s="53"/>
    </row>
    <row r="306" spans="1:10" outlineLevel="6" x14ac:dyDescent="0.3">
      <c r="A306" s="71" t="s">
        <v>684</v>
      </c>
      <c r="B306" s="71"/>
      <c r="C306" s="72"/>
      <c r="D306" s="100" t="s">
        <v>693</v>
      </c>
      <c r="E306" s="101">
        <f>E307</f>
        <v>1175.5999999999999</v>
      </c>
      <c r="F306" s="101">
        <f t="shared" ref="F306:G306" si="70">F307</f>
        <v>1190.0999999999999</v>
      </c>
      <c r="G306" s="101">
        <f t="shared" si="70"/>
        <v>1190.0999999999999</v>
      </c>
      <c r="H306" s="53"/>
    </row>
    <row r="307" spans="1:10" ht="39.6" outlineLevel="6" x14ac:dyDescent="0.3">
      <c r="A307" s="71" t="s">
        <v>684</v>
      </c>
      <c r="B307" s="71" t="s">
        <v>71</v>
      </c>
      <c r="C307" s="72"/>
      <c r="D307" s="100" t="s">
        <v>668</v>
      </c>
      <c r="E307" s="101">
        <f>E308</f>
        <v>1175.5999999999999</v>
      </c>
      <c r="F307" s="101">
        <f t="shared" ref="F307:G307" si="71">F308</f>
        <v>1190.0999999999999</v>
      </c>
      <c r="G307" s="101">
        <f t="shared" si="71"/>
        <v>1190.0999999999999</v>
      </c>
      <c r="H307" s="53"/>
    </row>
    <row r="308" spans="1:10" ht="26.4" outlineLevel="6" x14ac:dyDescent="0.3">
      <c r="A308" s="71" t="s">
        <v>684</v>
      </c>
      <c r="B308" s="71" t="s">
        <v>72</v>
      </c>
      <c r="C308" s="72"/>
      <c r="D308" s="100" t="s">
        <v>365</v>
      </c>
      <c r="E308" s="101">
        <f>E309</f>
        <v>1175.5999999999999</v>
      </c>
      <c r="F308" s="101">
        <f t="shared" ref="F308:G308" si="72">F309</f>
        <v>1190.0999999999999</v>
      </c>
      <c r="G308" s="101">
        <f t="shared" si="72"/>
        <v>1190.0999999999999</v>
      </c>
      <c r="H308" s="53"/>
    </row>
    <row r="309" spans="1:10" outlineLevel="6" x14ac:dyDescent="0.3">
      <c r="A309" s="71" t="s">
        <v>684</v>
      </c>
      <c r="B309" s="71" t="s">
        <v>685</v>
      </c>
      <c r="C309" s="72"/>
      <c r="D309" s="100" t="s">
        <v>690</v>
      </c>
      <c r="E309" s="101">
        <f>E310+E312+E314</f>
        <v>1175.5999999999999</v>
      </c>
      <c r="F309" s="101">
        <f t="shared" ref="F309:G309" si="73">F310+F312+F314</f>
        <v>1190.0999999999999</v>
      </c>
      <c r="G309" s="101">
        <f t="shared" si="73"/>
        <v>1190.0999999999999</v>
      </c>
      <c r="H309" s="53"/>
    </row>
    <row r="310" spans="1:10" outlineLevel="6" x14ac:dyDescent="0.3">
      <c r="A310" s="71" t="s">
        <v>684</v>
      </c>
      <c r="B310" s="71" t="s">
        <v>686</v>
      </c>
      <c r="C310" s="72"/>
      <c r="D310" s="100" t="s">
        <v>689</v>
      </c>
      <c r="E310" s="101">
        <f>E311</f>
        <v>100</v>
      </c>
      <c r="F310" s="101">
        <f t="shared" ref="F310:G310" si="74">F311</f>
        <v>100</v>
      </c>
      <c r="G310" s="101">
        <f t="shared" si="74"/>
        <v>100</v>
      </c>
      <c r="H310" s="53"/>
    </row>
    <row r="311" spans="1:10" ht="26.4" outlineLevel="6" x14ac:dyDescent="0.3">
      <c r="A311" s="71" t="s">
        <v>684</v>
      </c>
      <c r="B311" s="71" t="s">
        <v>686</v>
      </c>
      <c r="C311" s="72">
        <v>200</v>
      </c>
      <c r="D311" s="100" t="s">
        <v>303</v>
      </c>
      <c r="E311" s="101">
        <f>'№ 5ведомственная'!F302</f>
        <v>100</v>
      </c>
      <c r="F311" s="101">
        <f>'№ 5ведомственная'!G302</f>
        <v>100</v>
      </c>
      <c r="G311" s="101">
        <f>'№ 5ведомственная'!H302</f>
        <v>100</v>
      </c>
      <c r="H311" s="53"/>
    </row>
    <row r="312" spans="1:10" outlineLevel="6" x14ac:dyDescent="0.3">
      <c r="A312" s="71" t="s">
        <v>684</v>
      </c>
      <c r="B312" s="71" t="s">
        <v>687</v>
      </c>
      <c r="C312" s="72"/>
      <c r="D312" s="100" t="s">
        <v>744</v>
      </c>
      <c r="E312" s="101">
        <f>E313</f>
        <v>475.6</v>
      </c>
      <c r="F312" s="101">
        <f t="shared" ref="F312:G312" si="75">F313</f>
        <v>590.1</v>
      </c>
      <c r="G312" s="101">
        <f t="shared" si="75"/>
        <v>590.1</v>
      </c>
      <c r="H312" s="53"/>
    </row>
    <row r="313" spans="1:10" ht="26.4" outlineLevel="6" x14ac:dyDescent="0.3">
      <c r="A313" s="71" t="s">
        <v>684</v>
      </c>
      <c r="B313" s="71" t="s">
        <v>687</v>
      </c>
      <c r="C313" s="72">
        <v>200</v>
      </c>
      <c r="D313" s="100" t="s">
        <v>303</v>
      </c>
      <c r="E313" s="101">
        <f>'№ 5ведомственная'!F304</f>
        <v>475.6</v>
      </c>
      <c r="F313" s="101">
        <f>'№ 5ведомственная'!G304</f>
        <v>590.1</v>
      </c>
      <c r="G313" s="101">
        <f>'№ 5ведомственная'!H304</f>
        <v>590.1</v>
      </c>
      <c r="H313" s="53"/>
    </row>
    <row r="314" spans="1:10" ht="19.5" customHeight="1" outlineLevel="6" x14ac:dyDescent="0.3">
      <c r="A314" s="71" t="s">
        <v>684</v>
      </c>
      <c r="B314" s="71" t="s">
        <v>688</v>
      </c>
      <c r="C314" s="72"/>
      <c r="D314" s="100" t="s">
        <v>691</v>
      </c>
      <c r="E314" s="101">
        <f>E315</f>
        <v>600</v>
      </c>
      <c r="F314" s="101">
        <f t="shared" ref="F314:G314" si="76">F315</f>
        <v>500</v>
      </c>
      <c r="G314" s="101">
        <f t="shared" si="76"/>
        <v>500</v>
      </c>
      <c r="H314" s="53"/>
    </row>
    <row r="315" spans="1:10" ht="26.4" outlineLevel="6" x14ac:dyDescent="0.3">
      <c r="A315" s="71" t="s">
        <v>684</v>
      </c>
      <c r="B315" s="71" t="s">
        <v>688</v>
      </c>
      <c r="C315" s="72">
        <v>200</v>
      </c>
      <c r="D315" s="100" t="s">
        <v>303</v>
      </c>
      <c r="E315" s="101">
        <f>'№ 5ведомственная'!F306</f>
        <v>600</v>
      </c>
      <c r="F315" s="101">
        <f>'№ 5ведомственная'!G306</f>
        <v>500</v>
      </c>
      <c r="G315" s="101">
        <f>'№ 5ведомственная'!H306</f>
        <v>500</v>
      </c>
      <c r="H315" s="53"/>
    </row>
    <row r="316" spans="1:10" s="28" customFormat="1" x14ac:dyDescent="0.3">
      <c r="A316" s="96" t="s">
        <v>159</v>
      </c>
      <c r="B316" s="97"/>
      <c r="C316" s="96"/>
      <c r="D316" s="98" t="s">
        <v>256</v>
      </c>
      <c r="E316" s="99">
        <f>E317+E333+E371+E398+E408+E431</f>
        <v>457006.89999999991</v>
      </c>
      <c r="F316" s="99">
        <f>F317+F333+F371+F398+F408+F431</f>
        <v>427897.89999999997</v>
      </c>
      <c r="G316" s="99">
        <f>G317+G333+G371+G398+G408+G431</f>
        <v>415769.39999999997</v>
      </c>
      <c r="H316" s="58"/>
      <c r="I316" s="4"/>
      <c r="J316" s="4"/>
    </row>
    <row r="317" spans="1:10" outlineLevel="1" x14ac:dyDescent="0.3">
      <c r="A317" s="72" t="s">
        <v>160</v>
      </c>
      <c r="B317" s="71"/>
      <c r="C317" s="72"/>
      <c r="D317" s="100" t="s">
        <v>287</v>
      </c>
      <c r="E317" s="101">
        <f>E318</f>
        <v>151733.89999999997</v>
      </c>
      <c r="F317" s="101">
        <f t="shared" ref="F317:G319" si="77">F318</f>
        <v>136643</v>
      </c>
      <c r="G317" s="101">
        <f t="shared" si="77"/>
        <v>131758.9</v>
      </c>
      <c r="H317" s="59"/>
      <c r="I317" s="15"/>
      <c r="J317" s="15"/>
    </row>
    <row r="318" spans="1:10" ht="39.6" outlineLevel="2" x14ac:dyDescent="0.3">
      <c r="A318" s="72" t="s">
        <v>160</v>
      </c>
      <c r="B318" s="71" t="s">
        <v>161</v>
      </c>
      <c r="C318" s="72"/>
      <c r="D318" s="100" t="s">
        <v>667</v>
      </c>
      <c r="E318" s="101">
        <f>E319</f>
        <v>151733.89999999997</v>
      </c>
      <c r="F318" s="101">
        <f t="shared" si="77"/>
        <v>136643</v>
      </c>
      <c r="G318" s="101">
        <f t="shared" si="77"/>
        <v>131758.9</v>
      </c>
      <c r="H318" s="53"/>
    </row>
    <row r="319" spans="1:10" ht="26.4" outlineLevel="3" x14ac:dyDescent="0.3">
      <c r="A319" s="72" t="s">
        <v>160</v>
      </c>
      <c r="B319" s="71" t="s">
        <v>162</v>
      </c>
      <c r="C319" s="72"/>
      <c r="D319" s="100" t="s">
        <v>443</v>
      </c>
      <c r="E319" s="101">
        <f>E320</f>
        <v>151733.89999999997</v>
      </c>
      <c r="F319" s="101">
        <f t="shared" si="77"/>
        <v>136643</v>
      </c>
      <c r="G319" s="101">
        <f t="shared" si="77"/>
        <v>131758.9</v>
      </c>
      <c r="H319" s="53"/>
    </row>
    <row r="320" spans="1:10" ht="26.4" outlineLevel="4" x14ac:dyDescent="0.3">
      <c r="A320" s="72" t="s">
        <v>160</v>
      </c>
      <c r="B320" s="71" t="s">
        <v>163</v>
      </c>
      <c r="C320" s="72"/>
      <c r="D320" s="100" t="s">
        <v>444</v>
      </c>
      <c r="E320" s="101">
        <f>E323+E325+E327+E329+E331+E321</f>
        <v>151733.89999999997</v>
      </c>
      <c r="F320" s="101">
        <f t="shared" ref="F320:G320" si="78">F323+F325+F327+F329+F331+F321</f>
        <v>136643</v>
      </c>
      <c r="G320" s="101">
        <f t="shared" si="78"/>
        <v>131758.9</v>
      </c>
      <c r="H320" s="53"/>
    </row>
    <row r="321" spans="1:8" ht="39.6" outlineLevel="4" x14ac:dyDescent="0.3">
      <c r="A321" s="71" t="s">
        <v>160</v>
      </c>
      <c r="B321" s="71" t="s">
        <v>734</v>
      </c>
      <c r="C321" s="72"/>
      <c r="D321" s="100" t="s">
        <v>735</v>
      </c>
      <c r="E321" s="101">
        <f>E322</f>
        <v>5232.5</v>
      </c>
      <c r="F321" s="101">
        <f>F322</f>
        <v>0</v>
      </c>
      <c r="G321" s="101">
        <f>G322</f>
        <v>0</v>
      </c>
      <c r="H321" s="53"/>
    </row>
    <row r="322" spans="1:8" ht="26.4" outlineLevel="4" x14ac:dyDescent="0.3">
      <c r="A322" s="71" t="s">
        <v>160</v>
      </c>
      <c r="B322" s="71" t="s">
        <v>734</v>
      </c>
      <c r="C322" s="72">
        <v>600</v>
      </c>
      <c r="D322" s="100" t="s">
        <v>329</v>
      </c>
      <c r="E322" s="101">
        <f>'№ 5ведомственная'!F367</f>
        <v>5232.5</v>
      </c>
      <c r="F322" s="101">
        <f>'№ 5ведомственная'!G367</f>
        <v>0</v>
      </c>
      <c r="G322" s="101">
        <f>'№ 5ведомственная'!H367</f>
        <v>0</v>
      </c>
      <c r="H322" s="53"/>
    </row>
    <row r="323" spans="1:8" ht="52.8" outlineLevel="5" x14ac:dyDescent="0.3">
      <c r="A323" s="72" t="s">
        <v>160</v>
      </c>
      <c r="B323" s="71" t="s">
        <v>164</v>
      </c>
      <c r="C323" s="72"/>
      <c r="D323" s="100" t="s">
        <v>445</v>
      </c>
      <c r="E323" s="101">
        <f>E324</f>
        <v>65697.899999999994</v>
      </c>
      <c r="F323" s="101">
        <f>F324</f>
        <v>65699.8</v>
      </c>
      <c r="G323" s="101">
        <f>G324</f>
        <v>65699.8</v>
      </c>
      <c r="H323" s="53"/>
    </row>
    <row r="324" spans="1:8" ht="26.4" outlineLevel="6" x14ac:dyDescent="0.3">
      <c r="A324" s="72" t="s">
        <v>160</v>
      </c>
      <c r="B324" s="71" t="s">
        <v>164</v>
      </c>
      <c r="C324" s="72" t="s">
        <v>38</v>
      </c>
      <c r="D324" s="100" t="s">
        <v>329</v>
      </c>
      <c r="E324" s="101">
        <f>'№ 5ведомственная'!F369</f>
        <v>65697.899999999994</v>
      </c>
      <c r="F324" s="101">
        <f>'№ 5ведомственная'!G369</f>
        <v>65699.8</v>
      </c>
      <c r="G324" s="101">
        <f>'№ 5ведомственная'!H369</f>
        <v>65699.8</v>
      </c>
      <c r="H324" s="53"/>
    </row>
    <row r="325" spans="1:8" ht="52.8" outlineLevel="5" x14ac:dyDescent="0.3">
      <c r="A325" s="128" t="s">
        <v>160</v>
      </c>
      <c r="B325" s="129" t="s">
        <v>165</v>
      </c>
      <c r="C325" s="128"/>
      <c r="D325" s="130" t="s">
        <v>446</v>
      </c>
      <c r="E325" s="131">
        <f>E326</f>
        <v>76680.7</v>
      </c>
      <c r="F325" s="131">
        <f>F326</f>
        <v>68182.7</v>
      </c>
      <c r="G325" s="131">
        <f>G326</f>
        <v>63298.6</v>
      </c>
      <c r="H325" s="53"/>
    </row>
    <row r="326" spans="1:8" ht="26.4" outlineLevel="6" x14ac:dyDescent="0.3">
      <c r="A326" s="72" t="s">
        <v>160</v>
      </c>
      <c r="B326" s="71" t="s">
        <v>165</v>
      </c>
      <c r="C326" s="72" t="s">
        <v>38</v>
      </c>
      <c r="D326" s="100" t="s">
        <v>329</v>
      </c>
      <c r="E326" s="101">
        <f>'№ 5ведомственная'!F371</f>
        <v>76680.7</v>
      </c>
      <c r="F326" s="101">
        <f>'№ 5ведомственная'!G371</f>
        <v>68182.7</v>
      </c>
      <c r="G326" s="101">
        <f>'№ 5ведомственная'!H371</f>
        <v>63298.6</v>
      </c>
      <c r="H326" s="53"/>
    </row>
    <row r="327" spans="1:8" ht="26.4" outlineLevel="5" x14ac:dyDescent="0.3">
      <c r="A327" s="72" t="s">
        <v>160</v>
      </c>
      <c r="B327" s="71" t="s">
        <v>166</v>
      </c>
      <c r="C327" s="72"/>
      <c r="D327" s="100" t="s">
        <v>447</v>
      </c>
      <c r="E327" s="101">
        <f>E328</f>
        <v>2760.5</v>
      </c>
      <c r="F327" s="101">
        <f>F328</f>
        <v>2760.5</v>
      </c>
      <c r="G327" s="101">
        <f>G328</f>
        <v>2760.5</v>
      </c>
      <c r="H327" s="53"/>
    </row>
    <row r="328" spans="1:8" ht="26.4" outlineLevel="6" x14ac:dyDescent="0.3">
      <c r="A328" s="72" t="s">
        <v>160</v>
      </c>
      <c r="B328" s="71" t="s">
        <v>166</v>
      </c>
      <c r="C328" s="72" t="s">
        <v>38</v>
      </c>
      <c r="D328" s="100" t="s">
        <v>329</v>
      </c>
      <c r="E328" s="101">
        <f>'№ 5ведомственная'!F373</f>
        <v>2760.5</v>
      </c>
      <c r="F328" s="101">
        <f>'№ 5ведомственная'!G373</f>
        <v>2760.5</v>
      </c>
      <c r="G328" s="101">
        <f>'№ 5ведомственная'!H373</f>
        <v>2760.5</v>
      </c>
      <c r="H328" s="53"/>
    </row>
    <row r="329" spans="1:8" ht="26.4" outlineLevel="6" x14ac:dyDescent="0.3">
      <c r="A329" s="71" t="s">
        <v>160</v>
      </c>
      <c r="B329" s="71" t="s">
        <v>634</v>
      </c>
      <c r="C329" s="72"/>
      <c r="D329" s="100" t="s">
        <v>651</v>
      </c>
      <c r="E329" s="101">
        <f>E330</f>
        <v>500</v>
      </c>
      <c r="F329" s="101">
        <f>F330</f>
        <v>0</v>
      </c>
      <c r="G329" s="101">
        <f>G330</f>
        <v>0</v>
      </c>
      <c r="H329" s="53"/>
    </row>
    <row r="330" spans="1:8" ht="26.4" outlineLevel="6" x14ac:dyDescent="0.3">
      <c r="A330" s="71" t="s">
        <v>160</v>
      </c>
      <c r="B330" s="71" t="s">
        <v>634</v>
      </c>
      <c r="C330" s="72" t="s">
        <v>38</v>
      </c>
      <c r="D330" s="100" t="s">
        <v>329</v>
      </c>
      <c r="E330" s="101">
        <f>'№ 5ведомственная'!F375</f>
        <v>500</v>
      </c>
      <c r="F330" s="101">
        <f>'№ 5ведомственная'!G375</f>
        <v>0</v>
      </c>
      <c r="G330" s="101">
        <f>'№ 5ведомственная'!H375</f>
        <v>0</v>
      </c>
      <c r="H330" s="53"/>
    </row>
    <row r="331" spans="1:8" ht="26.4" outlineLevel="6" x14ac:dyDescent="0.3">
      <c r="A331" s="71" t="s">
        <v>160</v>
      </c>
      <c r="B331" s="71" t="s">
        <v>725</v>
      </c>
      <c r="C331" s="72"/>
      <c r="D331" s="100" t="s">
        <v>726</v>
      </c>
      <c r="E331" s="101">
        <f>E332</f>
        <v>862.3</v>
      </c>
      <c r="F331" s="101">
        <f t="shared" ref="F331:G331" si="79">F332</f>
        <v>0</v>
      </c>
      <c r="G331" s="101">
        <f t="shared" si="79"/>
        <v>0</v>
      </c>
      <c r="H331" s="53"/>
    </row>
    <row r="332" spans="1:8" ht="26.4" outlineLevel="6" x14ac:dyDescent="0.3">
      <c r="A332" s="71" t="s">
        <v>160</v>
      </c>
      <c r="B332" s="71" t="s">
        <v>725</v>
      </c>
      <c r="C332" s="72" t="s">
        <v>38</v>
      </c>
      <c r="D332" s="100" t="s">
        <v>329</v>
      </c>
      <c r="E332" s="101">
        <f>'№ 5ведомственная'!F377</f>
        <v>862.3</v>
      </c>
      <c r="F332" s="101">
        <f>'№ 5ведомственная'!G377</f>
        <v>0</v>
      </c>
      <c r="G332" s="101">
        <f>'№ 5ведомственная'!H377</f>
        <v>0</v>
      </c>
      <c r="H332" s="53"/>
    </row>
    <row r="333" spans="1:8" outlineLevel="1" x14ac:dyDescent="0.3">
      <c r="A333" s="111" t="s">
        <v>167</v>
      </c>
      <c r="B333" s="112"/>
      <c r="C333" s="111"/>
      <c r="D333" s="132" t="s">
        <v>289</v>
      </c>
      <c r="E333" s="133">
        <f>E334+E366</f>
        <v>259662.4</v>
      </c>
      <c r="F333" s="133">
        <f>F334+F366</f>
        <v>247896.1</v>
      </c>
      <c r="G333" s="133">
        <f>G334+G366</f>
        <v>241501.7</v>
      </c>
      <c r="H333" s="53"/>
    </row>
    <row r="334" spans="1:8" ht="39.6" outlineLevel="2" x14ac:dyDescent="0.3">
      <c r="A334" s="128" t="s">
        <v>167</v>
      </c>
      <c r="B334" s="129" t="s">
        <v>161</v>
      </c>
      <c r="C334" s="128"/>
      <c r="D334" s="100" t="s">
        <v>667</v>
      </c>
      <c r="E334" s="131">
        <f>E335</f>
        <v>259312.4</v>
      </c>
      <c r="F334" s="131">
        <f>F335</f>
        <v>247546.1</v>
      </c>
      <c r="G334" s="131">
        <f>G335</f>
        <v>241151.7</v>
      </c>
      <c r="H334" s="53"/>
    </row>
    <row r="335" spans="1:8" ht="26.4" outlineLevel="3" x14ac:dyDescent="0.3">
      <c r="A335" s="72" t="s">
        <v>167</v>
      </c>
      <c r="B335" s="71" t="s">
        <v>168</v>
      </c>
      <c r="C335" s="72"/>
      <c r="D335" s="100" t="s">
        <v>449</v>
      </c>
      <c r="E335" s="101">
        <f>E336+E353+E360+E363</f>
        <v>259312.4</v>
      </c>
      <c r="F335" s="101">
        <f>F336+F353+F360+F363</f>
        <v>247546.1</v>
      </c>
      <c r="G335" s="101">
        <f>G336+G353+G360+G363</f>
        <v>241151.7</v>
      </c>
      <c r="H335" s="53"/>
    </row>
    <row r="336" spans="1:8" ht="39.6" outlineLevel="4" x14ac:dyDescent="0.3">
      <c r="A336" s="72" t="s">
        <v>167</v>
      </c>
      <c r="B336" s="71" t="s">
        <v>169</v>
      </c>
      <c r="C336" s="72"/>
      <c r="D336" s="100" t="s">
        <v>450</v>
      </c>
      <c r="E336" s="101">
        <f>E337+E341+E339+E349+E347+E345+E351+E343</f>
        <v>243189.9</v>
      </c>
      <c r="F336" s="101">
        <f t="shared" ref="F336:G336" si="80">F337+F341+F339+F349+F347+F345+F351+F343</f>
        <v>231473.6</v>
      </c>
      <c r="G336" s="101">
        <f t="shared" si="80"/>
        <v>225089.2</v>
      </c>
      <c r="H336" s="53"/>
    </row>
    <row r="337" spans="1:8" ht="39.6" outlineLevel="5" x14ac:dyDescent="0.3">
      <c r="A337" s="72" t="s">
        <v>167</v>
      </c>
      <c r="B337" s="71" t="s">
        <v>170</v>
      </c>
      <c r="C337" s="72"/>
      <c r="D337" s="100" t="s">
        <v>451</v>
      </c>
      <c r="E337" s="101">
        <f>E338</f>
        <v>157382.1</v>
      </c>
      <c r="F337" s="101">
        <f>F338</f>
        <v>157410.6</v>
      </c>
      <c r="G337" s="101">
        <f>G338</f>
        <v>157410.6</v>
      </c>
      <c r="H337" s="53"/>
    </row>
    <row r="338" spans="1:8" ht="26.4" outlineLevel="6" x14ac:dyDescent="0.3">
      <c r="A338" s="72" t="s">
        <v>167</v>
      </c>
      <c r="B338" s="71" t="s">
        <v>170</v>
      </c>
      <c r="C338" s="72" t="s">
        <v>38</v>
      </c>
      <c r="D338" s="100" t="s">
        <v>329</v>
      </c>
      <c r="E338" s="101">
        <f>'№ 5ведомственная'!F383</f>
        <v>157382.1</v>
      </c>
      <c r="F338" s="101">
        <f>'№ 5ведомственная'!G383</f>
        <v>157410.6</v>
      </c>
      <c r="G338" s="101">
        <f>'№ 5ведомственная'!H383</f>
        <v>157410.6</v>
      </c>
      <c r="H338" s="53"/>
    </row>
    <row r="339" spans="1:8" ht="39.6" outlineLevel="6" x14ac:dyDescent="0.3">
      <c r="A339" s="71" t="s">
        <v>167</v>
      </c>
      <c r="B339" s="71" t="s">
        <v>563</v>
      </c>
      <c r="C339" s="72"/>
      <c r="D339" s="100" t="s">
        <v>564</v>
      </c>
      <c r="E339" s="101">
        <f>E340</f>
        <v>160.69999999999999</v>
      </c>
      <c r="F339" s="101">
        <f>F340</f>
        <v>160.69999999999999</v>
      </c>
      <c r="G339" s="101">
        <f>G340</f>
        <v>160.69999999999999</v>
      </c>
      <c r="H339" s="53"/>
    </row>
    <row r="340" spans="1:8" ht="26.4" outlineLevel="6" x14ac:dyDescent="0.3">
      <c r="A340" s="71" t="s">
        <v>167</v>
      </c>
      <c r="B340" s="71" t="s">
        <v>563</v>
      </c>
      <c r="C340" s="72">
        <v>600</v>
      </c>
      <c r="D340" s="100" t="s">
        <v>329</v>
      </c>
      <c r="E340" s="101">
        <f>'№ 5ведомственная'!F385</f>
        <v>160.69999999999999</v>
      </c>
      <c r="F340" s="101">
        <f>'№ 5ведомственная'!G385</f>
        <v>160.69999999999999</v>
      </c>
      <c r="G340" s="101">
        <f>'№ 5ведомственная'!H385</f>
        <v>160.69999999999999</v>
      </c>
      <c r="H340" s="53"/>
    </row>
    <row r="341" spans="1:8" ht="39.6" outlineLevel="5" x14ac:dyDescent="0.3">
      <c r="A341" s="134" t="s">
        <v>167</v>
      </c>
      <c r="B341" s="135" t="s">
        <v>171</v>
      </c>
      <c r="C341" s="134"/>
      <c r="D341" s="136" t="s">
        <v>452</v>
      </c>
      <c r="E341" s="137">
        <f>E342</f>
        <v>62809.7</v>
      </c>
      <c r="F341" s="137">
        <f>F342</f>
        <v>51809.7</v>
      </c>
      <c r="G341" s="131">
        <f>G342</f>
        <v>45622.9</v>
      </c>
      <c r="H341" s="53"/>
    </row>
    <row r="342" spans="1:8" ht="26.4" outlineLevel="6" x14ac:dyDescent="0.3">
      <c r="A342" s="72" t="s">
        <v>167</v>
      </c>
      <c r="B342" s="71" t="s">
        <v>171</v>
      </c>
      <c r="C342" s="72" t="s">
        <v>38</v>
      </c>
      <c r="D342" s="100" t="s">
        <v>329</v>
      </c>
      <c r="E342" s="101">
        <f>'№ 5ведомственная'!F387</f>
        <v>62809.7</v>
      </c>
      <c r="F342" s="101">
        <f>'№ 5ведомственная'!G387</f>
        <v>51809.7</v>
      </c>
      <c r="G342" s="101">
        <f>'№ 5ведомственная'!H387</f>
        <v>45622.9</v>
      </c>
      <c r="H342" s="53"/>
    </row>
    <row r="343" spans="1:8" ht="26.4" outlineLevel="6" x14ac:dyDescent="0.3">
      <c r="A343" s="71" t="s">
        <v>167</v>
      </c>
      <c r="B343" s="71" t="s">
        <v>627</v>
      </c>
      <c r="C343" s="72"/>
      <c r="D343" s="100" t="s">
        <v>652</v>
      </c>
      <c r="E343" s="101">
        <f>E344</f>
        <v>500</v>
      </c>
      <c r="F343" s="101">
        <f>F344</f>
        <v>0</v>
      </c>
      <c r="G343" s="101">
        <f>G344</f>
        <v>0</v>
      </c>
      <c r="H343" s="53"/>
    </row>
    <row r="344" spans="1:8" ht="26.4" outlineLevel="6" x14ac:dyDescent="0.3">
      <c r="A344" s="71" t="s">
        <v>167</v>
      </c>
      <c r="B344" s="71" t="s">
        <v>627</v>
      </c>
      <c r="C344" s="72" t="s">
        <v>38</v>
      </c>
      <c r="D344" s="100" t="s">
        <v>329</v>
      </c>
      <c r="E344" s="101">
        <f>'№ 5ведомственная'!F389</f>
        <v>500</v>
      </c>
      <c r="F344" s="101">
        <f>'№ 5ведомственная'!G389</f>
        <v>0</v>
      </c>
      <c r="G344" s="101">
        <f>'№ 5ведомственная'!H389</f>
        <v>0</v>
      </c>
      <c r="H344" s="53"/>
    </row>
    <row r="345" spans="1:8" ht="79.2" outlineLevel="6" x14ac:dyDescent="0.3">
      <c r="A345" s="71" t="s">
        <v>167</v>
      </c>
      <c r="B345" s="71" t="s">
        <v>614</v>
      </c>
      <c r="C345" s="72"/>
      <c r="D345" s="100" t="s">
        <v>663</v>
      </c>
      <c r="E345" s="101">
        <f>E346</f>
        <v>2946.1</v>
      </c>
      <c r="F345" s="101">
        <f>F346</f>
        <v>2946.1</v>
      </c>
      <c r="G345" s="101">
        <f>G346</f>
        <v>2946.1</v>
      </c>
      <c r="H345" s="53"/>
    </row>
    <row r="346" spans="1:8" ht="26.4" outlineLevel="6" x14ac:dyDescent="0.3">
      <c r="A346" s="71" t="s">
        <v>167</v>
      </c>
      <c r="B346" s="71" t="s">
        <v>614</v>
      </c>
      <c r="C346" s="72">
        <v>600</v>
      </c>
      <c r="D346" s="100" t="s">
        <v>555</v>
      </c>
      <c r="E346" s="101">
        <f>'№ 5ведомственная'!F391</f>
        <v>2946.1</v>
      </c>
      <c r="F346" s="101">
        <f>'№ 5ведомственная'!G391</f>
        <v>2946.1</v>
      </c>
      <c r="G346" s="101">
        <f>'№ 5ведомственная'!H391</f>
        <v>2946.1</v>
      </c>
      <c r="H346" s="53"/>
    </row>
    <row r="347" spans="1:8" ht="41.25" customHeight="1" outlineLevel="6" x14ac:dyDescent="0.3">
      <c r="A347" s="71" t="s">
        <v>167</v>
      </c>
      <c r="B347" s="71" t="s">
        <v>610</v>
      </c>
      <c r="C347" s="72"/>
      <c r="D347" s="100" t="str">
        <f>'№ 5ведомственная'!E392</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E347" s="101">
        <f>E348</f>
        <v>9374.4</v>
      </c>
      <c r="F347" s="101">
        <f>F348</f>
        <v>9374.4</v>
      </c>
      <c r="G347" s="101">
        <f>G348</f>
        <v>9374.4</v>
      </c>
      <c r="H347" s="53"/>
    </row>
    <row r="348" spans="1:8" ht="26.4" outlineLevel="6" x14ac:dyDescent="0.3">
      <c r="A348" s="71" t="s">
        <v>167</v>
      </c>
      <c r="B348" s="71" t="s">
        <v>610</v>
      </c>
      <c r="C348" s="72" t="s">
        <v>38</v>
      </c>
      <c r="D348" s="100" t="s">
        <v>329</v>
      </c>
      <c r="E348" s="101">
        <f>'№ 5ведомственная'!F393</f>
        <v>9374.4</v>
      </c>
      <c r="F348" s="101">
        <f>'№ 5ведомственная'!G393</f>
        <v>9374.4</v>
      </c>
      <c r="G348" s="101">
        <f>'№ 5ведомственная'!H393</f>
        <v>9374.4</v>
      </c>
      <c r="H348" s="53"/>
    </row>
    <row r="349" spans="1:8" ht="39.6" outlineLevel="6" x14ac:dyDescent="0.3">
      <c r="A349" s="71" t="s">
        <v>167</v>
      </c>
      <c r="B349" s="71" t="s">
        <v>705</v>
      </c>
      <c r="C349" s="72"/>
      <c r="D349" s="100" t="s">
        <v>608</v>
      </c>
      <c r="E349" s="101">
        <f>E350</f>
        <v>9999</v>
      </c>
      <c r="F349" s="101">
        <f>F350</f>
        <v>9754.1999999999989</v>
      </c>
      <c r="G349" s="101">
        <f>G350</f>
        <v>9556.6</v>
      </c>
      <c r="H349" s="53"/>
    </row>
    <row r="350" spans="1:8" ht="26.4" outlineLevel="6" x14ac:dyDescent="0.3">
      <c r="A350" s="71" t="s">
        <v>167</v>
      </c>
      <c r="B350" s="71" t="s">
        <v>705</v>
      </c>
      <c r="C350" s="72" t="s">
        <v>38</v>
      </c>
      <c r="D350" s="100" t="s">
        <v>329</v>
      </c>
      <c r="E350" s="101">
        <f>'№ 5ведомственная'!F395</f>
        <v>9999</v>
      </c>
      <c r="F350" s="101">
        <f>'№ 5ведомственная'!G395</f>
        <v>9754.1999999999989</v>
      </c>
      <c r="G350" s="101">
        <f>'№ 5ведомственная'!H395</f>
        <v>9556.6</v>
      </c>
      <c r="H350" s="53"/>
    </row>
    <row r="351" spans="1:8" ht="39.6" outlineLevel="6" x14ac:dyDescent="0.3">
      <c r="A351" s="71" t="s">
        <v>167</v>
      </c>
      <c r="B351" s="71" t="s">
        <v>619</v>
      </c>
      <c r="C351" s="72"/>
      <c r="D351" s="100" t="s">
        <v>620</v>
      </c>
      <c r="E351" s="101">
        <f>E352</f>
        <v>17.899999999999999</v>
      </c>
      <c r="F351" s="101">
        <f>F352</f>
        <v>17.899999999999999</v>
      </c>
      <c r="G351" s="101">
        <f>G352</f>
        <v>17.899999999999999</v>
      </c>
      <c r="H351" s="53"/>
    </row>
    <row r="352" spans="1:8" ht="26.4" outlineLevel="6" x14ac:dyDescent="0.3">
      <c r="A352" s="71" t="s">
        <v>167</v>
      </c>
      <c r="B352" s="71" t="s">
        <v>619</v>
      </c>
      <c r="C352" s="72" t="s">
        <v>38</v>
      </c>
      <c r="D352" s="100" t="s">
        <v>329</v>
      </c>
      <c r="E352" s="101">
        <f>'№ 5ведомственная'!F397</f>
        <v>17.899999999999999</v>
      </c>
      <c r="F352" s="101">
        <f>'№ 5ведомственная'!G397</f>
        <v>17.899999999999999</v>
      </c>
      <c r="G352" s="101">
        <f>'№ 5ведомственная'!H397</f>
        <v>17.899999999999999</v>
      </c>
      <c r="H352" s="53"/>
    </row>
    <row r="353" spans="1:8" outlineLevel="4" x14ac:dyDescent="0.3">
      <c r="A353" s="128" t="s">
        <v>167</v>
      </c>
      <c r="B353" s="129" t="s">
        <v>172</v>
      </c>
      <c r="C353" s="128"/>
      <c r="D353" s="130" t="s">
        <v>455</v>
      </c>
      <c r="E353" s="131">
        <f>E356+E358+E354</f>
        <v>14696.2</v>
      </c>
      <c r="F353" s="131">
        <f>F356+F358+F354</f>
        <v>14646.2</v>
      </c>
      <c r="G353" s="131">
        <f>G356+G358+G354</f>
        <v>14636.2</v>
      </c>
      <c r="H353" s="53"/>
    </row>
    <row r="354" spans="1:8" ht="92.4" outlineLevel="4" x14ac:dyDescent="0.3">
      <c r="A354" s="71" t="s">
        <v>167</v>
      </c>
      <c r="B354" s="71" t="s">
        <v>565</v>
      </c>
      <c r="C354" s="72"/>
      <c r="D354" s="100" t="s">
        <v>590</v>
      </c>
      <c r="E354" s="131">
        <f>E355</f>
        <v>1953.5</v>
      </c>
      <c r="F354" s="131">
        <f>F355</f>
        <v>1953.5</v>
      </c>
      <c r="G354" s="131">
        <f>G355</f>
        <v>1953.5</v>
      </c>
      <c r="H354" s="53"/>
    </row>
    <row r="355" spans="1:8" ht="26.4" outlineLevel="4" x14ac:dyDescent="0.3">
      <c r="A355" s="71" t="s">
        <v>167</v>
      </c>
      <c r="B355" s="71" t="s">
        <v>565</v>
      </c>
      <c r="C355" s="72">
        <v>600</v>
      </c>
      <c r="D355" s="100" t="s">
        <v>329</v>
      </c>
      <c r="E355" s="131">
        <f>'№ 5ведомственная'!F400</f>
        <v>1953.5</v>
      </c>
      <c r="F355" s="131">
        <f>'№ 5ведомственная'!G400</f>
        <v>1953.5</v>
      </c>
      <c r="G355" s="131">
        <f>'№ 5ведомственная'!H400</f>
        <v>1953.5</v>
      </c>
      <c r="H355" s="53"/>
    </row>
    <row r="356" spans="1:8" ht="26.4" outlineLevel="5" x14ac:dyDescent="0.3">
      <c r="A356" s="72" t="s">
        <v>167</v>
      </c>
      <c r="B356" s="71" t="s">
        <v>173</v>
      </c>
      <c r="C356" s="72"/>
      <c r="D356" s="100" t="s">
        <v>456</v>
      </c>
      <c r="E356" s="101">
        <f>E357</f>
        <v>6242.7</v>
      </c>
      <c r="F356" s="101">
        <f>F357</f>
        <v>6192.7</v>
      </c>
      <c r="G356" s="101">
        <f>G357</f>
        <v>6182.7</v>
      </c>
      <c r="H356" s="53"/>
    </row>
    <row r="357" spans="1:8" ht="26.4" outlineLevel="6" x14ac:dyDescent="0.3">
      <c r="A357" s="72" t="s">
        <v>167</v>
      </c>
      <c r="B357" s="71" t="s">
        <v>173</v>
      </c>
      <c r="C357" s="72" t="s">
        <v>38</v>
      </c>
      <c r="D357" s="100" t="s">
        <v>329</v>
      </c>
      <c r="E357" s="101">
        <f>'№ 5ведомственная'!F402</f>
        <v>6242.7</v>
      </c>
      <c r="F357" s="101">
        <f>'№ 5ведомственная'!G402</f>
        <v>6192.7</v>
      </c>
      <c r="G357" s="101">
        <f>'№ 5ведомственная'!H402</f>
        <v>6182.7</v>
      </c>
      <c r="H357" s="53"/>
    </row>
    <row r="358" spans="1:8" ht="26.4" outlineLevel="5" x14ac:dyDescent="0.3">
      <c r="A358" s="72" t="s">
        <v>167</v>
      </c>
      <c r="B358" s="71" t="s">
        <v>174</v>
      </c>
      <c r="C358" s="72"/>
      <c r="D358" s="100" t="s">
        <v>457</v>
      </c>
      <c r="E358" s="101">
        <f>E359</f>
        <v>6500</v>
      </c>
      <c r="F358" s="101">
        <f>F359</f>
        <v>6500</v>
      </c>
      <c r="G358" s="101">
        <f>G359</f>
        <v>6500</v>
      </c>
      <c r="H358" s="53"/>
    </row>
    <row r="359" spans="1:8" ht="26.4" outlineLevel="6" x14ac:dyDescent="0.3">
      <c r="A359" s="72" t="s">
        <v>167</v>
      </c>
      <c r="B359" s="71" t="s">
        <v>174</v>
      </c>
      <c r="C359" s="72" t="s">
        <v>38</v>
      </c>
      <c r="D359" s="100" t="s">
        <v>329</v>
      </c>
      <c r="E359" s="101">
        <f>'№ 5ведомственная'!F404</f>
        <v>6500</v>
      </c>
      <c r="F359" s="101">
        <f>'№ 5ведомственная'!G404</f>
        <v>6500</v>
      </c>
      <c r="G359" s="101">
        <f>'№ 5ведомственная'!H404</f>
        <v>6500</v>
      </c>
      <c r="H359" s="53"/>
    </row>
    <row r="360" spans="1:8" ht="26.4" outlineLevel="6" x14ac:dyDescent="0.3">
      <c r="A360" s="71" t="s">
        <v>167</v>
      </c>
      <c r="B360" s="71" t="s">
        <v>629</v>
      </c>
      <c r="C360" s="72"/>
      <c r="D360" s="100" t="s">
        <v>630</v>
      </c>
      <c r="E360" s="101">
        <f t="shared" ref="E360:G361" si="81">E361</f>
        <v>74.900000000000006</v>
      </c>
      <c r="F360" s="101">
        <f t="shared" si="81"/>
        <v>74.900000000000006</v>
      </c>
      <c r="G360" s="101">
        <f t="shared" si="81"/>
        <v>74.900000000000006</v>
      </c>
      <c r="H360" s="53"/>
    </row>
    <row r="361" spans="1:8" ht="39.6" outlineLevel="6" x14ac:dyDescent="0.3">
      <c r="A361" s="71" t="s">
        <v>167</v>
      </c>
      <c r="B361" s="71" t="s">
        <v>628</v>
      </c>
      <c r="C361" s="72"/>
      <c r="D361" s="100" t="s">
        <v>631</v>
      </c>
      <c r="E361" s="101">
        <f t="shared" si="81"/>
        <v>74.900000000000006</v>
      </c>
      <c r="F361" s="101">
        <f t="shared" si="81"/>
        <v>74.900000000000006</v>
      </c>
      <c r="G361" s="101">
        <f t="shared" si="81"/>
        <v>74.900000000000006</v>
      </c>
      <c r="H361" s="53"/>
    </row>
    <row r="362" spans="1:8" ht="26.4" outlineLevel="6" x14ac:dyDescent="0.3">
      <c r="A362" s="71" t="s">
        <v>167</v>
      </c>
      <c r="B362" s="71" t="s">
        <v>628</v>
      </c>
      <c r="C362" s="72">
        <v>600</v>
      </c>
      <c r="D362" s="100" t="s">
        <v>329</v>
      </c>
      <c r="E362" s="101">
        <f>'№ 5ведомственная'!F407</f>
        <v>74.900000000000006</v>
      </c>
      <c r="F362" s="101">
        <f>'№ 5ведомственная'!G407</f>
        <v>74.900000000000006</v>
      </c>
      <c r="G362" s="101">
        <f>'№ 5ведомственная'!H407</f>
        <v>74.900000000000006</v>
      </c>
      <c r="H362" s="53"/>
    </row>
    <row r="363" spans="1:8" ht="66" outlineLevel="6" x14ac:dyDescent="0.3">
      <c r="A363" s="71" t="s">
        <v>167</v>
      </c>
      <c r="B363" s="71" t="s">
        <v>731</v>
      </c>
      <c r="C363" s="72"/>
      <c r="D363" s="100" t="s">
        <v>730</v>
      </c>
      <c r="E363" s="101">
        <f t="shared" ref="E363:G364" si="82">E364</f>
        <v>1351.4</v>
      </c>
      <c r="F363" s="101">
        <f t="shared" si="82"/>
        <v>1351.4</v>
      </c>
      <c r="G363" s="101">
        <f t="shared" si="82"/>
        <v>1351.4</v>
      </c>
      <c r="H363" s="53"/>
    </row>
    <row r="364" spans="1:8" ht="66" outlineLevel="6" x14ac:dyDescent="0.3">
      <c r="A364" s="71" t="s">
        <v>167</v>
      </c>
      <c r="B364" s="71" t="s">
        <v>732</v>
      </c>
      <c r="C364" s="72"/>
      <c r="D364" s="100" t="s">
        <v>733</v>
      </c>
      <c r="E364" s="101">
        <f t="shared" si="82"/>
        <v>1351.4</v>
      </c>
      <c r="F364" s="101">
        <f t="shared" si="82"/>
        <v>1351.4</v>
      </c>
      <c r="G364" s="101">
        <f t="shared" si="82"/>
        <v>1351.4</v>
      </c>
      <c r="H364" s="53"/>
    </row>
    <row r="365" spans="1:8" ht="26.4" outlineLevel="6" x14ac:dyDescent="0.3">
      <c r="A365" s="71" t="s">
        <v>167</v>
      </c>
      <c r="B365" s="71" t="s">
        <v>732</v>
      </c>
      <c r="C365" s="72">
        <v>600</v>
      </c>
      <c r="D365" s="100" t="s">
        <v>329</v>
      </c>
      <c r="E365" s="101">
        <f>'№ 5ведомственная'!F410</f>
        <v>1351.4</v>
      </c>
      <c r="F365" s="101">
        <f>'№ 5ведомственная'!G410</f>
        <v>1351.4</v>
      </c>
      <c r="G365" s="101">
        <f>'№ 5ведомственная'!H410</f>
        <v>1351.4</v>
      </c>
      <c r="H365" s="53"/>
    </row>
    <row r="366" spans="1:8" ht="39.6" outlineLevel="2" x14ac:dyDescent="0.3">
      <c r="A366" s="72" t="s">
        <v>167</v>
      </c>
      <c r="B366" s="71" t="s">
        <v>43</v>
      </c>
      <c r="C366" s="72"/>
      <c r="D366" s="100" t="s">
        <v>266</v>
      </c>
      <c r="E366" s="101">
        <f>E367</f>
        <v>350</v>
      </c>
      <c r="F366" s="101">
        <f t="shared" ref="F366:G366" si="83">F367</f>
        <v>350</v>
      </c>
      <c r="G366" s="101">
        <f t="shared" si="83"/>
        <v>350</v>
      </c>
      <c r="H366" s="53"/>
    </row>
    <row r="367" spans="1:8" ht="26.4" outlineLevel="3" x14ac:dyDescent="0.3">
      <c r="A367" s="72" t="s">
        <v>167</v>
      </c>
      <c r="B367" s="71" t="s">
        <v>175</v>
      </c>
      <c r="C367" s="72"/>
      <c r="D367" s="100" t="s">
        <v>458</v>
      </c>
      <c r="E367" s="101">
        <f>E368</f>
        <v>350</v>
      </c>
      <c r="F367" s="101">
        <f t="shared" ref="F367:G369" si="84">F368</f>
        <v>350</v>
      </c>
      <c r="G367" s="101">
        <f t="shared" si="84"/>
        <v>350</v>
      </c>
      <c r="H367" s="53"/>
    </row>
    <row r="368" spans="1:8" ht="52.8" outlineLevel="4" x14ac:dyDescent="0.3">
      <c r="A368" s="72" t="s">
        <v>167</v>
      </c>
      <c r="B368" s="71" t="s">
        <v>176</v>
      </c>
      <c r="C368" s="72"/>
      <c r="D368" s="100" t="s">
        <v>459</v>
      </c>
      <c r="E368" s="101">
        <f>E369</f>
        <v>350</v>
      </c>
      <c r="F368" s="101">
        <f t="shared" si="84"/>
        <v>350</v>
      </c>
      <c r="G368" s="101">
        <f t="shared" si="84"/>
        <v>350</v>
      </c>
      <c r="H368" s="53"/>
    </row>
    <row r="369" spans="1:8" outlineLevel="5" x14ac:dyDescent="0.3">
      <c r="A369" s="72" t="s">
        <v>167</v>
      </c>
      <c r="B369" s="71" t="s">
        <v>177</v>
      </c>
      <c r="C369" s="72"/>
      <c r="D369" s="100" t="s">
        <v>460</v>
      </c>
      <c r="E369" s="101">
        <f>E370</f>
        <v>350</v>
      </c>
      <c r="F369" s="101">
        <f t="shared" si="84"/>
        <v>350</v>
      </c>
      <c r="G369" s="101">
        <f t="shared" si="84"/>
        <v>350</v>
      </c>
      <c r="H369" s="53"/>
    </row>
    <row r="370" spans="1:8" ht="26.4" outlineLevel="6" x14ac:dyDescent="0.3">
      <c r="A370" s="72" t="s">
        <v>167</v>
      </c>
      <c r="B370" s="71" t="s">
        <v>177</v>
      </c>
      <c r="C370" s="72" t="s">
        <v>38</v>
      </c>
      <c r="D370" s="100" t="s">
        <v>329</v>
      </c>
      <c r="E370" s="101">
        <f>'№ 5ведомственная'!F415</f>
        <v>350</v>
      </c>
      <c r="F370" s="101">
        <f>'№ 5ведомственная'!G415</f>
        <v>350</v>
      </c>
      <c r="G370" s="101">
        <f>'№ 5ведомственная'!H415</f>
        <v>350</v>
      </c>
      <c r="H370" s="53"/>
    </row>
    <row r="371" spans="1:8" outlineLevel="1" x14ac:dyDescent="0.3">
      <c r="A371" s="72" t="s">
        <v>181</v>
      </c>
      <c r="B371" s="71"/>
      <c r="C371" s="72"/>
      <c r="D371" s="100" t="s">
        <v>290</v>
      </c>
      <c r="E371" s="101">
        <f>E372+E384+E393</f>
        <v>32028.1</v>
      </c>
      <c r="F371" s="101">
        <f>F372+F384+F393</f>
        <v>30728.1</v>
      </c>
      <c r="G371" s="101">
        <f>G372+G384+G393</f>
        <v>30178.1</v>
      </c>
      <c r="H371" s="53"/>
    </row>
    <row r="372" spans="1:8" ht="39.6" outlineLevel="2" x14ac:dyDescent="0.3">
      <c r="A372" s="72" t="s">
        <v>181</v>
      </c>
      <c r="B372" s="71" t="s">
        <v>161</v>
      </c>
      <c r="C372" s="72"/>
      <c r="D372" s="100" t="s">
        <v>667</v>
      </c>
      <c r="E372" s="101">
        <f>E373</f>
        <v>24322.699999999997</v>
      </c>
      <c r="F372" s="101">
        <f t="shared" ref="F372:G377" si="85">F373</f>
        <v>23122.699999999997</v>
      </c>
      <c r="G372" s="101">
        <f t="shared" si="85"/>
        <v>22622.699999999997</v>
      </c>
      <c r="H372" s="59"/>
    </row>
    <row r="373" spans="1:8" ht="26.4" outlineLevel="3" x14ac:dyDescent="0.3">
      <c r="A373" s="72" t="s">
        <v>181</v>
      </c>
      <c r="B373" s="71" t="s">
        <v>182</v>
      </c>
      <c r="C373" s="72"/>
      <c r="D373" s="100" t="s">
        <v>464</v>
      </c>
      <c r="E373" s="101">
        <f>E374+E381</f>
        <v>24322.699999999997</v>
      </c>
      <c r="F373" s="101">
        <f>F374+F381</f>
        <v>23122.699999999997</v>
      </c>
      <c r="G373" s="101">
        <f>G374+G381</f>
        <v>22622.699999999997</v>
      </c>
      <c r="H373" s="59"/>
    </row>
    <row r="374" spans="1:8" ht="26.4" outlineLevel="4" x14ac:dyDescent="0.3">
      <c r="A374" s="72" t="s">
        <v>181</v>
      </c>
      <c r="B374" s="71" t="s">
        <v>183</v>
      </c>
      <c r="C374" s="72"/>
      <c r="D374" s="100" t="s">
        <v>465</v>
      </c>
      <c r="E374" s="101">
        <f>E377+E375+E379</f>
        <v>22291.199999999997</v>
      </c>
      <c r="F374" s="101">
        <f t="shared" ref="F374:G374" si="86">F377+F375+F379</f>
        <v>21091.199999999997</v>
      </c>
      <c r="G374" s="101">
        <f t="shared" si="86"/>
        <v>20591.199999999997</v>
      </c>
      <c r="H374" s="53"/>
    </row>
    <row r="375" spans="1:8" ht="39.6" outlineLevel="4" x14ac:dyDescent="0.3">
      <c r="A375" s="72" t="s">
        <v>181</v>
      </c>
      <c r="B375" s="71" t="s">
        <v>570</v>
      </c>
      <c r="C375" s="71"/>
      <c r="D375" s="100" t="s">
        <v>571</v>
      </c>
      <c r="E375" s="101">
        <f>E376</f>
        <v>5503.9</v>
      </c>
      <c r="F375" s="101">
        <f>F376</f>
        <v>5503.9</v>
      </c>
      <c r="G375" s="101">
        <f>G376</f>
        <v>5503.9</v>
      </c>
      <c r="H375" s="53"/>
    </row>
    <row r="376" spans="1:8" ht="26.4" outlineLevel="4" x14ac:dyDescent="0.3">
      <c r="A376" s="72" t="s">
        <v>181</v>
      </c>
      <c r="B376" s="71" t="s">
        <v>570</v>
      </c>
      <c r="C376" s="71" t="s">
        <v>38</v>
      </c>
      <c r="D376" s="100" t="s">
        <v>329</v>
      </c>
      <c r="E376" s="101">
        <f>'№ 5ведомственная'!F421</f>
        <v>5503.9</v>
      </c>
      <c r="F376" s="101">
        <f>'№ 5ведомственная'!G421</f>
        <v>5503.9</v>
      </c>
      <c r="G376" s="101">
        <f>'№ 5ведомственная'!H421</f>
        <v>5503.9</v>
      </c>
      <c r="H376" s="53"/>
    </row>
    <row r="377" spans="1:8" ht="39.6" outlineLevel="5" x14ac:dyDescent="0.3">
      <c r="A377" s="128" t="s">
        <v>181</v>
      </c>
      <c r="B377" s="129" t="s">
        <v>184</v>
      </c>
      <c r="C377" s="128"/>
      <c r="D377" s="130" t="s">
        <v>592</v>
      </c>
      <c r="E377" s="131">
        <f>E378</f>
        <v>16731.7</v>
      </c>
      <c r="F377" s="131">
        <f t="shared" si="85"/>
        <v>15531.7</v>
      </c>
      <c r="G377" s="131">
        <f t="shared" si="85"/>
        <v>15031.7</v>
      </c>
      <c r="H377" s="53"/>
    </row>
    <row r="378" spans="1:8" ht="26.4" outlineLevel="6" x14ac:dyDescent="0.3">
      <c r="A378" s="72" t="s">
        <v>181</v>
      </c>
      <c r="B378" s="71" t="s">
        <v>184</v>
      </c>
      <c r="C378" s="72" t="s">
        <v>38</v>
      </c>
      <c r="D378" s="100" t="s">
        <v>329</v>
      </c>
      <c r="E378" s="101">
        <f>'№ 5ведомственная'!F423</f>
        <v>16731.7</v>
      </c>
      <c r="F378" s="101">
        <f>'№ 5ведомственная'!G423</f>
        <v>15531.7</v>
      </c>
      <c r="G378" s="101">
        <f>'№ 5ведомственная'!H423</f>
        <v>15031.7</v>
      </c>
      <c r="H378" s="53"/>
    </row>
    <row r="379" spans="1:8" ht="39.6" outlineLevel="6" x14ac:dyDescent="0.3">
      <c r="A379" s="71" t="s">
        <v>181</v>
      </c>
      <c r="B379" s="71" t="s">
        <v>581</v>
      </c>
      <c r="C379" s="72"/>
      <c r="D379" s="100" t="s">
        <v>580</v>
      </c>
      <c r="E379" s="101">
        <f>E380</f>
        <v>55.6</v>
      </c>
      <c r="F379" s="101">
        <f>F380</f>
        <v>55.6</v>
      </c>
      <c r="G379" s="101">
        <f>G380</f>
        <v>55.6</v>
      </c>
      <c r="H379" s="53"/>
    </row>
    <row r="380" spans="1:8" ht="26.4" outlineLevel="6" x14ac:dyDescent="0.3">
      <c r="A380" s="71" t="s">
        <v>181</v>
      </c>
      <c r="B380" s="71" t="s">
        <v>581</v>
      </c>
      <c r="C380" s="72" t="s">
        <v>38</v>
      </c>
      <c r="D380" s="100" t="s">
        <v>329</v>
      </c>
      <c r="E380" s="101">
        <f>'№ 5ведомственная'!F425</f>
        <v>55.6</v>
      </c>
      <c r="F380" s="101">
        <f>'№ 5ведомственная'!G425</f>
        <v>55.6</v>
      </c>
      <c r="G380" s="101">
        <f>'№ 5ведомственная'!H425</f>
        <v>55.6</v>
      </c>
      <c r="H380" s="53"/>
    </row>
    <row r="381" spans="1:8" ht="79.2" outlineLevel="6" x14ac:dyDescent="0.3">
      <c r="A381" s="71" t="s">
        <v>181</v>
      </c>
      <c r="B381" s="71" t="s">
        <v>657</v>
      </c>
      <c r="C381" s="72"/>
      <c r="D381" s="100" t="s">
        <v>659</v>
      </c>
      <c r="E381" s="101">
        <f>E382</f>
        <v>2031.5</v>
      </c>
      <c r="F381" s="101">
        <f t="shared" ref="F381:G382" si="87">F382</f>
        <v>2031.5</v>
      </c>
      <c r="G381" s="101">
        <f t="shared" si="87"/>
        <v>2031.5</v>
      </c>
      <c r="H381" s="53"/>
    </row>
    <row r="382" spans="1:8" ht="26.4" outlineLevel="6" x14ac:dyDescent="0.3">
      <c r="A382" s="71" t="s">
        <v>181</v>
      </c>
      <c r="B382" s="71" t="s">
        <v>658</v>
      </c>
      <c r="C382" s="72"/>
      <c r="D382" s="100" t="s">
        <v>745</v>
      </c>
      <c r="E382" s="101">
        <f>E383</f>
        <v>2031.5</v>
      </c>
      <c r="F382" s="101">
        <f t="shared" si="87"/>
        <v>2031.5</v>
      </c>
      <c r="G382" s="101">
        <f t="shared" si="87"/>
        <v>2031.5</v>
      </c>
      <c r="H382" s="53"/>
    </row>
    <row r="383" spans="1:8" ht="26.4" outlineLevel="6" x14ac:dyDescent="0.3">
      <c r="A383" s="71" t="s">
        <v>181</v>
      </c>
      <c r="B383" s="71" t="s">
        <v>658</v>
      </c>
      <c r="C383" s="72">
        <v>600</v>
      </c>
      <c r="D383" s="100" t="s">
        <v>329</v>
      </c>
      <c r="E383" s="101">
        <f>'№ 5ведомственная'!F428</f>
        <v>2031.5</v>
      </c>
      <c r="F383" s="101">
        <f>'№ 5ведомственная'!G428</f>
        <v>2031.5</v>
      </c>
      <c r="G383" s="101">
        <f>'№ 5ведомственная'!H428</f>
        <v>2031.5</v>
      </c>
      <c r="H383" s="53"/>
    </row>
    <row r="384" spans="1:8" ht="39.6" outlineLevel="2" x14ac:dyDescent="0.3">
      <c r="A384" s="128" t="s">
        <v>181</v>
      </c>
      <c r="B384" s="129" t="s">
        <v>208</v>
      </c>
      <c r="C384" s="128"/>
      <c r="D384" s="100" t="s">
        <v>665</v>
      </c>
      <c r="E384" s="131">
        <f>E385</f>
        <v>7655.4</v>
      </c>
      <c r="F384" s="131">
        <f>F385</f>
        <v>7555.4</v>
      </c>
      <c r="G384" s="131">
        <f>G385</f>
        <v>7505.4</v>
      </c>
      <c r="H384" s="53"/>
    </row>
    <row r="385" spans="1:8" ht="39.6" outlineLevel="3" x14ac:dyDescent="0.3">
      <c r="A385" s="72" t="s">
        <v>181</v>
      </c>
      <c r="B385" s="71" t="s">
        <v>209</v>
      </c>
      <c r="C385" s="72"/>
      <c r="D385" s="100" t="s">
        <v>487</v>
      </c>
      <c r="E385" s="101">
        <f>E386</f>
        <v>7655.4</v>
      </c>
      <c r="F385" s="101">
        <f t="shared" ref="F385:G385" si="88">F386</f>
        <v>7555.4</v>
      </c>
      <c r="G385" s="101">
        <f t="shared" si="88"/>
        <v>7505.4</v>
      </c>
      <c r="H385" s="53"/>
    </row>
    <row r="386" spans="1:8" ht="26.4" outlineLevel="4" x14ac:dyDescent="0.3">
      <c r="A386" s="72" t="s">
        <v>181</v>
      </c>
      <c r="B386" s="71" t="s">
        <v>210</v>
      </c>
      <c r="C386" s="72"/>
      <c r="D386" s="100" t="s">
        <v>746</v>
      </c>
      <c r="E386" s="101">
        <f>E389+E387+E391</f>
        <v>7655.4</v>
      </c>
      <c r="F386" s="101">
        <f t="shared" ref="F386:G386" si="89">F389+F387+F391</f>
        <v>7555.4</v>
      </c>
      <c r="G386" s="101">
        <f t="shared" si="89"/>
        <v>7505.4</v>
      </c>
      <c r="H386" s="53"/>
    </row>
    <row r="387" spans="1:8" ht="39.6" outlineLevel="4" x14ac:dyDescent="0.3">
      <c r="A387" s="72" t="s">
        <v>181</v>
      </c>
      <c r="B387" s="71" t="s">
        <v>572</v>
      </c>
      <c r="C387" s="71"/>
      <c r="D387" s="100" t="s">
        <v>573</v>
      </c>
      <c r="E387" s="101">
        <f>E388</f>
        <v>1887.1</v>
      </c>
      <c r="F387" s="101">
        <f>F388</f>
        <v>1887.1</v>
      </c>
      <c r="G387" s="101">
        <f>G388</f>
        <v>1887.1</v>
      </c>
      <c r="H387" s="53"/>
    </row>
    <row r="388" spans="1:8" ht="26.4" outlineLevel="4" x14ac:dyDescent="0.3">
      <c r="A388" s="72" t="s">
        <v>181</v>
      </c>
      <c r="B388" s="71" t="s">
        <v>572</v>
      </c>
      <c r="C388" s="71" t="s">
        <v>38</v>
      </c>
      <c r="D388" s="100" t="s">
        <v>329</v>
      </c>
      <c r="E388" s="101">
        <f>'№ 5ведомственная'!F501</f>
        <v>1887.1</v>
      </c>
      <c r="F388" s="101">
        <f>'№ 5ведомственная'!G501</f>
        <v>1887.1</v>
      </c>
      <c r="G388" s="101">
        <f>'№ 5ведомственная'!H501</f>
        <v>1887.1</v>
      </c>
      <c r="H388" s="53"/>
    </row>
    <row r="389" spans="1:8" ht="52.8" outlineLevel="5" x14ac:dyDescent="0.3">
      <c r="A389" s="128" t="s">
        <v>181</v>
      </c>
      <c r="B389" s="129" t="s">
        <v>211</v>
      </c>
      <c r="C389" s="128"/>
      <c r="D389" s="130" t="s">
        <v>489</v>
      </c>
      <c r="E389" s="131">
        <f>E390</f>
        <v>5749.2</v>
      </c>
      <c r="F389" s="131">
        <f>F390</f>
        <v>5649.2</v>
      </c>
      <c r="G389" s="131">
        <f>G390</f>
        <v>5599.2</v>
      </c>
      <c r="H389" s="53"/>
    </row>
    <row r="390" spans="1:8" ht="26.4" outlineLevel="6" x14ac:dyDescent="0.3">
      <c r="A390" s="72" t="s">
        <v>181</v>
      </c>
      <c r="B390" s="71" t="s">
        <v>211</v>
      </c>
      <c r="C390" s="72" t="s">
        <v>38</v>
      </c>
      <c r="D390" s="100" t="s">
        <v>329</v>
      </c>
      <c r="E390" s="101">
        <f>'№ 5ведомственная'!F503</f>
        <v>5749.2</v>
      </c>
      <c r="F390" s="101">
        <f>'№ 5ведомственная'!G503</f>
        <v>5649.2</v>
      </c>
      <c r="G390" s="101">
        <f>'№ 5ведомственная'!H503</f>
        <v>5599.2</v>
      </c>
      <c r="H390" s="53"/>
    </row>
    <row r="391" spans="1:8" ht="39.6" outlineLevel="6" x14ac:dyDescent="0.3">
      <c r="A391" s="71" t="s">
        <v>181</v>
      </c>
      <c r="B391" s="71" t="s">
        <v>582</v>
      </c>
      <c r="C391" s="138"/>
      <c r="D391" s="100" t="s">
        <v>580</v>
      </c>
      <c r="E391" s="101">
        <f>E392</f>
        <v>19.100000000000001</v>
      </c>
      <c r="F391" s="101">
        <f>F392</f>
        <v>19.100000000000001</v>
      </c>
      <c r="G391" s="101">
        <f>G392</f>
        <v>19.100000000000001</v>
      </c>
      <c r="H391" s="53"/>
    </row>
    <row r="392" spans="1:8" ht="26.4" outlineLevel="6" x14ac:dyDescent="0.3">
      <c r="A392" s="71" t="s">
        <v>181</v>
      </c>
      <c r="B392" s="71" t="s">
        <v>582</v>
      </c>
      <c r="C392" s="72" t="s">
        <v>38</v>
      </c>
      <c r="D392" s="78" t="s">
        <v>329</v>
      </c>
      <c r="E392" s="101">
        <f>'№ 5ведомственная'!F505</f>
        <v>19.100000000000001</v>
      </c>
      <c r="F392" s="101">
        <f>'№ 5ведомственная'!G505</f>
        <v>19.100000000000001</v>
      </c>
      <c r="G392" s="101">
        <f>'№ 5ведомственная'!H505</f>
        <v>19.100000000000001</v>
      </c>
      <c r="H392" s="53"/>
    </row>
    <row r="393" spans="1:8" ht="39.6" outlineLevel="6" x14ac:dyDescent="0.3">
      <c r="A393" s="71" t="s">
        <v>181</v>
      </c>
      <c r="B393" s="71" t="s">
        <v>43</v>
      </c>
      <c r="C393" s="72"/>
      <c r="D393" s="100" t="s">
        <v>674</v>
      </c>
      <c r="E393" s="101">
        <f>E394</f>
        <v>50</v>
      </c>
      <c r="F393" s="101">
        <f t="shared" ref="F393:G393" si="90">F394</f>
        <v>50</v>
      </c>
      <c r="G393" s="101">
        <f t="shared" si="90"/>
        <v>50</v>
      </c>
      <c r="H393" s="53"/>
    </row>
    <row r="394" spans="1:8" ht="52.8" outlineLevel="6" x14ac:dyDescent="0.3">
      <c r="A394" s="71" t="s">
        <v>181</v>
      </c>
      <c r="B394" s="71" t="s">
        <v>178</v>
      </c>
      <c r="C394" s="72"/>
      <c r="D394" s="100" t="s">
        <v>662</v>
      </c>
      <c r="E394" s="101">
        <f>E395</f>
        <v>50</v>
      </c>
      <c r="F394" s="101">
        <f t="shared" ref="F394:G394" si="91">F395</f>
        <v>50</v>
      </c>
      <c r="G394" s="101">
        <f t="shared" si="91"/>
        <v>50</v>
      </c>
      <c r="H394" s="53"/>
    </row>
    <row r="395" spans="1:8" ht="26.4" outlineLevel="6" x14ac:dyDescent="0.3">
      <c r="A395" s="71" t="s">
        <v>181</v>
      </c>
      <c r="B395" s="71" t="s">
        <v>179</v>
      </c>
      <c r="C395" s="72"/>
      <c r="D395" s="100" t="s">
        <v>462</v>
      </c>
      <c r="E395" s="101">
        <f>E396</f>
        <v>50</v>
      </c>
      <c r="F395" s="101">
        <f t="shared" ref="F395:G395" si="92">F396</f>
        <v>50</v>
      </c>
      <c r="G395" s="101">
        <f t="shared" si="92"/>
        <v>50</v>
      </c>
      <c r="H395" s="53"/>
    </row>
    <row r="396" spans="1:8" ht="39.6" outlineLevel="6" x14ac:dyDescent="0.3">
      <c r="A396" s="71" t="s">
        <v>181</v>
      </c>
      <c r="B396" s="71" t="s">
        <v>180</v>
      </c>
      <c r="C396" s="72"/>
      <c r="D396" s="100" t="s">
        <v>660</v>
      </c>
      <c r="E396" s="101">
        <f>E397</f>
        <v>50</v>
      </c>
      <c r="F396" s="101">
        <f t="shared" ref="F396:G396" si="93">F397</f>
        <v>50</v>
      </c>
      <c r="G396" s="101">
        <f t="shared" si="93"/>
        <v>50</v>
      </c>
      <c r="H396" s="53"/>
    </row>
    <row r="397" spans="1:8" ht="26.4" outlineLevel="6" x14ac:dyDescent="0.3">
      <c r="A397" s="71" t="s">
        <v>181</v>
      </c>
      <c r="B397" s="71" t="s">
        <v>180</v>
      </c>
      <c r="C397" s="72" t="s">
        <v>38</v>
      </c>
      <c r="D397" s="100" t="s">
        <v>329</v>
      </c>
      <c r="E397" s="101">
        <f>'№ 5ведомственная'!F433</f>
        <v>50</v>
      </c>
      <c r="F397" s="101">
        <f>'№ 5ведомственная'!G433</f>
        <v>50</v>
      </c>
      <c r="G397" s="101">
        <f>'№ 5ведомственная'!H433</f>
        <v>50</v>
      </c>
      <c r="H397" s="53"/>
    </row>
    <row r="398" spans="1:8" ht="26.4" outlineLevel="1" x14ac:dyDescent="0.3">
      <c r="A398" s="128" t="s">
        <v>185</v>
      </c>
      <c r="B398" s="129"/>
      <c r="C398" s="128"/>
      <c r="D398" s="130" t="s">
        <v>291</v>
      </c>
      <c r="E398" s="131">
        <f>E399</f>
        <v>100</v>
      </c>
      <c r="F398" s="131">
        <f>F399</f>
        <v>100</v>
      </c>
      <c r="G398" s="131">
        <f>G399</f>
        <v>100</v>
      </c>
      <c r="H398" s="53"/>
    </row>
    <row r="399" spans="1:8" ht="39.6" outlineLevel="2" x14ac:dyDescent="0.3">
      <c r="A399" s="72" t="s">
        <v>185</v>
      </c>
      <c r="B399" s="71" t="s">
        <v>161</v>
      </c>
      <c r="C399" s="72"/>
      <c r="D399" s="100" t="s">
        <v>667</v>
      </c>
      <c r="E399" s="101">
        <f>E400+E404</f>
        <v>100</v>
      </c>
      <c r="F399" s="101">
        <f>F400+F404</f>
        <v>100</v>
      </c>
      <c r="G399" s="101">
        <f>G400+G404</f>
        <v>100</v>
      </c>
      <c r="H399" s="53"/>
    </row>
    <row r="400" spans="1:8" ht="26.4" outlineLevel="3" x14ac:dyDescent="0.3">
      <c r="A400" s="72" t="s">
        <v>185</v>
      </c>
      <c r="B400" s="71" t="s">
        <v>162</v>
      </c>
      <c r="C400" s="72"/>
      <c r="D400" s="100" t="s">
        <v>443</v>
      </c>
      <c r="E400" s="101">
        <f>E401</f>
        <v>50</v>
      </c>
      <c r="F400" s="101">
        <f t="shared" ref="F400:G402" si="94">F401</f>
        <v>50</v>
      </c>
      <c r="G400" s="101">
        <f t="shared" si="94"/>
        <v>50</v>
      </c>
      <c r="H400" s="53"/>
    </row>
    <row r="401" spans="1:8" ht="26.4" outlineLevel="4" x14ac:dyDescent="0.3">
      <c r="A401" s="72" t="s">
        <v>185</v>
      </c>
      <c r="B401" s="71" t="s">
        <v>186</v>
      </c>
      <c r="C401" s="72"/>
      <c r="D401" s="100" t="s">
        <v>467</v>
      </c>
      <c r="E401" s="101">
        <f>E402</f>
        <v>50</v>
      </c>
      <c r="F401" s="101">
        <f t="shared" si="94"/>
        <v>50</v>
      </c>
      <c r="G401" s="101">
        <f t="shared" si="94"/>
        <v>50</v>
      </c>
      <c r="H401" s="53"/>
    </row>
    <row r="402" spans="1:8" outlineLevel="5" x14ac:dyDescent="0.3">
      <c r="A402" s="72" t="s">
        <v>185</v>
      </c>
      <c r="B402" s="71" t="s">
        <v>187</v>
      </c>
      <c r="C402" s="72"/>
      <c r="D402" s="100" t="s">
        <v>468</v>
      </c>
      <c r="E402" s="101">
        <f>E403</f>
        <v>50</v>
      </c>
      <c r="F402" s="101">
        <f t="shared" si="94"/>
        <v>50</v>
      </c>
      <c r="G402" s="101">
        <f t="shared" si="94"/>
        <v>50</v>
      </c>
      <c r="H402" s="53"/>
    </row>
    <row r="403" spans="1:8" ht="26.4" outlineLevel="6" x14ac:dyDescent="0.3">
      <c r="A403" s="72" t="s">
        <v>185</v>
      </c>
      <c r="B403" s="71" t="s">
        <v>187</v>
      </c>
      <c r="C403" s="72" t="s">
        <v>38</v>
      </c>
      <c r="D403" s="100" t="s">
        <v>329</v>
      </c>
      <c r="E403" s="101">
        <f>'№ 5ведомственная'!F439</f>
        <v>50</v>
      </c>
      <c r="F403" s="101">
        <f>'№ 5ведомственная'!G439</f>
        <v>50</v>
      </c>
      <c r="G403" s="101">
        <f>'№ 5ведомственная'!H439</f>
        <v>50</v>
      </c>
      <c r="H403" s="53"/>
    </row>
    <row r="404" spans="1:8" ht="26.4" outlineLevel="3" x14ac:dyDescent="0.3">
      <c r="A404" s="72" t="s">
        <v>185</v>
      </c>
      <c r="B404" s="71" t="s">
        <v>168</v>
      </c>
      <c r="C404" s="72"/>
      <c r="D404" s="100" t="s">
        <v>449</v>
      </c>
      <c r="E404" s="101">
        <f>E405</f>
        <v>50</v>
      </c>
      <c r="F404" s="101">
        <f t="shared" ref="F404:G406" si="95">F405</f>
        <v>50</v>
      </c>
      <c r="G404" s="101">
        <f t="shared" si="95"/>
        <v>50</v>
      </c>
      <c r="H404" s="53"/>
    </row>
    <row r="405" spans="1:8" ht="39.6" outlineLevel="4" x14ac:dyDescent="0.3">
      <c r="A405" s="72" t="s">
        <v>185</v>
      </c>
      <c r="B405" s="71" t="s">
        <v>169</v>
      </c>
      <c r="C405" s="72"/>
      <c r="D405" s="100" t="s">
        <v>450</v>
      </c>
      <c r="E405" s="101">
        <f>E406</f>
        <v>50</v>
      </c>
      <c r="F405" s="101">
        <f t="shared" si="95"/>
        <v>50</v>
      </c>
      <c r="G405" s="101">
        <f t="shared" si="95"/>
        <v>50</v>
      </c>
      <c r="H405" s="53"/>
    </row>
    <row r="406" spans="1:8" outlineLevel="5" x14ac:dyDescent="0.3">
      <c r="A406" s="72" t="s">
        <v>185</v>
      </c>
      <c r="B406" s="71" t="s">
        <v>188</v>
      </c>
      <c r="C406" s="72"/>
      <c r="D406" s="100" t="s">
        <v>469</v>
      </c>
      <c r="E406" s="101">
        <f>E407</f>
        <v>50</v>
      </c>
      <c r="F406" s="101">
        <f t="shared" si="95"/>
        <v>50</v>
      </c>
      <c r="G406" s="101">
        <f t="shared" si="95"/>
        <v>50</v>
      </c>
      <c r="H406" s="53"/>
    </row>
    <row r="407" spans="1:8" ht="26.4" outlineLevel="6" x14ac:dyDescent="0.3">
      <c r="A407" s="72" t="s">
        <v>185</v>
      </c>
      <c r="B407" s="71" t="s">
        <v>188</v>
      </c>
      <c r="C407" s="72" t="s">
        <v>38</v>
      </c>
      <c r="D407" s="100" t="s">
        <v>329</v>
      </c>
      <c r="E407" s="101">
        <f>'№ 5ведомственная'!F443</f>
        <v>50</v>
      </c>
      <c r="F407" s="101">
        <f>'№ 5ведомственная'!G443</f>
        <v>50</v>
      </c>
      <c r="G407" s="101">
        <f>'№ 5ведомственная'!H443</f>
        <v>50</v>
      </c>
      <c r="H407" s="53"/>
    </row>
    <row r="408" spans="1:8" outlineLevel="1" x14ac:dyDescent="0.3">
      <c r="A408" s="72" t="s">
        <v>189</v>
      </c>
      <c r="B408" s="71"/>
      <c r="C408" s="72"/>
      <c r="D408" s="100" t="s">
        <v>292</v>
      </c>
      <c r="E408" s="101">
        <f>E409</f>
        <v>284</v>
      </c>
      <c r="F408" s="101">
        <f t="shared" ref="F408:G408" si="96">F409</f>
        <v>284</v>
      </c>
      <c r="G408" s="101">
        <f t="shared" si="96"/>
        <v>284</v>
      </c>
      <c r="H408" s="53"/>
    </row>
    <row r="409" spans="1:8" ht="26.25" customHeight="1" outlineLevel="2" x14ac:dyDescent="0.3">
      <c r="A409" s="128" t="s">
        <v>189</v>
      </c>
      <c r="B409" s="129" t="s">
        <v>139</v>
      </c>
      <c r="C409" s="128"/>
      <c r="D409" s="100" t="s">
        <v>672</v>
      </c>
      <c r="E409" s="131">
        <f>E410</f>
        <v>284</v>
      </c>
      <c r="F409" s="131">
        <f>F410</f>
        <v>284</v>
      </c>
      <c r="G409" s="131">
        <f>G410</f>
        <v>284</v>
      </c>
      <c r="H409" s="53"/>
    </row>
    <row r="410" spans="1:8" ht="30.75" customHeight="1" outlineLevel="3" x14ac:dyDescent="0.3">
      <c r="A410" s="72" t="s">
        <v>189</v>
      </c>
      <c r="B410" s="71" t="s">
        <v>207</v>
      </c>
      <c r="C410" s="72"/>
      <c r="D410" s="100" t="s">
        <v>697</v>
      </c>
      <c r="E410" s="101">
        <f>E411+E414+E419+E422+E425+E428</f>
        <v>284</v>
      </c>
      <c r="F410" s="101">
        <f>F411+F414+F419+F422+F425+F428</f>
        <v>284</v>
      </c>
      <c r="G410" s="101">
        <f>G411+G414+G419+G422+G425+G428</f>
        <v>284</v>
      </c>
      <c r="H410" s="53"/>
    </row>
    <row r="411" spans="1:8" ht="33.75" customHeight="1" outlineLevel="4" x14ac:dyDescent="0.3">
      <c r="A411" s="72" t="s">
        <v>189</v>
      </c>
      <c r="B411" s="71" t="s">
        <v>212</v>
      </c>
      <c r="C411" s="72"/>
      <c r="D411" s="100" t="s">
        <v>490</v>
      </c>
      <c r="E411" s="101">
        <f t="shared" ref="E411:G412" si="97">E412</f>
        <v>57</v>
      </c>
      <c r="F411" s="101">
        <f t="shared" si="97"/>
        <v>57</v>
      </c>
      <c r="G411" s="101">
        <f t="shared" si="97"/>
        <v>57</v>
      </c>
      <c r="H411" s="53"/>
    </row>
    <row r="412" spans="1:8" ht="39.6" outlineLevel="5" x14ac:dyDescent="0.3">
      <c r="A412" s="72" t="s">
        <v>189</v>
      </c>
      <c r="B412" s="71" t="s">
        <v>213</v>
      </c>
      <c r="C412" s="72"/>
      <c r="D412" s="100" t="s">
        <v>491</v>
      </c>
      <c r="E412" s="101">
        <f t="shared" si="97"/>
        <v>57</v>
      </c>
      <c r="F412" s="101">
        <f t="shared" si="97"/>
        <v>57</v>
      </c>
      <c r="G412" s="101">
        <f t="shared" si="97"/>
        <v>57</v>
      </c>
      <c r="H412" s="53"/>
    </row>
    <row r="413" spans="1:8" ht="26.4" outlineLevel="6" x14ac:dyDescent="0.3">
      <c r="A413" s="72" t="s">
        <v>189</v>
      </c>
      <c r="B413" s="71" t="s">
        <v>213</v>
      </c>
      <c r="C413" s="72" t="s">
        <v>7</v>
      </c>
      <c r="D413" s="100" t="s">
        <v>303</v>
      </c>
      <c r="E413" s="101">
        <f>'№ 5ведомственная'!F511</f>
        <v>57</v>
      </c>
      <c r="F413" s="101">
        <f>'№ 5ведомственная'!G511</f>
        <v>57</v>
      </c>
      <c r="G413" s="101">
        <f>'№ 5ведомственная'!H511</f>
        <v>57</v>
      </c>
      <c r="H413" s="53"/>
    </row>
    <row r="414" spans="1:8" ht="26.4" outlineLevel="4" x14ac:dyDescent="0.3">
      <c r="A414" s="72" t="s">
        <v>189</v>
      </c>
      <c r="B414" s="71" t="s">
        <v>214</v>
      </c>
      <c r="C414" s="72"/>
      <c r="D414" s="100" t="s">
        <v>492</v>
      </c>
      <c r="E414" s="101">
        <f>E415+E417</f>
        <v>55</v>
      </c>
      <c r="F414" s="101">
        <f>F415+F417</f>
        <v>55</v>
      </c>
      <c r="G414" s="101">
        <f>G415+G417</f>
        <v>55</v>
      </c>
      <c r="H414" s="53"/>
    </row>
    <row r="415" spans="1:8" ht="39.6" outlineLevel="5" x14ac:dyDescent="0.3">
      <c r="A415" s="72" t="s">
        <v>189</v>
      </c>
      <c r="B415" s="71" t="s">
        <v>215</v>
      </c>
      <c r="C415" s="72"/>
      <c r="D415" s="100" t="s">
        <v>493</v>
      </c>
      <c r="E415" s="101">
        <f>E416</f>
        <v>51</v>
      </c>
      <c r="F415" s="101">
        <f>F416</f>
        <v>51</v>
      </c>
      <c r="G415" s="101">
        <f>G416</f>
        <v>51</v>
      </c>
      <c r="H415" s="53"/>
    </row>
    <row r="416" spans="1:8" ht="26.4" outlineLevel="6" x14ac:dyDescent="0.3">
      <c r="A416" s="72" t="s">
        <v>189</v>
      </c>
      <c r="B416" s="71" t="s">
        <v>215</v>
      </c>
      <c r="C416" s="72" t="s">
        <v>7</v>
      </c>
      <c r="D416" s="100" t="s">
        <v>303</v>
      </c>
      <c r="E416" s="101">
        <f>'№ 5ведомственная'!F514</f>
        <v>51</v>
      </c>
      <c r="F416" s="101">
        <f>'№ 5ведомственная'!G514</f>
        <v>51</v>
      </c>
      <c r="G416" s="101">
        <f>'№ 5ведомственная'!H514</f>
        <v>51</v>
      </c>
      <c r="H416" s="53"/>
    </row>
    <row r="417" spans="1:8" ht="26.4" outlineLevel="5" x14ac:dyDescent="0.3">
      <c r="A417" s="72" t="s">
        <v>189</v>
      </c>
      <c r="B417" s="71" t="s">
        <v>216</v>
      </c>
      <c r="C417" s="72"/>
      <c r="D417" s="100" t="s">
        <v>494</v>
      </c>
      <c r="E417" s="101">
        <f>E418</f>
        <v>4</v>
      </c>
      <c r="F417" s="101">
        <f>F418</f>
        <v>4</v>
      </c>
      <c r="G417" s="101">
        <f>G418</f>
        <v>4</v>
      </c>
      <c r="H417" s="53"/>
    </row>
    <row r="418" spans="1:8" outlineLevel="6" x14ac:dyDescent="0.3">
      <c r="A418" s="72" t="s">
        <v>189</v>
      </c>
      <c r="B418" s="71" t="s">
        <v>216</v>
      </c>
      <c r="C418" s="72">
        <v>300</v>
      </c>
      <c r="D418" s="100" t="s">
        <v>314</v>
      </c>
      <c r="E418" s="101">
        <f>'№ 5ведомственная'!F516</f>
        <v>4</v>
      </c>
      <c r="F418" s="101">
        <f>'№ 5ведомственная'!G516</f>
        <v>4</v>
      </c>
      <c r="G418" s="101">
        <f>'№ 5ведомственная'!H516</f>
        <v>4</v>
      </c>
      <c r="H418" s="53"/>
    </row>
    <row r="419" spans="1:8" ht="26.4" outlineLevel="4" x14ac:dyDescent="0.3">
      <c r="A419" s="72" t="s">
        <v>189</v>
      </c>
      <c r="B419" s="71" t="s">
        <v>217</v>
      </c>
      <c r="C419" s="72"/>
      <c r="D419" s="100" t="s">
        <v>495</v>
      </c>
      <c r="E419" s="101">
        <f t="shared" ref="E419:G420" si="98">E420</f>
        <v>40</v>
      </c>
      <c r="F419" s="101">
        <f t="shared" si="98"/>
        <v>40</v>
      </c>
      <c r="G419" s="101">
        <f t="shared" si="98"/>
        <v>40</v>
      </c>
      <c r="H419" s="53"/>
    </row>
    <row r="420" spans="1:8" ht="26.4" outlineLevel="5" x14ac:dyDescent="0.3">
      <c r="A420" s="72" t="s">
        <v>189</v>
      </c>
      <c r="B420" s="71" t="s">
        <v>218</v>
      </c>
      <c r="C420" s="72"/>
      <c r="D420" s="100" t="s">
        <v>496</v>
      </c>
      <c r="E420" s="101">
        <f t="shared" si="98"/>
        <v>40</v>
      </c>
      <c r="F420" s="101">
        <f t="shared" si="98"/>
        <v>40</v>
      </c>
      <c r="G420" s="101">
        <f t="shared" si="98"/>
        <v>40</v>
      </c>
      <c r="H420" s="53"/>
    </row>
    <row r="421" spans="1:8" ht="26.4" outlineLevel="6" x14ac:dyDescent="0.3">
      <c r="A421" s="72" t="s">
        <v>189</v>
      </c>
      <c r="B421" s="71" t="s">
        <v>218</v>
      </c>
      <c r="C421" s="72" t="s">
        <v>7</v>
      </c>
      <c r="D421" s="100" t="s">
        <v>303</v>
      </c>
      <c r="E421" s="101">
        <f>'№ 5ведомственная'!F519</f>
        <v>40</v>
      </c>
      <c r="F421" s="101">
        <f>'№ 5ведомственная'!G519</f>
        <v>40</v>
      </c>
      <c r="G421" s="101">
        <f>'№ 5ведомственная'!H519</f>
        <v>40</v>
      </c>
      <c r="H421" s="53"/>
    </row>
    <row r="422" spans="1:8" ht="39.6" outlineLevel="4" x14ac:dyDescent="0.3">
      <c r="A422" s="72" t="s">
        <v>189</v>
      </c>
      <c r="B422" s="71" t="s">
        <v>219</v>
      </c>
      <c r="C422" s="72"/>
      <c r="D422" s="100" t="s">
        <v>497</v>
      </c>
      <c r="E422" s="101">
        <f t="shared" ref="E422:G423" si="99">E423</f>
        <v>22</v>
      </c>
      <c r="F422" s="101">
        <f t="shared" si="99"/>
        <v>22</v>
      </c>
      <c r="G422" s="101">
        <f t="shared" si="99"/>
        <v>22</v>
      </c>
      <c r="H422" s="53"/>
    </row>
    <row r="423" spans="1:8" ht="39.6" outlineLevel="5" x14ac:dyDescent="0.3">
      <c r="A423" s="72" t="s">
        <v>189</v>
      </c>
      <c r="B423" s="71" t="s">
        <v>220</v>
      </c>
      <c r="C423" s="72"/>
      <c r="D423" s="100" t="s">
        <v>498</v>
      </c>
      <c r="E423" s="101">
        <f t="shared" si="99"/>
        <v>22</v>
      </c>
      <c r="F423" s="101">
        <f t="shared" si="99"/>
        <v>22</v>
      </c>
      <c r="G423" s="101">
        <f t="shared" si="99"/>
        <v>22</v>
      </c>
      <c r="H423" s="53"/>
    </row>
    <row r="424" spans="1:8" ht="26.4" outlineLevel="6" x14ac:dyDescent="0.3">
      <c r="A424" s="72" t="s">
        <v>189</v>
      </c>
      <c r="B424" s="71" t="s">
        <v>220</v>
      </c>
      <c r="C424" s="72" t="s">
        <v>7</v>
      </c>
      <c r="D424" s="100" t="s">
        <v>303</v>
      </c>
      <c r="E424" s="101">
        <f>'№ 5ведомственная'!F522</f>
        <v>22</v>
      </c>
      <c r="F424" s="101">
        <f>'№ 5ведомственная'!G522</f>
        <v>22</v>
      </c>
      <c r="G424" s="101">
        <f>'№ 5ведомственная'!H522</f>
        <v>22</v>
      </c>
      <c r="H424" s="53"/>
    </row>
    <row r="425" spans="1:8" ht="26.4" outlineLevel="4" x14ac:dyDescent="0.3">
      <c r="A425" s="72" t="s">
        <v>189</v>
      </c>
      <c r="B425" s="71" t="s">
        <v>221</v>
      </c>
      <c r="C425" s="72"/>
      <c r="D425" s="100" t="s">
        <v>499</v>
      </c>
      <c r="E425" s="101">
        <f t="shared" ref="E425:G426" si="100">E426</f>
        <v>80</v>
      </c>
      <c r="F425" s="101">
        <f t="shared" si="100"/>
        <v>80</v>
      </c>
      <c r="G425" s="101">
        <f t="shared" si="100"/>
        <v>80</v>
      </c>
      <c r="H425" s="53"/>
    </row>
    <row r="426" spans="1:8" ht="26.4" outlineLevel="5" x14ac:dyDescent="0.3">
      <c r="A426" s="72" t="s">
        <v>189</v>
      </c>
      <c r="B426" s="71" t="s">
        <v>222</v>
      </c>
      <c r="C426" s="72"/>
      <c r="D426" s="100" t="s">
        <v>500</v>
      </c>
      <c r="E426" s="101">
        <f t="shared" si="100"/>
        <v>80</v>
      </c>
      <c r="F426" s="101">
        <f t="shared" si="100"/>
        <v>80</v>
      </c>
      <c r="G426" s="101">
        <f t="shared" si="100"/>
        <v>80</v>
      </c>
      <c r="H426" s="53"/>
    </row>
    <row r="427" spans="1:8" ht="26.4" outlineLevel="6" x14ac:dyDescent="0.3">
      <c r="A427" s="72" t="s">
        <v>189</v>
      </c>
      <c r="B427" s="71" t="s">
        <v>222</v>
      </c>
      <c r="C427" s="72" t="s">
        <v>7</v>
      </c>
      <c r="D427" s="100" t="s">
        <v>303</v>
      </c>
      <c r="E427" s="101">
        <f>'№ 5ведомственная'!F525</f>
        <v>80</v>
      </c>
      <c r="F427" s="101">
        <f>'№ 5ведомственная'!G525</f>
        <v>80</v>
      </c>
      <c r="G427" s="101">
        <f>'№ 5ведомственная'!H525</f>
        <v>80</v>
      </c>
      <c r="H427" s="53"/>
    </row>
    <row r="428" spans="1:8" ht="26.4" outlineLevel="4" x14ac:dyDescent="0.3">
      <c r="A428" s="72" t="s">
        <v>189</v>
      </c>
      <c r="B428" s="71" t="s">
        <v>223</v>
      </c>
      <c r="C428" s="72"/>
      <c r="D428" s="100" t="s">
        <v>501</v>
      </c>
      <c r="E428" s="101">
        <f t="shared" ref="E428:G429" si="101">E429</f>
        <v>30</v>
      </c>
      <c r="F428" s="101">
        <f t="shared" si="101"/>
        <v>30</v>
      </c>
      <c r="G428" s="101">
        <f t="shared" si="101"/>
        <v>30</v>
      </c>
      <c r="H428" s="53"/>
    </row>
    <row r="429" spans="1:8" ht="26.4" outlineLevel="5" x14ac:dyDescent="0.3">
      <c r="A429" s="72" t="s">
        <v>189</v>
      </c>
      <c r="B429" s="71" t="s">
        <v>224</v>
      </c>
      <c r="C429" s="72"/>
      <c r="D429" s="100" t="s">
        <v>502</v>
      </c>
      <c r="E429" s="101">
        <f t="shared" si="101"/>
        <v>30</v>
      </c>
      <c r="F429" s="101">
        <f t="shared" si="101"/>
        <v>30</v>
      </c>
      <c r="G429" s="101">
        <f t="shared" si="101"/>
        <v>30</v>
      </c>
      <c r="H429" s="53"/>
    </row>
    <row r="430" spans="1:8" ht="26.4" outlineLevel="6" x14ac:dyDescent="0.3">
      <c r="A430" s="72" t="s">
        <v>189</v>
      </c>
      <c r="B430" s="71" t="s">
        <v>224</v>
      </c>
      <c r="C430" s="72" t="s">
        <v>7</v>
      </c>
      <c r="D430" s="100" t="s">
        <v>303</v>
      </c>
      <c r="E430" s="101">
        <f>'№ 5ведомственная'!F528</f>
        <v>30</v>
      </c>
      <c r="F430" s="101">
        <f>'№ 5ведомственная'!G528</f>
        <v>30</v>
      </c>
      <c r="G430" s="101">
        <f>'№ 5ведомственная'!H528</f>
        <v>30</v>
      </c>
      <c r="H430" s="53"/>
    </row>
    <row r="431" spans="1:8" outlineLevel="1" x14ac:dyDescent="0.3">
      <c r="A431" s="72" t="s">
        <v>193</v>
      </c>
      <c r="B431" s="71"/>
      <c r="C431" s="72"/>
      <c r="D431" s="100" t="s">
        <v>293</v>
      </c>
      <c r="E431" s="101">
        <f>E432+E451</f>
        <v>13198.5</v>
      </c>
      <c r="F431" s="101">
        <f>F432+F451</f>
        <v>12246.7</v>
      </c>
      <c r="G431" s="101">
        <f>G432+G451</f>
        <v>11946.7</v>
      </c>
      <c r="H431" s="53"/>
    </row>
    <row r="432" spans="1:8" ht="39.6" outlineLevel="2" x14ac:dyDescent="0.3">
      <c r="A432" s="72" t="s">
        <v>193</v>
      </c>
      <c r="B432" s="71" t="s">
        <v>161</v>
      </c>
      <c r="C432" s="72"/>
      <c r="D432" s="100" t="s">
        <v>667</v>
      </c>
      <c r="E432" s="101">
        <f>E433+E446</f>
        <v>13178.5</v>
      </c>
      <c r="F432" s="101">
        <f>F433+F446</f>
        <v>12226.7</v>
      </c>
      <c r="G432" s="101">
        <f>G433+G446</f>
        <v>11926.7</v>
      </c>
      <c r="H432" s="53"/>
    </row>
    <row r="433" spans="1:8" ht="26.4" outlineLevel="3" x14ac:dyDescent="0.3">
      <c r="A433" s="72" t="s">
        <v>193</v>
      </c>
      <c r="B433" s="71" t="s">
        <v>190</v>
      </c>
      <c r="C433" s="72"/>
      <c r="D433" s="100" t="s">
        <v>470</v>
      </c>
      <c r="E433" s="101">
        <f>E434+E441</f>
        <v>7652.5</v>
      </c>
      <c r="F433" s="101">
        <f>F434+F441</f>
        <v>6700.7</v>
      </c>
      <c r="G433" s="101">
        <f>G434+G441</f>
        <v>6400.7</v>
      </c>
      <c r="H433" s="53"/>
    </row>
    <row r="434" spans="1:8" ht="26.4" outlineLevel="4" x14ac:dyDescent="0.3">
      <c r="A434" s="72" t="s">
        <v>193</v>
      </c>
      <c r="B434" s="71" t="s">
        <v>191</v>
      </c>
      <c r="C434" s="72"/>
      <c r="D434" s="100" t="s">
        <v>471</v>
      </c>
      <c r="E434" s="101">
        <f>E435+E437+E439</f>
        <v>5963.6</v>
      </c>
      <c r="F434" s="101">
        <f t="shared" ref="F434:G434" si="102">F435+F437+F439</f>
        <v>5011.8</v>
      </c>
      <c r="G434" s="101">
        <f t="shared" si="102"/>
        <v>4711.8</v>
      </c>
      <c r="H434" s="53"/>
    </row>
    <row r="435" spans="1:8" ht="26.4" outlineLevel="5" x14ac:dyDescent="0.3">
      <c r="A435" s="72" t="s">
        <v>193</v>
      </c>
      <c r="B435" s="129" t="s">
        <v>192</v>
      </c>
      <c r="C435" s="128"/>
      <c r="D435" s="130" t="s">
        <v>472</v>
      </c>
      <c r="E435" s="131">
        <f t="shared" ref="E435:G435" si="103">E436</f>
        <v>5811.8</v>
      </c>
      <c r="F435" s="131">
        <f t="shared" si="103"/>
        <v>5011.8</v>
      </c>
      <c r="G435" s="131">
        <f t="shared" si="103"/>
        <v>4711.8</v>
      </c>
      <c r="H435" s="53"/>
    </row>
    <row r="436" spans="1:8" ht="26.4" outlineLevel="6" x14ac:dyDescent="0.3">
      <c r="A436" s="72" t="s">
        <v>193</v>
      </c>
      <c r="B436" s="71" t="s">
        <v>192</v>
      </c>
      <c r="C436" s="72" t="s">
        <v>38</v>
      </c>
      <c r="D436" s="100" t="s">
        <v>329</v>
      </c>
      <c r="E436" s="101">
        <f>'№ 5ведомственная'!F449</f>
        <v>5811.8</v>
      </c>
      <c r="F436" s="101">
        <f>'№ 5ведомственная'!G449</f>
        <v>5011.8</v>
      </c>
      <c r="G436" s="101">
        <f>'№ 5ведомственная'!H449</f>
        <v>4711.8</v>
      </c>
      <c r="H436" s="53"/>
    </row>
    <row r="437" spans="1:8" ht="66" outlineLevel="6" x14ac:dyDescent="0.3">
      <c r="A437" s="71" t="s">
        <v>193</v>
      </c>
      <c r="B437" s="71" t="s">
        <v>757</v>
      </c>
      <c r="C437" s="72"/>
      <c r="D437" s="100" t="s">
        <v>759</v>
      </c>
      <c r="E437" s="101">
        <f>E438</f>
        <v>101.2</v>
      </c>
      <c r="F437" s="101">
        <f t="shared" ref="F437:G437" si="104">F438</f>
        <v>0</v>
      </c>
      <c r="G437" s="101">
        <f t="shared" si="104"/>
        <v>0</v>
      </c>
      <c r="H437" s="53"/>
    </row>
    <row r="438" spans="1:8" ht="26.4" outlineLevel="6" x14ac:dyDescent="0.3">
      <c r="A438" s="71" t="s">
        <v>193</v>
      </c>
      <c r="B438" s="71" t="s">
        <v>757</v>
      </c>
      <c r="C438" s="72" t="s">
        <v>38</v>
      </c>
      <c r="D438" s="100" t="s">
        <v>329</v>
      </c>
      <c r="E438" s="101">
        <f>'№ 5ведомственная'!F451</f>
        <v>101.2</v>
      </c>
      <c r="F438" s="101">
        <f>'№ 5ведомственная'!G451</f>
        <v>0</v>
      </c>
      <c r="G438" s="101">
        <f>'№ 5ведомственная'!H451</f>
        <v>0</v>
      </c>
      <c r="H438" s="53"/>
    </row>
    <row r="439" spans="1:8" ht="52.8" outlineLevel="6" x14ac:dyDescent="0.3">
      <c r="A439" s="71" t="s">
        <v>193</v>
      </c>
      <c r="B439" s="71" t="s">
        <v>758</v>
      </c>
      <c r="C439" s="72"/>
      <c r="D439" s="100" t="s">
        <v>760</v>
      </c>
      <c r="E439" s="101">
        <f>E440</f>
        <v>50.6</v>
      </c>
      <c r="F439" s="101">
        <f t="shared" ref="F439:G439" si="105">F440</f>
        <v>0</v>
      </c>
      <c r="G439" s="101">
        <f t="shared" si="105"/>
        <v>0</v>
      </c>
      <c r="H439" s="53"/>
    </row>
    <row r="440" spans="1:8" ht="26.4" outlineLevel="6" x14ac:dyDescent="0.3">
      <c r="A440" s="71" t="s">
        <v>193</v>
      </c>
      <c r="B440" s="71" t="s">
        <v>758</v>
      </c>
      <c r="C440" s="72" t="s">
        <v>38</v>
      </c>
      <c r="D440" s="100" t="s">
        <v>329</v>
      </c>
      <c r="E440" s="101">
        <f>'№ 5ведомственная'!F453</f>
        <v>50.6</v>
      </c>
      <c r="F440" s="101">
        <f>'№ 5ведомственная'!G453</f>
        <v>0</v>
      </c>
      <c r="G440" s="101">
        <f>'№ 5ведомственная'!H453</f>
        <v>0</v>
      </c>
      <c r="H440" s="53"/>
    </row>
    <row r="441" spans="1:8" outlineLevel="6" x14ac:dyDescent="0.3">
      <c r="A441" s="72" t="s">
        <v>193</v>
      </c>
      <c r="B441" s="71" t="s">
        <v>567</v>
      </c>
      <c r="C441" s="71"/>
      <c r="D441" s="100" t="s">
        <v>568</v>
      </c>
      <c r="E441" s="133">
        <f>E442+E444</f>
        <v>1688.8999999999999</v>
      </c>
      <c r="F441" s="133">
        <f>F442+F444</f>
        <v>1688.8999999999999</v>
      </c>
      <c r="G441" s="133">
        <f>G442+G444</f>
        <v>1688.8999999999999</v>
      </c>
      <c r="H441" s="53"/>
    </row>
    <row r="442" spans="1:8" ht="39.6" outlineLevel="6" x14ac:dyDescent="0.3">
      <c r="A442" s="72" t="s">
        <v>193</v>
      </c>
      <c r="B442" s="71" t="s">
        <v>566</v>
      </c>
      <c r="C442" s="71"/>
      <c r="D442" s="100" t="s">
        <v>569</v>
      </c>
      <c r="E442" s="133">
        <f>E443</f>
        <v>1383.6</v>
      </c>
      <c r="F442" s="133">
        <f>F443</f>
        <v>1383.6</v>
      </c>
      <c r="G442" s="133">
        <f>G443</f>
        <v>1383.6</v>
      </c>
      <c r="H442" s="53"/>
    </row>
    <row r="443" spans="1:8" ht="26.4" outlineLevel="6" x14ac:dyDescent="0.3">
      <c r="A443" s="72" t="s">
        <v>193</v>
      </c>
      <c r="B443" s="71" t="s">
        <v>566</v>
      </c>
      <c r="C443" s="71" t="s">
        <v>38</v>
      </c>
      <c r="D443" s="100" t="s">
        <v>329</v>
      </c>
      <c r="E443" s="133">
        <f>'№ 5ведомственная'!F458</f>
        <v>1383.6</v>
      </c>
      <c r="F443" s="133">
        <f>'№ 5ведомственная'!G458</f>
        <v>1383.6</v>
      </c>
      <c r="G443" s="133">
        <f>'№ 5ведомственная'!H458</f>
        <v>1383.6</v>
      </c>
      <c r="H443" s="53"/>
    </row>
    <row r="444" spans="1:8" outlineLevel="6" x14ac:dyDescent="0.3">
      <c r="A444" s="72" t="s">
        <v>193</v>
      </c>
      <c r="B444" s="71" t="s">
        <v>583</v>
      </c>
      <c r="C444" s="71"/>
      <c r="D444" s="139" t="s">
        <v>584</v>
      </c>
      <c r="E444" s="133">
        <f>E445</f>
        <v>305.3</v>
      </c>
      <c r="F444" s="133">
        <f>F445</f>
        <v>305.3</v>
      </c>
      <c r="G444" s="133">
        <f>G445</f>
        <v>305.3</v>
      </c>
      <c r="H444" s="53"/>
    </row>
    <row r="445" spans="1:8" ht="26.4" outlineLevel="6" x14ac:dyDescent="0.3">
      <c r="A445" s="72" t="s">
        <v>193</v>
      </c>
      <c r="B445" s="71" t="s">
        <v>583</v>
      </c>
      <c r="C445" s="71" t="s">
        <v>38</v>
      </c>
      <c r="D445" s="139" t="s">
        <v>329</v>
      </c>
      <c r="E445" s="133">
        <f>'№ 5ведомственная'!F456</f>
        <v>305.3</v>
      </c>
      <c r="F445" s="133">
        <f>'№ 5ведомственная'!G456</f>
        <v>305.3</v>
      </c>
      <c r="G445" s="133">
        <f>'№ 5ведомственная'!H456</f>
        <v>305.3</v>
      </c>
      <c r="H445" s="53"/>
    </row>
    <row r="446" spans="1:8" ht="39.6" outlineLevel="3" x14ac:dyDescent="0.3">
      <c r="A446" s="107" t="s">
        <v>193</v>
      </c>
      <c r="B446" s="108" t="s">
        <v>194</v>
      </c>
      <c r="C446" s="107"/>
      <c r="D446" s="109" t="s">
        <v>473</v>
      </c>
      <c r="E446" s="110">
        <f>E447</f>
        <v>5526</v>
      </c>
      <c r="F446" s="110">
        <f t="shared" ref="F446:G447" si="106">F447</f>
        <v>5526</v>
      </c>
      <c r="G446" s="110">
        <f t="shared" si="106"/>
        <v>5526</v>
      </c>
      <c r="H446" s="53"/>
    </row>
    <row r="447" spans="1:8" ht="26.4" outlineLevel="4" x14ac:dyDescent="0.3">
      <c r="A447" s="111" t="s">
        <v>193</v>
      </c>
      <c r="B447" s="112" t="s">
        <v>195</v>
      </c>
      <c r="C447" s="111"/>
      <c r="D447" s="132" t="s">
        <v>474</v>
      </c>
      <c r="E447" s="133">
        <f>E448</f>
        <v>5526</v>
      </c>
      <c r="F447" s="133">
        <f t="shared" si="106"/>
        <v>5526</v>
      </c>
      <c r="G447" s="133">
        <f t="shared" si="106"/>
        <v>5526</v>
      </c>
      <c r="H447" s="53"/>
    </row>
    <row r="448" spans="1:8" ht="26.4" outlineLevel="5" x14ac:dyDescent="0.3">
      <c r="A448" s="72" t="s">
        <v>193</v>
      </c>
      <c r="B448" s="71" t="s">
        <v>197</v>
      </c>
      <c r="C448" s="72"/>
      <c r="D448" s="100" t="s">
        <v>476</v>
      </c>
      <c r="E448" s="101">
        <f>E449+E450</f>
        <v>5526</v>
      </c>
      <c r="F448" s="101">
        <f>F449+F450</f>
        <v>5526</v>
      </c>
      <c r="G448" s="101">
        <f>G449+G450</f>
        <v>5526</v>
      </c>
      <c r="H448" s="53"/>
    </row>
    <row r="449" spans="1:8" ht="52.8" outlineLevel="6" x14ac:dyDescent="0.3">
      <c r="A449" s="72" t="s">
        <v>193</v>
      </c>
      <c r="B449" s="71" t="s">
        <v>197</v>
      </c>
      <c r="C449" s="72" t="s">
        <v>6</v>
      </c>
      <c r="D449" s="100" t="s">
        <v>302</v>
      </c>
      <c r="E449" s="101">
        <f>'№ 5ведомственная'!F462</f>
        <v>5453</v>
      </c>
      <c r="F449" s="101">
        <f>'№ 5ведомственная'!G462</f>
        <v>5453</v>
      </c>
      <c r="G449" s="101">
        <f>'№ 5ведомственная'!H462</f>
        <v>5453</v>
      </c>
      <c r="H449" s="53"/>
    </row>
    <row r="450" spans="1:8" ht="26.4" outlineLevel="6" x14ac:dyDescent="0.3">
      <c r="A450" s="107" t="s">
        <v>193</v>
      </c>
      <c r="B450" s="108" t="s">
        <v>197</v>
      </c>
      <c r="C450" s="107" t="s">
        <v>7</v>
      </c>
      <c r="D450" s="109" t="s">
        <v>303</v>
      </c>
      <c r="E450" s="110">
        <f>'№ 5ведомственная'!F463</f>
        <v>73</v>
      </c>
      <c r="F450" s="110">
        <f>'№ 5ведомственная'!G463</f>
        <v>73</v>
      </c>
      <c r="G450" s="110">
        <f>'№ 5ведомственная'!H463</f>
        <v>73</v>
      </c>
      <c r="H450" s="53"/>
    </row>
    <row r="451" spans="1:8" ht="39.6" outlineLevel="6" x14ac:dyDescent="0.3">
      <c r="A451" s="72" t="s">
        <v>193</v>
      </c>
      <c r="B451" s="71" t="s">
        <v>147</v>
      </c>
      <c r="C451" s="72"/>
      <c r="D451" s="100" t="s">
        <v>670</v>
      </c>
      <c r="E451" s="133">
        <f>E452</f>
        <v>20</v>
      </c>
      <c r="F451" s="133">
        <f t="shared" ref="F451:G451" si="107">F452</f>
        <v>20</v>
      </c>
      <c r="G451" s="133">
        <f t="shared" si="107"/>
        <v>20</v>
      </c>
      <c r="H451" s="53"/>
    </row>
    <row r="452" spans="1:8" ht="26.4" outlineLevel="6" x14ac:dyDescent="0.3">
      <c r="A452" s="72" t="s">
        <v>193</v>
      </c>
      <c r="B452" s="71" t="s">
        <v>158</v>
      </c>
      <c r="C452" s="72"/>
      <c r="D452" s="139" t="s">
        <v>440</v>
      </c>
      <c r="E452" s="133">
        <f>E453</f>
        <v>20</v>
      </c>
      <c r="F452" s="133">
        <f t="shared" ref="F452:G452" si="108">F453</f>
        <v>20</v>
      </c>
      <c r="G452" s="133">
        <f t="shared" si="108"/>
        <v>20</v>
      </c>
      <c r="H452" s="53"/>
    </row>
    <row r="453" spans="1:8" ht="39.6" outlineLevel="6" x14ac:dyDescent="0.3">
      <c r="A453" s="72" t="s">
        <v>193</v>
      </c>
      <c r="B453" s="71" t="s">
        <v>205</v>
      </c>
      <c r="C453" s="72"/>
      <c r="D453" s="139" t="s">
        <v>654</v>
      </c>
      <c r="E453" s="133">
        <f>E454</f>
        <v>20</v>
      </c>
      <c r="F453" s="133">
        <f t="shared" ref="F453:G453" si="109">F454</f>
        <v>20</v>
      </c>
      <c r="G453" s="133">
        <f t="shared" si="109"/>
        <v>20</v>
      </c>
      <c r="H453" s="53"/>
    </row>
    <row r="454" spans="1:8" ht="26.4" outlineLevel="6" x14ac:dyDescent="0.3">
      <c r="A454" s="72" t="s">
        <v>193</v>
      </c>
      <c r="B454" s="71" t="s">
        <v>206</v>
      </c>
      <c r="C454" s="72"/>
      <c r="D454" s="139" t="s">
        <v>655</v>
      </c>
      <c r="E454" s="133">
        <f>E455</f>
        <v>20</v>
      </c>
      <c r="F454" s="133">
        <f t="shared" ref="F454:G454" si="110">F455</f>
        <v>20</v>
      </c>
      <c r="G454" s="133">
        <f t="shared" si="110"/>
        <v>20</v>
      </c>
      <c r="H454" s="53"/>
    </row>
    <row r="455" spans="1:8" ht="26.4" outlineLevel="6" x14ac:dyDescent="0.3">
      <c r="A455" s="71" t="s">
        <v>193</v>
      </c>
      <c r="B455" s="71" t="s">
        <v>206</v>
      </c>
      <c r="C455" s="72" t="s">
        <v>38</v>
      </c>
      <c r="D455" s="139" t="s">
        <v>329</v>
      </c>
      <c r="E455" s="133">
        <f>'№ 5ведомственная'!F468</f>
        <v>20</v>
      </c>
      <c r="F455" s="133">
        <f>'№ 5ведомственная'!G468</f>
        <v>20</v>
      </c>
      <c r="G455" s="133">
        <f>'№ 5ведомственная'!H468</f>
        <v>20</v>
      </c>
      <c r="H455" s="53"/>
    </row>
    <row r="456" spans="1:8" s="28" customFormat="1" x14ac:dyDescent="0.3">
      <c r="A456" s="140" t="s">
        <v>130</v>
      </c>
      <c r="B456" s="140"/>
      <c r="C456" s="141"/>
      <c r="D456" s="142" t="s">
        <v>253</v>
      </c>
      <c r="E456" s="143">
        <f>E457+E482</f>
        <v>60641.4</v>
      </c>
      <c r="F456" s="143">
        <f>F457+F482</f>
        <v>53406.799999999996</v>
      </c>
      <c r="G456" s="143">
        <f>G457+G482</f>
        <v>51901.299999999996</v>
      </c>
      <c r="H456" s="58"/>
    </row>
    <row r="457" spans="1:8" outlineLevel="1" x14ac:dyDescent="0.3">
      <c r="A457" s="128" t="s">
        <v>131</v>
      </c>
      <c r="B457" s="129"/>
      <c r="C457" s="128"/>
      <c r="D457" s="130" t="s">
        <v>279</v>
      </c>
      <c r="E457" s="131">
        <f>E458</f>
        <v>56598.8</v>
      </c>
      <c r="F457" s="131">
        <f t="shared" ref="F457:G457" si="111">F458</f>
        <v>49364.2</v>
      </c>
      <c r="G457" s="131">
        <f t="shared" si="111"/>
        <v>47858.7</v>
      </c>
      <c r="H457" s="53"/>
    </row>
    <row r="458" spans="1:8" ht="39.6" outlineLevel="2" x14ac:dyDescent="0.3">
      <c r="A458" s="72" t="s">
        <v>131</v>
      </c>
      <c r="B458" s="71" t="s">
        <v>208</v>
      </c>
      <c r="C458" s="72"/>
      <c r="D458" s="100" t="s">
        <v>665</v>
      </c>
      <c r="E458" s="101">
        <f t="shared" ref="E458:G458" si="112">E459</f>
        <v>56598.8</v>
      </c>
      <c r="F458" s="101">
        <f t="shared" si="112"/>
        <v>49364.2</v>
      </c>
      <c r="G458" s="101">
        <f t="shared" si="112"/>
        <v>47858.7</v>
      </c>
      <c r="H458" s="53"/>
    </row>
    <row r="459" spans="1:8" ht="26.4" outlineLevel="3" x14ac:dyDescent="0.3">
      <c r="A459" s="72" t="s">
        <v>131</v>
      </c>
      <c r="B459" s="71" t="s">
        <v>225</v>
      </c>
      <c r="C459" s="72"/>
      <c r="D459" s="100" t="s">
        <v>503</v>
      </c>
      <c r="E459" s="101">
        <f>E460+E471</f>
        <v>56598.8</v>
      </c>
      <c r="F459" s="101">
        <f>F460+F471</f>
        <v>49364.2</v>
      </c>
      <c r="G459" s="101">
        <f>G460+G471</f>
        <v>47858.7</v>
      </c>
      <c r="H459" s="53"/>
    </row>
    <row r="460" spans="1:8" outlineLevel="4" x14ac:dyDescent="0.3">
      <c r="A460" s="72" t="s">
        <v>131</v>
      </c>
      <c r="B460" s="71" t="s">
        <v>226</v>
      </c>
      <c r="C460" s="72"/>
      <c r="D460" s="100" t="s">
        <v>504</v>
      </c>
      <c r="E460" s="101">
        <f>E463+E461+E469+E467</f>
        <v>20039.3</v>
      </c>
      <c r="F460" s="101">
        <f t="shared" ref="F460:G460" si="113">F463+F461+F469+F467</f>
        <v>17539.3</v>
      </c>
      <c r="G460" s="101">
        <f t="shared" si="113"/>
        <v>17039.3</v>
      </c>
      <c r="H460" s="53"/>
    </row>
    <row r="461" spans="1:8" ht="39.6" outlineLevel="4" x14ac:dyDescent="0.3">
      <c r="A461" s="72" t="s">
        <v>131</v>
      </c>
      <c r="B461" s="71" t="s">
        <v>574</v>
      </c>
      <c r="C461" s="71"/>
      <c r="D461" s="100" t="s">
        <v>587</v>
      </c>
      <c r="E461" s="101">
        <f>E462</f>
        <v>9210.9</v>
      </c>
      <c r="F461" s="101">
        <f>F462</f>
        <v>9210.9</v>
      </c>
      <c r="G461" s="101">
        <f>G462</f>
        <v>9210.9</v>
      </c>
      <c r="H461" s="53"/>
    </row>
    <row r="462" spans="1:8" ht="52.8" outlineLevel="4" x14ac:dyDescent="0.3">
      <c r="A462" s="72" t="s">
        <v>131</v>
      </c>
      <c r="B462" s="71" t="s">
        <v>574</v>
      </c>
      <c r="C462" s="71" t="s">
        <v>6</v>
      </c>
      <c r="D462" s="100" t="s">
        <v>302</v>
      </c>
      <c r="E462" s="101">
        <f>'№ 5ведомственная'!F535</f>
        <v>9210.9</v>
      </c>
      <c r="F462" s="101">
        <f>'№ 5ведомственная'!G535</f>
        <v>9210.9</v>
      </c>
      <c r="G462" s="101">
        <f>'№ 5ведомственная'!H535</f>
        <v>9210.9</v>
      </c>
      <c r="H462" s="53"/>
    </row>
    <row r="463" spans="1:8" outlineLevel="5" x14ac:dyDescent="0.3">
      <c r="A463" s="72" t="s">
        <v>131</v>
      </c>
      <c r="B463" s="71" t="s">
        <v>227</v>
      </c>
      <c r="C463" s="72"/>
      <c r="D463" s="100" t="s">
        <v>505</v>
      </c>
      <c r="E463" s="101">
        <f>E464+E465+E466</f>
        <v>10725.4</v>
      </c>
      <c r="F463" s="101">
        <f>F464+F465+F466</f>
        <v>8225.4</v>
      </c>
      <c r="G463" s="101">
        <f>G464+G465+G466</f>
        <v>7725.4</v>
      </c>
      <c r="H463" s="53"/>
    </row>
    <row r="464" spans="1:8" ht="52.8" outlineLevel="6" x14ac:dyDescent="0.3">
      <c r="A464" s="72" t="s">
        <v>131</v>
      </c>
      <c r="B464" s="71" t="s">
        <v>227</v>
      </c>
      <c r="C464" s="72" t="s">
        <v>6</v>
      </c>
      <c r="D464" s="100" t="s">
        <v>302</v>
      </c>
      <c r="E464" s="101">
        <f>'№ 5ведомственная'!F537</f>
        <v>5923.4</v>
      </c>
      <c r="F464" s="101">
        <f>'№ 5ведомственная'!G537</f>
        <v>5923.4</v>
      </c>
      <c r="G464" s="101">
        <f>'№ 5ведомственная'!H537</f>
        <v>5923.4</v>
      </c>
      <c r="H464" s="53"/>
    </row>
    <row r="465" spans="1:8" ht="26.4" outlineLevel="6" x14ac:dyDescent="0.3">
      <c r="A465" s="72" t="s">
        <v>131</v>
      </c>
      <c r="B465" s="71" t="s">
        <v>227</v>
      </c>
      <c r="C465" s="72" t="s">
        <v>7</v>
      </c>
      <c r="D465" s="100" t="s">
        <v>303</v>
      </c>
      <c r="E465" s="101">
        <f>'№ 5ведомственная'!F538</f>
        <v>4772</v>
      </c>
      <c r="F465" s="101">
        <f>'№ 5ведомственная'!G538</f>
        <v>2272</v>
      </c>
      <c r="G465" s="101">
        <f>'№ 5ведомственная'!H538</f>
        <v>1772</v>
      </c>
      <c r="H465" s="53"/>
    </row>
    <row r="466" spans="1:8" outlineLevel="6" x14ac:dyDescent="0.3">
      <c r="A466" s="72" t="s">
        <v>131</v>
      </c>
      <c r="B466" s="71" t="s">
        <v>227</v>
      </c>
      <c r="C466" s="72" t="s">
        <v>8</v>
      </c>
      <c r="D466" s="100" t="s">
        <v>304</v>
      </c>
      <c r="E466" s="101">
        <f>'№ 5ведомственная'!F539</f>
        <v>30</v>
      </c>
      <c r="F466" s="101">
        <f>'№ 5ведомственная'!G539</f>
        <v>30</v>
      </c>
      <c r="G466" s="101">
        <f>'№ 5ведомственная'!H539</f>
        <v>30</v>
      </c>
      <c r="H466" s="53"/>
    </row>
    <row r="467" spans="1:8" ht="39.6" outlineLevel="6" x14ac:dyDescent="0.3">
      <c r="A467" s="71" t="s">
        <v>131</v>
      </c>
      <c r="B467" s="71" t="s">
        <v>708</v>
      </c>
      <c r="C467" s="72"/>
      <c r="D467" s="100" t="s">
        <v>707</v>
      </c>
      <c r="E467" s="101">
        <f>E468</f>
        <v>10</v>
      </c>
      <c r="F467" s="101">
        <f t="shared" ref="F467:G467" si="114">F468</f>
        <v>10</v>
      </c>
      <c r="G467" s="101">
        <f t="shared" si="114"/>
        <v>10</v>
      </c>
      <c r="H467" s="53"/>
    </row>
    <row r="468" spans="1:8" ht="26.4" outlineLevel="6" x14ac:dyDescent="0.3">
      <c r="A468" s="71" t="s">
        <v>131</v>
      </c>
      <c r="B468" s="71" t="s">
        <v>708</v>
      </c>
      <c r="C468" s="72" t="s">
        <v>7</v>
      </c>
      <c r="D468" s="100" t="s">
        <v>303</v>
      </c>
      <c r="E468" s="101">
        <f>'№ 5ведомственная'!F541</f>
        <v>10</v>
      </c>
      <c r="F468" s="101">
        <f>'№ 5ведомственная'!G541</f>
        <v>10</v>
      </c>
      <c r="G468" s="101">
        <f>'№ 5ведомственная'!H541</f>
        <v>10</v>
      </c>
      <c r="H468" s="53"/>
    </row>
    <row r="469" spans="1:8" ht="39.6" outlineLevel="6" x14ac:dyDescent="0.3">
      <c r="A469" s="71" t="s">
        <v>131</v>
      </c>
      <c r="B469" s="71" t="s">
        <v>578</v>
      </c>
      <c r="C469" s="72"/>
      <c r="D469" s="100" t="s">
        <v>577</v>
      </c>
      <c r="E469" s="101">
        <f>E470</f>
        <v>93</v>
      </c>
      <c r="F469" s="101">
        <f>F470</f>
        <v>93</v>
      </c>
      <c r="G469" s="101">
        <f>G470</f>
        <v>93</v>
      </c>
      <c r="H469" s="53"/>
    </row>
    <row r="470" spans="1:8" ht="52.8" outlineLevel="6" x14ac:dyDescent="0.3">
      <c r="A470" s="71" t="s">
        <v>131</v>
      </c>
      <c r="B470" s="71" t="s">
        <v>578</v>
      </c>
      <c r="C470" s="72" t="s">
        <v>6</v>
      </c>
      <c r="D470" s="100" t="s">
        <v>302</v>
      </c>
      <c r="E470" s="101">
        <f>'№ 5ведомственная'!F543</f>
        <v>93</v>
      </c>
      <c r="F470" s="101">
        <f>'№ 5ведомственная'!G543</f>
        <v>93</v>
      </c>
      <c r="G470" s="101">
        <f>'№ 5ведомственная'!H543</f>
        <v>93</v>
      </c>
      <c r="H470" s="53"/>
    </row>
    <row r="471" spans="1:8" ht="26.4" outlineLevel="4" x14ac:dyDescent="0.3">
      <c r="A471" s="72" t="s">
        <v>131</v>
      </c>
      <c r="B471" s="71" t="s">
        <v>228</v>
      </c>
      <c r="C471" s="72"/>
      <c r="D471" s="100" t="s">
        <v>709</v>
      </c>
      <c r="E471" s="101">
        <f>E472+E474+E478+E476+E480</f>
        <v>36559.5</v>
      </c>
      <c r="F471" s="101">
        <f t="shared" ref="F471:G471" si="115">F472+F474+F478+F476+F480</f>
        <v>31824.9</v>
      </c>
      <c r="G471" s="101">
        <f t="shared" si="115"/>
        <v>30819.4</v>
      </c>
      <c r="H471" s="53"/>
    </row>
    <row r="472" spans="1:8" ht="39.6" outlineLevel="4" x14ac:dyDescent="0.3">
      <c r="A472" s="72" t="s">
        <v>131</v>
      </c>
      <c r="B472" s="71" t="s">
        <v>575</v>
      </c>
      <c r="C472" s="71"/>
      <c r="D472" s="100" t="s">
        <v>587</v>
      </c>
      <c r="E472" s="101">
        <f>E473</f>
        <v>12306.7</v>
      </c>
      <c r="F472" s="101">
        <f>F473</f>
        <v>12306.7</v>
      </c>
      <c r="G472" s="101">
        <f>G473</f>
        <v>12306.7</v>
      </c>
      <c r="H472" s="53"/>
    </row>
    <row r="473" spans="1:8" ht="26.4" outlineLevel="4" x14ac:dyDescent="0.3">
      <c r="A473" s="72" t="s">
        <v>131</v>
      </c>
      <c r="B473" s="71" t="s">
        <v>575</v>
      </c>
      <c r="C473" s="71" t="s">
        <v>38</v>
      </c>
      <c r="D473" s="100" t="s">
        <v>329</v>
      </c>
      <c r="E473" s="101">
        <f>'№ 5ведомственная'!F546</f>
        <v>12306.7</v>
      </c>
      <c r="F473" s="101">
        <f>'№ 5ведомственная'!G546</f>
        <v>12306.7</v>
      </c>
      <c r="G473" s="101">
        <f>'№ 5ведомственная'!H546</f>
        <v>12306.7</v>
      </c>
      <c r="H473" s="53"/>
    </row>
    <row r="474" spans="1:8" ht="26.4" outlineLevel="5" x14ac:dyDescent="0.3">
      <c r="A474" s="72" t="s">
        <v>131</v>
      </c>
      <c r="B474" s="71" t="s">
        <v>229</v>
      </c>
      <c r="C474" s="72"/>
      <c r="D474" s="100" t="s">
        <v>507</v>
      </c>
      <c r="E474" s="101">
        <f>E475</f>
        <v>23298.5</v>
      </c>
      <c r="F474" s="101">
        <f>F475</f>
        <v>19393.900000000001</v>
      </c>
      <c r="G474" s="101">
        <f>G475</f>
        <v>18388.400000000001</v>
      </c>
      <c r="H474" s="53"/>
    </row>
    <row r="475" spans="1:8" ht="26.4" outlineLevel="6" x14ac:dyDescent="0.3">
      <c r="A475" s="72" t="s">
        <v>131</v>
      </c>
      <c r="B475" s="71" t="s">
        <v>229</v>
      </c>
      <c r="C475" s="72" t="s">
        <v>38</v>
      </c>
      <c r="D475" s="100" t="s">
        <v>329</v>
      </c>
      <c r="E475" s="101">
        <f>'№ 5ведомственная'!F548</f>
        <v>23298.5</v>
      </c>
      <c r="F475" s="101">
        <f>'№ 5ведомственная'!G548</f>
        <v>19393.900000000001</v>
      </c>
      <c r="G475" s="101">
        <f>'№ 5ведомственная'!H548</f>
        <v>18388.400000000001</v>
      </c>
      <c r="H475" s="53"/>
    </row>
    <row r="476" spans="1:8" ht="39.6" outlineLevel="6" x14ac:dyDescent="0.3">
      <c r="A476" s="71" t="s">
        <v>131</v>
      </c>
      <c r="B476" s="71" t="s">
        <v>706</v>
      </c>
      <c r="C476" s="72"/>
      <c r="D476" s="100" t="s">
        <v>727</v>
      </c>
      <c r="E476" s="101">
        <f>E477</f>
        <v>70</v>
      </c>
      <c r="F476" s="101">
        <f t="shared" ref="F476:G476" si="116">F477</f>
        <v>0</v>
      </c>
      <c r="G476" s="101">
        <f t="shared" si="116"/>
        <v>0</v>
      </c>
      <c r="H476" s="53"/>
    </row>
    <row r="477" spans="1:8" ht="26.4" outlineLevel="6" x14ac:dyDescent="0.3">
      <c r="A477" s="71" t="s">
        <v>131</v>
      </c>
      <c r="B477" s="71" t="s">
        <v>706</v>
      </c>
      <c r="C477" s="72" t="s">
        <v>38</v>
      </c>
      <c r="D477" s="100" t="s">
        <v>329</v>
      </c>
      <c r="E477" s="101">
        <f>'№ 5ведомственная'!F550</f>
        <v>70</v>
      </c>
      <c r="F477" s="101">
        <f>'№ 5ведомственная'!G550</f>
        <v>0</v>
      </c>
      <c r="G477" s="101">
        <f>'№ 5ведомственная'!H550</f>
        <v>0</v>
      </c>
      <c r="H477" s="53"/>
    </row>
    <row r="478" spans="1:8" ht="39.6" outlineLevel="6" x14ac:dyDescent="0.3">
      <c r="A478" s="71" t="s">
        <v>131</v>
      </c>
      <c r="B478" s="71" t="s">
        <v>579</v>
      </c>
      <c r="C478" s="72"/>
      <c r="D478" s="100" t="s">
        <v>577</v>
      </c>
      <c r="E478" s="101">
        <f>E479</f>
        <v>124.3</v>
      </c>
      <c r="F478" s="101">
        <f>F479</f>
        <v>124.3</v>
      </c>
      <c r="G478" s="101">
        <f>G479</f>
        <v>124.3</v>
      </c>
      <c r="H478" s="53"/>
    </row>
    <row r="479" spans="1:8" ht="26.4" outlineLevel="6" x14ac:dyDescent="0.3">
      <c r="A479" s="71" t="s">
        <v>131</v>
      </c>
      <c r="B479" s="71" t="s">
        <v>579</v>
      </c>
      <c r="C479" s="72">
        <v>600</v>
      </c>
      <c r="D479" s="100" t="s">
        <v>329</v>
      </c>
      <c r="E479" s="101">
        <f>'№ 5ведомственная'!F552</f>
        <v>124.3</v>
      </c>
      <c r="F479" s="101">
        <f>'№ 5ведомственная'!G552</f>
        <v>124.3</v>
      </c>
      <c r="G479" s="101">
        <f>'№ 5ведомственная'!H552</f>
        <v>124.3</v>
      </c>
      <c r="H479" s="53"/>
    </row>
    <row r="480" spans="1:8" ht="39.6" outlineLevel="6" x14ac:dyDescent="0.3">
      <c r="A480" s="71" t="s">
        <v>131</v>
      </c>
      <c r="B480" s="71" t="s">
        <v>773</v>
      </c>
      <c r="C480" s="72"/>
      <c r="D480" s="100" t="s">
        <v>774</v>
      </c>
      <c r="E480" s="101">
        <f>E481</f>
        <v>760</v>
      </c>
      <c r="F480" s="101">
        <f t="shared" ref="F480:G480" si="117">F481</f>
        <v>0</v>
      </c>
      <c r="G480" s="101">
        <f t="shared" si="117"/>
        <v>0</v>
      </c>
      <c r="H480" s="53"/>
    </row>
    <row r="481" spans="1:8" ht="26.4" outlineLevel="6" x14ac:dyDescent="0.3">
      <c r="A481" s="71" t="s">
        <v>131</v>
      </c>
      <c r="B481" s="71" t="s">
        <v>773</v>
      </c>
      <c r="C481" s="72">
        <v>600</v>
      </c>
      <c r="D481" s="100" t="s">
        <v>329</v>
      </c>
      <c r="E481" s="101">
        <f>'№ 5ведомственная'!F554</f>
        <v>760</v>
      </c>
      <c r="F481" s="101">
        <f>'№ 5ведомственная'!G554</f>
        <v>0</v>
      </c>
      <c r="G481" s="101">
        <f>'№ 5ведомственная'!H554</f>
        <v>0</v>
      </c>
      <c r="H481" s="53"/>
    </row>
    <row r="482" spans="1:8" outlineLevel="1" x14ac:dyDescent="0.3">
      <c r="A482" s="72" t="s">
        <v>230</v>
      </c>
      <c r="B482" s="71"/>
      <c r="C482" s="72"/>
      <c r="D482" s="100" t="s">
        <v>297</v>
      </c>
      <c r="E482" s="101">
        <f>E483</f>
        <v>4042.6</v>
      </c>
      <c r="F482" s="101">
        <f t="shared" ref="F482:G484" si="118">F483</f>
        <v>4042.6</v>
      </c>
      <c r="G482" s="101">
        <f t="shared" si="118"/>
        <v>4042.6</v>
      </c>
      <c r="H482" s="53"/>
    </row>
    <row r="483" spans="1:8" ht="39.6" outlineLevel="2" x14ac:dyDescent="0.3">
      <c r="A483" s="72" t="s">
        <v>230</v>
      </c>
      <c r="B483" s="71" t="s">
        <v>208</v>
      </c>
      <c r="C483" s="72"/>
      <c r="D483" s="100" t="s">
        <v>665</v>
      </c>
      <c r="E483" s="101">
        <f>E484</f>
        <v>4042.6</v>
      </c>
      <c r="F483" s="101">
        <f t="shared" si="118"/>
        <v>4042.6</v>
      </c>
      <c r="G483" s="101">
        <f t="shared" si="118"/>
        <v>4042.6</v>
      </c>
      <c r="H483" s="53"/>
    </row>
    <row r="484" spans="1:8" ht="39.6" outlineLevel="3" x14ac:dyDescent="0.3">
      <c r="A484" s="72" t="s">
        <v>230</v>
      </c>
      <c r="B484" s="71" t="s">
        <v>231</v>
      </c>
      <c r="C484" s="72"/>
      <c r="D484" s="100" t="s">
        <v>531</v>
      </c>
      <c r="E484" s="101">
        <f>E485</f>
        <v>4042.6</v>
      </c>
      <c r="F484" s="101">
        <f t="shared" si="118"/>
        <v>4042.6</v>
      </c>
      <c r="G484" s="101">
        <f t="shared" si="118"/>
        <v>4042.6</v>
      </c>
      <c r="H484" s="53"/>
    </row>
    <row r="485" spans="1:8" ht="39.6" outlineLevel="3" x14ac:dyDescent="0.3">
      <c r="A485" s="71" t="s">
        <v>230</v>
      </c>
      <c r="B485" s="71" t="s">
        <v>640</v>
      </c>
      <c r="C485" s="72"/>
      <c r="D485" s="100" t="s">
        <v>641</v>
      </c>
      <c r="E485" s="101">
        <f>E486</f>
        <v>4042.6</v>
      </c>
      <c r="F485" s="101">
        <f>F486</f>
        <v>4042.6</v>
      </c>
      <c r="G485" s="101">
        <f>G486</f>
        <v>4042.6</v>
      </c>
      <c r="H485" s="53"/>
    </row>
    <row r="486" spans="1:8" ht="39.6" outlineLevel="5" x14ac:dyDescent="0.3">
      <c r="A486" s="72" t="s">
        <v>230</v>
      </c>
      <c r="B486" s="71" t="s">
        <v>650</v>
      </c>
      <c r="C486" s="72"/>
      <c r="D486" s="100" t="s">
        <v>508</v>
      </c>
      <c r="E486" s="101">
        <f>E487+E488</f>
        <v>4042.6</v>
      </c>
      <c r="F486" s="101">
        <f t="shared" ref="F486:G486" si="119">F487+F488</f>
        <v>4042.6</v>
      </c>
      <c r="G486" s="101">
        <f t="shared" si="119"/>
        <v>4042.6</v>
      </c>
      <c r="H486" s="53"/>
    </row>
    <row r="487" spans="1:8" ht="52.8" outlineLevel="6" x14ac:dyDescent="0.3">
      <c r="A487" s="72" t="s">
        <v>230</v>
      </c>
      <c r="B487" s="71" t="s">
        <v>650</v>
      </c>
      <c r="C487" s="72" t="s">
        <v>6</v>
      </c>
      <c r="D487" s="100" t="s">
        <v>302</v>
      </c>
      <c r="E487" s="101">
        <f>'№ 5ведомственная'!F560</f>
        <v>3817.6</v>
      </c>
      <c r="F487" s="101">
        <f>'№ 5ведомственная'!G560</f>
        <v>3817.6</v>
      </c>
      <c r="G487" s="101">
        <f>'№ 5ведомственная'!H560</f>
        <v>3817.6</v>
      </c>
      <c r="H487" s="53"/>
    </row>
    <row r="488" spans="1:8" ht="26.4" outlineLevel="6" x14ac:dyDescent="0.3">
      <c r="A488" s="72" t="s">
        <v>230</v>
      </c>
      <c r="B488" s="71" t="s">
        <v>650</v>
      </c>
      <c r="C488" s="72" t="s">
        <v>7</v>
      </c>
      <c r="D488" s="100" t="s">
        <v>303</v>
      </c>
      <c r="E488" s="101">
        <f>'№ 5ведомственная'!F561</f>
        <v>225</v>
      </c>
      <c r="F488" s="101">
        <f>'№ 5ведомственная'!G561</f>
        <v>225</v>
      </c>
      <c r="G488" s="101">
        <f>'№ 5ведомственная'!H561</f>
        <v>225</v>
      </c>
      <c r="H488" s="53"/>
    </row>
    <row r="489" spans="1:8" s="28" customFormat="1" x14ac:dyDescent="0.3">
      <c r="A489" s="96" t="s">
        <v>132</v>
      </c>
      <c r="B489" s="97"/>
      <c r="C489" s="96"/>
      <c r="D489" s="98" t="s">
        <v>254</v>
      </c>
      <c r="E489" s="99">
        <f>E490+E496+E516</f>
        <v>10679.199999999999</v>
      </c>
      <c r="F489" s="99">
        <f>F490+F496+F516</f>
        <v>11721.9</v>
      </c>
      <c r="G489" s="99">
        <f>G490+G496+G516</f>
        <v>13057.499999999998</v>
      </c>
      <c r="H489" s="58"/>
    </row>
    <row r="490" spans="1:8" outlineLevel="1" x14ac:dyDescent="0.3">
      <c r="A490" s="72" t="s">
        <v>133</v>
      </c>
      <c r="B490" s="71"/>
      <c r="C490" s="72"/>
      <c r="D490" s="100" t="s">
        <v>280</v>
      </c>
      <c r="E490" s="101">
        <f t="shared" ref="E490:G491" si="120">E491</f>
        <v>1376.4</v>
      </c>
      <c r="F490" s="101">
        <f t="shared" si="120"/>
        <v>1376.4</v>
      </c>
      <c r="G490" s="101">
        <f t="shared" si="120"/>
        <v>1376.4</v>
      </c>
      <c r="H490" s="53"/>
    </row>
    <row r="491" spans="1:8" ht="39.6" outlineLevel="2" x14ac:dyDescent="0.3">
      <c r="A491" s="72" t="s">
        <v>133</v>
      </c>
      <c r="B491" s="71" t="s">
        <v>12</v>
      </c>
      <c r="C491" s="72"/>
      <c r="D491" s="100" t="str">
        <f>'№ 6 Программы'!C320</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491" s="101">
        <f t="shared" si="120"/>
        <v>1376.4</v>
      </c>
      <c r="F491" s="101">
        <f t="shared" si="120"/>
        <v>1376.4</v>
      </c>
      <c r="G491" s="101">
        <f t="shared" si="120"/>
        <v>1376.4</v>
      </c>
      <c r="H491" s="53"/>
    </row>
    <row r="492" spans="1:8" ht="26.4" outlineLevel="3" x14ac:dyDescent="0.3">
      <c r="A492" s="72" t="s">
        <v>133</v>
      </c>
      <c r="B492" s="71" t="s">
        <v>39</v>
      </c>
      <c r="C492" s="72"/>
      <c r="D492" s="100" t="s">
        <v>696</v>
      </c>
      <c r="E492" s="101">
        <f>E493</f>
        <v>1376.4</v>
      </c>
      <c r="F492" s="101">
        <f t="shared" ref="F492:G494" si="121">F493</f>
        <v>1376.4</v>
      </c>
      <c r="G492" s="101">
        <f t="shared" si="121"/>
        <v>1376.4</v>
      </c>
      <c r="H492" s="53"/>
    </row>
    <row r="493" spans="1:8" ht="39.6" outlineLevel="4" x14ac:dyDescent="0.3">
      <c r="A493" s="72" t="s">
        <v>133</v>
      </c>
      <c r="B493" s="71" t="s">
        <v>134</v>
      </c>
      <c r="C493" s="72"/>
      <c r="D493" s="100" t="s">
        <v>722</v>
      </c>
      <c r="E493" s="101">
        <f>E494</f>
        <v>1376.4</v>
      </c>
      <c r="F493" s="101">
        <f t="shared" si="121"/>
        <v>1376.4</v>
      </c>
      <c r="G493" s="101">
        <f t="shared" si="121"/>
        <v>1376.4</v>
      </c>
      <c r="H493" s="53"/>
    </row>
    <row r="494" spans="1:8" ht="26.4" outlineLevel="5" x14ac:dyDescent="0.3">
      <c r="A494" s="72" t="s">
        <v>133</v>
      </c>
      <c r="B494" s="71" t="s">
        <v>135</v>
      </c>
      <c r="C494" s="72"/>
      <c r="D494" s="100" t="s">
        <v>424</v>
      </c>
      <c r="E494" s="101">
        <f>E495</f>
        <v>1376.4</v>
      </c>
      <c r="F494" s="101">
        <f t="shared" si="121"/>
        <v>1376.4</v>
      </c>
      <c r="G494" s="101">
        <f t="shared" si="121"/>
        <v>1376.4</v>
      </c>
      <c r="H494" s="53"/>
    </row>
    <row r="495" spans="1:8" outlineLevel="6" x14ac:dyDescent="0.3">
      <c r="A495" s="72" t="s">
        <v>133</v>
      </c>
      <c r="B495" s="71" t="s">
        <v>135</v>
      </c>
      <c r="C495" s="72" t="s">
        <v>20</v>
      </c>
      <c r="D495" s="100" t="s">
        <v>314</v>
      </c>
      <c r="E495" s="101">
        <f>'№ 5ведомственная'!F313</f>
        <v>1376.4</v>
      </c>
      <c r="F495" s="101">
        <f>'№ 5ведомственная'!G313</f>
        <v>1376.4</v>
      </c>
      <c r="G495" s="101">
        <f>'№ 5ведомственная'!H313</f>
        <v>1376.4</v>
      </c>
      <c r="H495" s="53"/>
    </row>
    <row r="496" spans="1:8" outlineLevel="1" x14ac:dyDescent="0.3">
      <c r="A496" s="72" t="s">
        <v>136</v>
      </c>
      <c r="B496" s="71"/>
      <c r="C496" s="72"/>
      <c r="D496" s="100" t="s">
        <v>281</v>
      </c>
      <c r="E496" s="101">
        <f>E497+E506+E511</f>
        <v>1646</v>
      </c>
      <c r="F496" s="101">
        <f t="shared" ref="F496:G496" si="122">F497+F506+F511</f>
        <v>1646</v>
      </c>
      <c r="G496" s="101">
        <f t="shared" si="122"/>
        <v>1646</v>
      </c>
      <c r="H496" s="53"/>
    </row>
    <row r="497" spans="1:8" ht="39.6" outlineLevel="2" x14ac:dyDescent="0.3">
      <c r="A497" s="72" t="s">
        <v>136</v>
      </c>
      <c r="B497" s="71" t="s">
        <v>161</v>
      </c>
      <c r="C497" s="72"/>
      <c r="D497" s="100" t="s">
        <v>667</v>
      </c>
      <c r="E497" s="101">
        <f>E498+E502</f>
        <v>1386</v>
      </c>
      <c r="F497" s="101">
        <f>F498+F502</f>
        <v>1386</v>
      </c>
      <c r="G497" s="101">
        <f>G498+G502</f>
        <v>1386</v>
      </c>
      <c r="H497" s="53"/>
    </row>
    <row r="498" spans="1:8" ht="26.4" outlineLevel="3" x14ac:dyDescent="0.3">
      <c r="A498" s="72" t="s">
        <v>136</v>
      </c>
      <c r="B498" s="71" t="s">
        <v>162</v>
      </c>
      <c r="C498" s="72"/>
      <c r="D498" s="100" t="s">
        <v>443</v>
      </c>
      <c r="E498" s="101">
        <f>E499</f>
        <v>360</v>
      </c>
      <c r="F498" s="101">
        <f t="shared" ref="F498:G500" si="123">F499</f>
        <v>360</v>
      </c>
      <c r="G498" s="101">
        <f t="shared" si="123"/>
        <v>360</v>
      </c>
      <c r="H498" s="53"/>
    </row>
    <row r="499" spans="1:8" ht="26.4" outlineLevel="4" x14ac:dyDescent="0.3">
      <c r="A499" s="72" t="s">
        <v>136</v>
      </c>
      <c r="B499" s="71" t="s">
        <v>186</v>
      </c>
      <c r="C499" s="72"/>
      <c r="D499" s="100" t="s">
        <v>467</v>
      </c>
      <c r="E499" s="101">
        <f>E500</f>
        <v>360</v>
      </c>
      <c r="F499" s="101">
        <f t="shared" si="123"/>
        <v>360</v>
      </c>
      <c r="G499" s="101">
        <f t="shared" si="123"/>
        <v>360</v>
      </c>
      <c r="H499" s="53"/>
    </row>
    <row r="500" spans="1:8" ht="66" outlineLevel="5" x14ac:dyDescent="0.3">
      <c r="A500" s="72" t="s">
        <v>136</v>
      </c>
      <c r="B500" s="71" t="s">
        <v>198</v>
      </c>
      <c r="C500" s="72"/>
      <c r="D500" s="100" t="s">
        <v>477</v>
      </c>
      <c r="E500" s="101">
        <f>E501</f>
        <v>360</v>
      </c>
      <c r="F500" s="101">
        <f t="shared" si="123"/>
        <v>360</v>
      </c>
      <c r="G500" s="101">
        <f t="shared" si="123"/>
        <v>360</v>
      </c>
      <c r="H500" s="53"/>
    </row>
    <row r="501" spans="1:8" outlineLevel="6" x14ac:dyDescent="0.3">
      <c r="A501" s="72" t="s">
        <v>136</v>
      </c>
      <c r="B501" s="71" t="s">
        <v>198</v>
      </c>
      <c r="C501" s="72" t="s">
        <v>20</v>
      </c>
      <c r="D501" s="100" t="s">
        <v>314</v>
      </c>
      <c r="E501" s="101">
        <f>'№ 5ведомственная'!F475</f>
        <v>360</v>
      </c>
      <c r="F501" s="101">
        <f>'№ 5ведомственная'!G475</f>
        <v>360</v>
      </c>
      <c r="G501" s="101">
        <f>'№ 5ведомственная'!H475</f>
        <v>360</v>
      </c>
      <c r="H501" s="53"/>
    </row>
    <row r="502" spans="1:8" ht="26.4" outlineLevel="3" x14ac:dyDescent="0.3">
      <c r="A502" s="72" t="s">
        <v>136</v>
      </c>
      <c r="B502" s="71" t="s">
        <v>168</v>
      </c>
      <c r="C502" s="72"/>
      <c r="D502" s="100" t="s">
        <v>449</v>
      </c>
      <c r="E502" s="101">
        <f>E503</f>
        <v>1026</v>
      </c>
      <c r="F502" s="101">
        <f t="shared" ref="F502:G504" si="124">F503</f>
        <v>1026</v>
      </c>
      <c r="G502" s="101">
        <f t="shared" si="124"/>
        <v>1026</v>
      </c>
      <c r="H502" s="53"/>
    </row>
    <row r="503" spans="1:8" ht="39.6" outlineLevel="4" x14ac:dyDescent="0.3">
      <c r="A503" s="72" t="s">
        <v>136</v>
      </c>
      <c r="B503" s="71" t="s">
        <v>169</v>
      </c>
      <c r="C503" s="72"/>
      <c r="D503" s="100" t="s">
        <v>450</v>
      </c>
      <c r="E503" s="101">
        <f>E504</f>
        <v>1026</v>
      </c>
      <c r="F503" s="101">
        <f t="shared" si="124"/>
        <v>1026</v>
      </c>
      <c r="G503" s="101">
        <f t="shared" si="124"/>
        <v>1026</v>
      </c>
      <c r="H503" s="53"/>
    </row>
    <row r="504" spans="1:8" ht="66" outlineLevel="5" x14ac:dyDescent="0.3">
      <c r="A504" s="72" t="s">
        <v>136</v>
      </c>
      <c r="B504" s="71" t="s">
        <v>199</v>
      </c>
      <c r="C504" s="72"/>
      <c r="D504" s="100" t="s">
        <v>477</v>
      </c>
      <c r="E504" s="101">
        <f>E505</f>
        <v>1026</v>
      </c>
      <c r="F504" s="101">
        <f t="shared" si="124"/>
        <v>1026</v>
      </c>
      <c r="G504" s="101">
        <f t="shared" si="124"/>
        <v>1026</v>
      </c>
      <c r="H504" s="53"/>
    </row>
    <row r="505" spans="1:8" outlineLevel="6" x14ac:dyDescent="0.3">
      <c r="A505" s="72" t="s">
        <v>136</v>
      </c>
      <c r="B505" s="71" t="s">
        <v>199</v>
      </c>
      <c r="C505" s="72" t="s">
        <v>20</v>
      </c>
      <c r="D505" s="100" t="s">
        <v>314</v>
      </c>
      <c r="E505" s="101">
        <f>'№ 5ведомственная'!F479</f>
        <v>1026</v>
      </c>
      <c r="F505" s="101">
        <f>'№ 5ведомственная'!G479</f>
        <v>1026</v>
      </c>
      <c r="G505" s="101">
        <f>'№ 5ведомственная'!H479</f>
        <v>1026</v>
      </c>
      <c r="H505" s="53"/>
    </row>
    <row r="506" spans="1:8" ht="39.6" outlineLevel="2" x14ac:dyDescent="0.3">
      <c r="A506" s="72" t="s">
        <v>136</v>
      </c>
      <c r="B506" s="71" t="s">
        <v>12</v>
      </c>
      <c r="C506" s="72"/>
      <c r="D506" s="100" t="str">
        <f>'№ 6 Программы'!C320</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06" s="101">
        <f>E507</f>
        <v>140</v>
      </c>
      <c r="F506" s="101">
        <f t="shared" ref="F506:G508" si="125">F507</f>
        <v>140</v>
      </c>
      <c r="G506" s="101">
        <f t="shared" si="125"/>
        <v>140</v>
      </c>
      <c r="H506" s="53"/>
    </row>
    <row r="507" spans="1:8" ht="26.4" outlineLevel="3" x14ac:dyDescent="0.3">
      <c r="A507" s="72" t="s">
        <v>136</v>
      </c>
      <c r="B507" s="71" t="s">
        <v>39</v>
      </c>
      <c r="C507" s="72"/>
      <c r="D507" s="100" t="s">
        <v>696</v>
      </c>
      <c r="E507" s="101">
        <f>E508</f>
        <v>140</v>
      </c>
      <c r="F507" s="101">
        <f t="shared" si="125"/>
        <v>140</v>
      </c>
      <c r="G507" s="101">
        <f t="shared" si="125"/>
        <v>140</v>
      </c>
      <c r="H507" s="53"/>
    </row>
    <row r="508" spans="1:8" ht="39.6" outlineLevel="4" x14ac:dyDescent="0.3">
      <c r="A508" s="72" t="s">
        <v>136</v>
      </c>
      <c r="B508" s="71" t="s">
        <v>134</v>
      </c>
      <c r="C508" s="72"/>
      <c r="D508" s="100" t="s">
        <v>722</v>
      </c>
      <c r="E508" s="101">
        <f>E509</f>
        <v>140</v>
      </c>
      <c r="F508" s="101">
        <f t="shared" si="125"/>
        <v>140</v>
      </c>
      <c r="G508" s="101">
        <f t="shared" si="125"/>
        <v>140</v>
      </c>
      <c r="H508" s="53"/>
    </row>
    <row r="509" spans="1:8" ht="26.4" outlineLevel="5" x14ac:dyDescent="0.3">
      <c r="A509" s="72" t="s">
        <v>136</v>
      </c>
      <c r="B509" s="71" t="s">
        <v>137</v>
      </c>
      <c r="C509" s="72"/>
      <c r="D509" s="100" t="s">
        <v>428</v>
      </c>
      <c r="E509" s="101">
        <f>E510</f>
        <v>140</v>
      </c>
      <c r="F509" s="101">
        <f>F510</f>
        <v>140</v>
      </c>
      <c r="G509" s="101">
        <f>G510</f>
        <v>140</v>
      </c>
      <c r="H509" s="53"/>
    </row>
    <row r="510" spans="1:8" outlineLevel="6" x14ac:dyDescent="0.3">
      <c r="A510" s="72" t="s">
        <v>136</v>
      </c>
      <c r="B510" s="71" t="s">
        <v>137</v>
      </c>
      <c r="C510" s="72" t="s">
        <v>20</v>
      </c>
      <c r="D510" s="100" t="s">
        <v>314</v>
      </c>
      <c r="E510" s="101">
        <f>'№ 5ведомственная'!F319</f>
        <v>140</v>
      </c>
      <c r="F510" s="101">
        <f>'№ 5ведомственная'!G319</f>
        <v>140</v>
      </c>
      <c r="G510" s="101">
        <f>'№ 5ведомственная'!H319</f>
        <v>140</v>
      </c>
      <c r="H510" s="53"/>
    </row>
    <row r="511" spans="1:8" ht="26.4" outlineLevel="2" x14ac:dyDescent="0.3">
      <c r="A511" s="72" t="s">
        <v>136</v>
      </c>
      <c r="B511" s="71" t="s">
        <v>139</v>
      </c>
      <c r="C511" s="72"/>
      <c r="D511" s="100" t="s">
        <v>672</v>
      </c>
      <c r="E511" s="101">
        <f>E512</f>
        <v>120</v>
      </c>
      <c r="F511" s="101">
        <f>F512</f>
        <v>120</v>
      </c>
      <c r="G511" s="101">
        <f>G512</f>
        <v>120</v>
      </c>
      <c r="H511" s="53"/>
    </row>
    <row r="512" spans="1:8" ht="26.4" outlineLevel="3" x14ac:dyDescent="0.3">
      <c r="A512" s="72" t="s">
        <v>136</v>
      </c>
      <c r="B512" s="71" t="s">
        <v>140</v>
      </c>
      <c r="C512" s="72"/>
      <c r="D512" s="100" t="s">
        <v>642</v>
      </c>
      <c r="E512" s="101">
        <f>E513</f>
        <v>120</v>
      </c>
      <c r="F512" s="101">
        <f t="shared" ref="F512:G514" si="126">F513</f>
        <v>120</v>
      </c>
      <c r="G512" s="101">
        <f t="shared" si="126"/>
        <v>120</v>
      </c>
      <c r="H512" s="53"/>
    </row>
    <row r="513" spans="1:8" ht="26.4" outlineLevel="4" x14ac:dyDescent="0.3">
      <c r="A513" s="72" t="s">
        <v>136</v>
      </c>
      <c r="B513" s="71" t="s">
        <v>141</v>
      </c>
      <c r="C513" s="72"/>
      <c r="D513" s="100" t="s">
        <v>643</v>
      </c>
      <c r="E513" s="101">
        <f>E514</f>
        <v>120</v>
      </c>
      <c r="F513" s="101">
        <f t="shared" si="126"/>
        <v>120</v>
      </c>
      <c r="G513" s="101">
        <f t="shared" si="126"/>
        <v>120</v>
      </c>
      <c r="H513" s="53"/>
    </row>
    <row r="514" spans="1:8" ht="39.6" outlineLevel="5" x14ac:dyDescent="0.3">
      <c r="A514" s="72" t="s">
        <v>136</v>
      </c>
      <c r="B514" s="71" t="s">
        <v>142</v>
      </c>
      <c r="C514" s="72"/>
      <c r="D514" s="100" t="s">
        <v>431</v>
      </c>
      <c r="E514" s="101">
        <f>E515</f>
        <v>120</v>
      </c>
      <c r="F514" s="101">
        <f t="shared" si="126"/>
        <v>120</v>
      </c>
      <c r="G514" s="101">
        <f t="shared" si="126"/>
        <v>120</v>
      </c>
      <c r="H514" s="53"/>
    </row>
    <row r="515" spans="1:8" outlineLevel="6" x14ac:dyDescent="0.3">
      <c r="A515" s="72" t="s">
        <v>136</v>
      </c>
      <c r="B515" s="71" t="s">
        <v>142</v>
      </c>
      <c r="C515" s="72" t="s">
        <v>20</v>
      </c>
      <c r="D515" s="100" t="s">
        <v>314</v>
      </c>
      <c r="E515" s="101">
        <f>'№ 5ведомственная'!F324</f>
        <v>120</v>
      </c>
      <c r="F515" s="101">
        <f>'№ 5ведомственная'!G324</f>
        <v>120</v>
      </c>
      <c r="G515" s="101">
        <f>'№ 5ведомственная'!H324</f>
        <v>120</v>
      </c>
      <c r="H515" s="53"/>
    </row>
    <row r="516" spans="1:8" outlineLevel="1" x14ac:dyDescent="0.3">
      <c r="A516" s="72" t="s">
        <v>146</v>
      </c>
      <c r="B516" s="71"/>
      <c r="C516" s="72"/>
      <c r="D516" s="100" t="s">
        <v>284</v>
      </c>
      <c r="E516" s="101">
        <f>E517+E523+E531</f>
        <v>7656.7999999999993</v>
      </c>
      <c r="F516" s="101">
        <f>F517+F523+F531</f>
        <v>8699.5</v>
      </c>
      <c r="G516" s="101">
        <f>G517+G523+G531</f>
        <v>10035.099999999999</v>
      </c>
      <c r="H516" s="53"/>
    </row>
    <row r="517" spans="1:8" ht="39.6" outlineLevel="2" x14ac:dyDescent="0.3">
      <c r="A517" s="72" t="s">
        <v>146</v>
      </c>
      <c r="B517" s="71" t="s">
        <v>161</v>
      </c>
      <c r="C517" s="72"/>
      <c r="D517" s="100" t="s">
        <v>667</v>
      </c>
      <c r="E517" s="101">
        <f>E518</f>
        <v>6149.5999999999995</v>
      </c>
      <c r="F517" s="101">
        <f t="shared" ref="F517:G519" si="127">F518</f>
        <v>6149.5999999999995</v>
      </c>
      <c r="G517" s="101">
        <f t="shared" si="127"/>
        <v>6149.5999999999995</v>
      </c>
      <c r="H517" s="53"/>
    </row>
    <row r="518" spans="1:8" ht="26.4" outlineLevel="3" x14ac:dyDescent="0.3">
      <c r="A518" s="72" t="s">
        <v>146</v>
      </c>
      <c r="B518" s="71" t="s">
        <v>162</v>
      </c>
      <c r="C518" s="72"/>
      <c r="D518" s="100" t="s">
        <v>443</v>
      </c>
      <c r="E518" s="101">
        <f>E519</f>
        <v>6149.5999999999995</v>
      </c>
      <c r="F518" s="101">
        <f t="shared" si="127"/>
        <v>6149.5999999999995</v>
      </c>
      <c r="G518" s="101">
        <f t="shared" si="127"/>
        <v>6149.5999999999995</v>
      </c>
      <c r="H518" s="53"/>
    </row>
    <row r="519" spans="1:8" ht="26.4" outlineLevel="4" x14ac:dyDescent="0.3">
      <c r="A519" s="72" t="s">
        <v>146</v>
      </c>
      <c r="B519" s="71" t="s">
        <v>163</v>
      </c>
      <c r="C519" s="72"/>
      <c r="D519" s="100" t="s">
        <v>444</v>
      </c>
      <c r="E519" s="101">
        <f>E520</f>
        <v>6149.5999999999995</v>
      </c>
      <c r="F519" s="101">
        <f t="shared" si="127"/>
        <v>6149.5999999999995</v>
      </c>
      <c r="G519" s="101">
        <f t="shared" si="127"/>
        <v>6149.5999999999995</v>
      </c>
      <c r="H519" s="53"/>
    </row>
    <row r="520" spans="1:8" ht="52.8" outlineLevel="5" x14ac:dyDescent="0.3">
      <c r="A520" s="72" t="s">
        <v>146</v>
      </c>
      <c r="B520" s="71" t="s">
        <v>200</v>
      </c>
      <c r="C520" s="72"/>
      <c r="D520" s="100" t="s">
        <v>478</v>
      </c>
      <c r="E520" s="101">
        <f>E521+E522</f>
        <v>6149.5999999999995</v>
      </c>
      <c r="F520" s="101">
        <f>F521+F522</f>
        <v>6149.5999999999995</v>
      </c>
      <c r="G520" s="101">
        <f>G521+G522</f>
        <v>6149.5999999999995</v>
      </c>
      <c r="H520" s="53"/>
    </row>
    <row r="521" spans="1:8" ht="26.4" outlineLevel="6" x14ac:dyDescent="0.3">
      <c r="A521" s="72" t="s">
        <v>146</v>
      </c>
      <c r="B521" s="71" t="s">
        <v>200</v>
      </c>
      <c r="C521" s="72" t="s">
        <v>7</v>
      </c>
      <c r="D521" s="100" t="s">
        <v>303</v>
      </c>
      <c r="E521" s="101">
        <f>'№ 5ведомственная'!F485</f>
        <v>153.69999999999999</v>
      </c>
      <c r="F521" s="101">
        <f>'№ 5ведомственная'!G485</f>
        <v>153.69999999999999</v>
      </c>
      <c r="G521" s="101">
        <f>'№ 5ведомственная'!H485</f>
        <v>153.69999999999999</v>
      </c>
      <c r="H521" s="53"/>
    </row>
    <row r="522" spans="1:8" outlineLevel="6" x14ac:dyDescent="0.3">
      <c r="A522" s="72" t="s">
        <v>146</v>
      </c>
      <c r="B522" s="71" t="s">
        <v>200</v>
      </c>
      <c r="C522" s="72" t="s">
        <v>20</v>
      </c>
      <c r="D522" s="100" t="s">
        <v>314</v>
      </c>
      <c r="E522" s="101">
        <f>'№ 5ведомственная'!F486</f>
        <v>5995.9</v>
      </c>
      <c r="F522" s="101">
        <f>'№ 5ведомственная'!G486</f>
        <v>5995.9</v>
      </c>
      <c r="G522" s="101">
        <f>'№ 5ведомственная'!H486</f>
        <v>5995.9</v>
      </c>
      <c r="H522" s="53"/>
    </row>
    <row r="523" spans="1:8" ht="39.6" outlineLevel="2" x14ac:dyDescent="0.3">
      <c r="A523" s="72" t="s">
        <v>146</v>
      </c>
      <c r="B523" s="71" t="s">
        <v>147</v>
      </c>
      <c r="C523" s="72"/>
      <c r="D523" s="100" t="str">
        <f>'№ 6 Программы'!C308</f>
        <v xml:space="preserve"> Муниципальная программа "Социальная поддержка граждан на территории  Кашинского городского округа Тверской области на 2023-2028 годы"</v>
      </c>
      <c r="E523" s="101">
        <f>E524</f>
        <v>1129.2</v>
      </c>
      <c r="F523" s="101">
        <f t="shared" ref="F523:G526" si="128">F524</f>
        <v>2045.9</v>
      </c>
      <c r="G523" s="101">
        <f t="shared" si="128"/>
        <v>3381.5</v>
      </c>
      <c r="H523" s="53"/>
    </row>
    <row r="524" spans="1:8" ht="26.4" outlineLevel="3" x14ac:dyDescent="0.3">
      <c r="A524" s="72" t="s">
        <v>146</v>
      </c>
      <c r="B524" s="71" t="s">
        <v>148</v>
      </c>
      <c r="C524" s="72"/>
      <c r="D524" s="100" t="s">
        <v>576</v>
      </c>
      <c r="E524" s="101">
        <f>E525+E528</f>
        <v>1129.2</v>
      </c>
      <c r="F524" s="101">
        <f>F525+F528</f>
        <v>2045.9</v>
      </c>
      <c r="G524" s="101">
        <f>G525+G528</f>
        <v>3381.5</v>
      </c>
      <c r="H524" s="53"/>
    </row>
    <row r="525" spans="1:8" ht="79.2" outlineLevel="4" x14ac:dyDescent="0.3">
      <c r="A525" s="72" t="s">
        <v>146</v>
      </c>
      <c r="B525" s="71" t="s">
        <v>149</v>
      </c>
      <c r="C525" s="72"/>
      <c r="D525" s="100" t="s">
        <v>436</v>
      </c>
      <c r="E525" s="101">
        <f>E526</f>
        <v>0</v>
      </c>
      <c r="F525" s="101">
        <f t="shared" ref="F525:G525" si="129">F526</f>
        <v>1690.8</v>
      </c>
      <c r="G525" s="101">
        <f t="shared" si="129"/>
        <v>3381.5</v>
      </c>
      <c r="H525" s="53"/>
    </row>
    <row r="526" spans="1:8" ht="39.6" outlineLevel="5" x14ac:dyDescent="0.3">
      <c r="A526" s="72" t="s">
        <v>146</v>
      </c>
      <c r="B526" s="71" t="s">
        <v>150</v>
      </c>
      <c r="C526" s="72"/>
      <c r="D526" s="100" t="s">
        <v>437</v>
      </c>
      <c r="E526" s="101">
        <f>E527</f>
        <v>0</v>
      </c>
      <c r="F526" s="101">
        <f t="shared" si="128"/>
        <v>1690.8</v>
      </c>
      <c r="G526" s="101">
        <f t="shared" si="128"/>
        <v>3381.5</v>
      </c>
      <c r="H526" s="53"/>
    </row>
    <row r="527" spans="1:8" ht="26.4" outlineLevel="6" x14ac:dyDescent="0.3">
      <c r="A527" s="72" t="s">
        <v>146</v>
      </c>
      <c r="B527" s="71" t="s">
        <v>150</v>
      </c>
      <c r="C527" s="72" t="s">
        <v>103</v>
      </c>
      <c r="D527" s="100" t="s">
        <v>395</v>
      </c>
      <c r="E527" s="101">
        <f>'№ 5ведомственная'!F330</f>
        <v>0</v>
      </c>
      <c r="F527" s="101">
        <f>'№ 5ведомственная'!G330</f>
        <v>1690.8</v>
      </c>
      <c r="G527" s="101">
        <f>'№ 5ведомственная'!H330</f>
        <v>3381.5</v>
      </c>
      <c r="H527" s="53"/>
    </row>
    <row r="528" spans="1:8" ht="26.4" outlineLevel="6" x14ac:dyDescent="0.3">
      <c r="A528" s="71" t="s">
        <v>146</v>
      </c>
      <c r="B528" s="71" t="s">
        <v>676</v>
      </c>
      <c r="C528" s="72"/>
      <c r="D528" s="100" t="s">
        <v>678</v>
      </c>
      <c r="E528" s="101">
        <f>E529</f>
        <v>1129.2</v>
      </c>
      <c r="F528" s="101">
        <f t="shared" ref="F528:G528" si="130">F529</f>
        <v>355.1</v>
      </c>
      <c r="G528" s="101">
        <f t="shared" si="130"/>
        <v>0</v>
      </c>
      <c r="H528" s="53"/>
    </row>
    <row r="529" spans="1:8" ht="26.4" outlineLevel="6" x14ac:dyDescent="0.3">
      <c r="A529" s="71" t="s">
        <v>146</v>
      </c>
      <c r="B529" s="71" t="s">
        <v>677</v>
      </c>
      <c r="C529" s="72"/>
      <c r="D529" s="100" t="s">
        <v>679</v>
      </c>
      <c r="E529" s="101">
        <f>E530</f>
        <v>1129.2</v>
      </c>
      <c r="F529" s="101">
        <f t="shared" ref="F529:G529" si="131">F530</f>
        <v>355.1</v>
      </c>
      <c r="G529" s="101">
        <f t="shared" si="131"/>
        <v>0</v>
      </c>
      <c r="H529" s="53"/>
    </row>
    <row r="530" spans="1:8" ht="26.4" outlineLevel="6" x14ac:dyDescent="0.3">
      <c r="A530" s="71" t="s">
        <v>146</v>
      </c>
      <c r="B530" s="71" t="s">
        <v>677</v>
      </c>
      <c r="C530" s="72">
        <v>400</v>
      </c>
      <c r="D530" s="100" t="s">
        <v>395</v>
      </c>
      <c r="E530" s="101">
        <f>'№ 5ведомственная'!F333</f>
        <v>1129.2</v>
      </c>
      <c r="F530" s="101">
        <f>'№ 5ведомственная'!G333</f>
        <v>355.1</v>
      </c>
      <c r="G530" s="101">
        <f>'№ 5ведомственная'!H333</f>
        <v>0</v>
      </c>
      <c r="H530" s="53"/>
    </row>
    <row r="531" spans="1:8" ht="26.4" outlineLevel="6" x14ac:dyDescent="0.3">
      <c r="A531" s="72" t="s">
        <v>146</v>
      </c>
      <c r="B531" s="71" t="s">
        <v>139</v>
      </c>
      <c r="C531" s="72"/>
      <c r="D531" s="100" t="s">
        <v>672</v>
      </c>
      <c r="E531" s="101">
        <f t="shared" ref="E531:G534" si="132">E532</f>
        <v>378</v>
      </c>
      <c r="F531" s="101">
        <f t="shared" si="132"/>
        <v>504</v>
      </c>
      <c r="G531" s="101">
        <f t="shared" si="132"/>
        <v>504</v>
      </c>
      <c r="H531" s="53"/>
    </row>
    <row r="532" spans="1:8" ht="26.4" outlineLevel="6" x14ac:dyDescent="0.3">
      <c r="A532" s="72" t="s">
        <v>146</v>
      </c>
      <c r="B532" s="71" t="s">
        <v>143</v>
      </c>
      <c r="C532" s="72"/>
      <c r="D532" s="100" t="s">
        <v>432</v>
      </c>
      <c r="E532" s="101">
        <f t="shared" si="132"/>
        <v>378</v>
      </c>
      <c r="F532" s="101">
        <f t="shared" si="132"/>
        <v>504</v>
      </c>
      <c r="G532" s="101">
        <f t="shared" si="132"/>
        <v>504</v>
      </c>
      <c r="H532" s="53"/>
    </row>
    <row r="533" spans="1:8" ht="26.4" outlineLevel="6" x14ac:dyDescent="0.3">
      <c r="A533" s="72" t="s">
        <v>146</v>
      </c>
      <c r="B533" s="71" t="s">
        <v>144</v>
      </c>
      <c r="C533" s="72"/>
      <c r="D533" s="100" t="s">
        <v>433</v>
      </c>
      <c r="E533" s="101">
        <f t="shared" si="132"/>
        <v>378</v>
      </c>
      <c r="F533" s="101">
        <f t="shared" si="132"/>
        <v>504</v>
      </c>
      <c r="G533" s="101">
        <f t="shared" si="132"/>
        <v>504</v>
      </c>
      <c r="H533" s="53"/>
    </row>
    <row r="534" spans="1:8" ht="39.6" outlineLevel="6" x14ac:dyDescent="0.3">
      <c r="A534" s="72" t="s">
        <v>146</v>
      </c>
      <c r="B534" s="71" t="s">
        <v>145</v>
      </c>
      <c r="C534" s="72"/>
      <c r="D534" s="100" t="s">
        <v>434</v>
      </c>
      <c r="E534" s="101">
        <f t="shared" si="132"/>
        <v>378</v>
      </c>
      <c r="F534" s="101">
        <f t="shared" si="132"/>
        <v>504</v>
      </c>
      <c r="G534" s="101">
        <f t="shared" si="132"/>
        <v>504</v>
      </c>
      <c r="H534" s="53"/>
    </row>
    <row r="535" spans="1:8" outlineLevel="6" x14ac:dyDescent="0.3">
      <c r="A535" s="72" t="s">
        <v>146</v>
      </c>
      <c r="B535" s="71" t="s">
        <v>145</v>
      </c>
      <c r="C535" s="72" t="s">
        <v>20</v>
      </c>
      <c r="D535" s="100" t="s">
        <v>314</v>
      </c>
      <c r="E535" s="101">
        <f>'№ 5ведомственная'!F338</f>
        <v>378</v>
      </c>
      <c r="F535" s="101">
        <f>'№ 5ведомственная'!G338</f>
        <v>504</v>
      </c>
      <c r="G535" s="101">
        <f>'№ 5ведомственная'!H338</f>
        <v>504</v>
      </c>
      <c r="H535" s="53"/>
    </row>
    <row r="536" spans="1:8" s="28" customFormat="1" x14ac:dyDescent="0.3">
      <c r="A536" s="96" t="s">
        <v>201</v>
      </c>
      <c r="B536" s="97"/>
      <c r="C536" s="96"/>
      <c r="D536" s="98" t="s">
        <v>257</v>
      </c>
      <c r="E536" s="99">
        <f>E547+E570+E537</f>
        <v>12814.3</v>
      </c>
      <c r="F536" s="99">
        <f>F547+F570+F537</f>
        <v>9490</v>
      </c>
      <c r="G536" s="99">
        <f>G547+G570+G537</f>
        <v>9390</v>
      </c>
      <c r="H536" s="58"/>
    </row>
    <row r="537" spans="1:8" s="28" customFormat="1" x14ac:dyDescent="0.3">
      <c r="A537" s="71" t="s">
        <v>624</v>
      </c>
      <c r="B537" s="71"/>
      <c r="C537" s="72"/>
      <c r="D537" s="100" t="s">
        <v>625</v>
      </c>
      <c r="E537" s="101">
        <f t="shared" ref="E537:G539" si="133">E538</f>
        <v>2664.2999999999997</v>
      </c>
      <c r="F537" s="101">
        <f t="shared" si="133"/>
        <v>0</v>
      </c>
      <c r="G537" s="101">
        <f t="shared" si="133"/>
        <v>0</v>
      </c>
      <c r="H537" s="58"/>
    </row>
    <row r="538" spans="1:8" s="28" customFormat="1" ht="39.6" x14ac:dyDescent="0.3">
      <c r="A538" s="71" t="s">
        <v>624</v>
      </c>
      <c r="B538" s="71" t="s">
        <v>233</v>
      </c>
      <c r="C538" s="72"/>
      <c r="D538" s="100" t="s">
        <v>666</v>
      </c>
      <c r="E538" s="101">
        <f t="shared" si="133"/>
        <v>2664.2999999999997</v>
      </c>
      <c r="F538" s="101">
        <f t="shared" si="133"/>
        <v>0</v>
      </c>
      <c r="G538" s="101">
        <f t="shared" si="133"/>
        <v>0</v>
      </c>
      <c r="H538" s="58"/>
    </row>
    <row r="539" spans="1:8" s="28" customFormat="1" ht="26.4" x14ac:dyDescent="0.3">
      <c r="A539" s="71" t="s">
        <v>624</v>
      </c>
      <c r="B539" s="71" t="s">
        <v>234</v>
      </c>
      <c r="C539" s="72"/>
      <c r="D539" s="100" t="s">
        <v>509</v>
      </c>
      <c r="E539" s="101">
        <f t="shared" si="133"/>
        <v>2664.2999999999997</v>
      </c>
      <c r="F539" s="101">
        <f t="shared" si="133"/>
        <v>0</v>
      </c>
      <c r="G539" s="101">
        <f t="shared" si="133"/>
        <v>0</v>
      </c>
      <c r="H539" s="58"/>
    </row>
    <row r="540" spans="1:8" s="28" customFormat="1" ht="26.4" x14ac:dyDescent="0.3">
      <c r="A540" s="71" t="s">
        <v>624</v>
      </c>
      <c r="B540" s="71" t="s">
        <v>787</v>
      </c>
      <c r="C540" s="72"/>
      <c r="D540" s="100" t="s">
        <v>626</v>
      </c>
      <c r="E540" s="101">
        <f>E541+E545+E543</f>
        <v>2664.2999999999997</v>
      </c>
      <c r="F540" s="101">
        <f t="shared" ref="F540:G540" si="134">F541+F545+F543</f>
        <v>0</v>
      </c>
      <c r="G540" s="101">
        <f t="shared" si="134"/>
        <v>0</v>
      </c>
      <c r="H540" s="58"/>
    </row>
    <row r="541" spans="1:8" s="28" customFormat="1" ht="26.4" x14ac:dyDescent="0.3">
      <c r="A541" s="103" t="s">
        <v>624</v>
      </c>
      <c r="B541" s="103" t="s">
        <v>788</v>
      </c>
      <c r="C541" s="102"/>
      <c r="D541" s="78" t="s">
        <v>775</v>
      </c>
      <c r="E541" s="104">
        <f>E542</f>
        <v>45</v>
      </c>
      <c r="F541" s="104">
        <f t="shared" ref="F541:G541" si="135">F542</f>
        <v>0</v>
      </c>
      <c r="G541" s="104">
        <f t="shared" si="135"/>
        <v>0</v>
      </c>
      <c r="H541" s="58"/>
    </row>
    <row r="542" spans="1:8" s="28" customFormat="1" ht="26.4" x14ac:dyDescent="0.3">
      <c r="A542" s="103" t="s">
        <v>624</v>
      </c>
      <c r="B542" s="103" t="s">
        <v>788</v>
      </c>
      <c r="C542" s="102">
        <v>200</v>
      </c>
      <c r="D542" s="78" t="s">
        <v>303</v>
      </c>
      <c r="E542" s="104">
        <f>'№ 5ведомственная'!F568</f>
        <v>45</v>
      </c>
      <c r="F542" s="104">
        <f>'№ 5ведомственная'!G568</f>
        <v>0</v>
      </c>
      <c r="G542" s="104">
        <f>'№ 5ведомственная'!H568</f>
        <v>0</v>
      </c>
      <c r="H542" s="58"/>
    </row>
    <row r="543" spans="1:8" s="28" customFormat="1" ht="70.5" customHeight="1" x14ac:dyDescent="0.3">
      <c r="A543" s="103" t="s">
        <v>624</v>
      </c>
      <c r="B543" s="103" t="s">
        <v>791</v>
      </c>
      <c r="C543" s="102"/>
      <c r="D543" s="78" t="s">
        <v>801</v>
      </c>
      <c r="E543" s="104">
        <f>E544</f>
        <v>2409.6999999999998</v>
      </c>
      <c r="F543" s="104">
        <f t="shared" ref="F543:G543" si="136">F544</f>
        <v>0</v>
      </c>
      <c r="G543" s="104">
        <f t="shared" si="136"/>
        <v>0</v>
      </c>
      <c r="H543" s="58"/>
    </row>
    <row r="544" spans="1:8" s="28" customFormat="1" ht="26.4" x14ac:dyDescent="0.3">
      <c r="A544" s="103" t="s">
        <v>624</v>
      </c>
      <c r="B544" s="103" t="s">
        <v>791</v>
      </c>
      <c r="C544" s="102">
        <v>200</v>
      </c>
      <c r="D544" s="78" t="s">
        <v>303</v>
      </c>
      <c r="E544" s="104">
        <f>'№ 5ведомственная'!F570</f>
        <v>2409.6999999999998</v>
      </c>
      <c r="F544" s="104">
        <f>'№ 5ведомственная'!G570</f>
        <v>0</v>
      </c>
      <c r="G544" s="104">
        <f>'№ 5ведомственная'!H570</f>
        <v>0</v>
      </c>
      <c r="H544" s="58"/>
    </row>
    <row r="545" spans="1:8" s="28" customFormat="1" ht="66" x14ac:dyDescent="0.3">
      <c r="A545" s="103" t="s">
        <v>624</v>
      </c>
      <c r="B545" s="103" t="s">
        <v>789</v>
      </c>
      <c r="C545" s="102"/>
      <c r="D545" s="78" t="s">
        <v>802</v>
      </c>
      <c r="E545" s="104">
        <f>E546</f>
        <v>209.6</v>
      </c>
      <c r="F545" s="104">
        <f t="shared" ref="F545:G545" si="137">F546</f>
        <v>0</v>
      </c>
      <c r="G545" s="104">
        <f t="shared" si="137"/>
        <v>0</v>
      </c>
      <c r="H545" s="58"/>
    </row>
    <row r="546" spans="1:8" s="28" customFormat="1" ht="26.4" x14ac:dyDescent="0.3">
      <c r="A546" s="103" t="s">
        <v>624</v>
      </c>
      <c r="B546" s="103" t="s">
        <v>789</v>
      </c>
      <c r="C546" s="102">
        <v>200</v>
      </c>
      <c r="D546" s="78" t="s">
        <v>303</v>
      </c>
      <c r="E546" s="104">
        <f>'№ 5ведомственная'!F572</f>
        <v>209.6</v>
      </c>
      <c r="F546" s="104">
        <f>'№ 5ведомственная'!G572</f>
        <v>0</v>
      </c>
      <c r="G546" s="104">
        <f>'№ 5ведомственная'!H572</f>
        <v>0</v>
      </c>
      <c r="H546" s="58"/>
    </row>
    <row r="547" spans="1:8" outlineLevel="1" x14ac:dyDescent="0.3">
      <c r="A547" s="102" t="s">
        <v>232</v>
      </c>
      <c r="B547" s="103"/>
      <c r="C547" s="102"/>
      <c r="D547" s="78" t="s">
        <v>298</v>
      </c>
      <c r="E547" s="104">
        <f>E548+E565</f>
        <v>5075.3999999999996</v>
      </c>
      <c r="F547" s="104">
        <f>F548+F565</f>
        <v>4415.3999999999996</v>
      </c>
      <c r="G547" s="104">
        <f>G548+G565</f>
        <v>4315.3999999999996</v>
      </c>
      <c r="H547" s="53"/>
    </row>
    <row r="548" spans="1:8" ht="39.6" outlineLevel="2" x14ac:dyDescent="0.3">
      <c r="A548" s="72" t="s">
        <v>232</v>
      </c>
      <c r="B548" s="71" t="s">
        <v>233</v>
      </c>
      <c r="C548" s="72"/>
      <c r="D548" s="100" t="s">
        <v>666</v>
      </c>
      <c r="E548" s="101">
        <f>E549+E559</f>
        <v>5025.3999999999996</v>
      </c>
      <c r="F548" s="101">
        <f>F549+F559</f>
        <v>4365.3999999999996</v>
      </c>
      <c r="G548" s="101">
        <f>G549+G559</f>
        <v>4265.3999999999996</v>
      </c>
      <c r="H548" s="53"/>
    </row>
    <row r="549" spans="1:8" ht="26.4" outlineLevel="3" x14ac:dyDescent="0.3">
      <c r="A549" s="72" t="s">
        <v>232</v>
      </c>
      <c r="B549" s="71" t="s">
        <v>234</v>
      </c>
      <c r="C549" s="72"/>
      <c r="D549" s="100" t="s">
        <v>509</v>
      </c>
      <c r="E549" s="101">
        <f>E550+E553+E556</f>
        <v>1960</v>
      </c>
      <c r="F549" s="101">
        <f t="shared" ref="F549:G549" si="138">F550+F553+F556</f>
        <v>1500</v>
      </c>
      <c r="G549" s="101">
        <f t="shared" si="138"/>
        <v>1500</v>
      </c>
      <c r="H549" s="53"/>
    </row>
    <row r="550" spans="1:8" ht="66" outlineLevel="4" x14ac:dyDescent="0.3">
      <c r="A550" s="72" t="s">
        <v>232</v>
      </c>
      <c r="B550" s="71" t="s">
        <v>235</v>
      </c>
      <c r="C550" s="72"/>
      <c r="D550" s="100" t="s">
        <v>510</v>
      </c>
      <c r="E550" s="101">
        <f t="shared" ref="E550:G551" si="139">E551</f>
        <v>600</v>
      </c>
      <c r="F550" s="101">
        <f t="shared" si="139"/>
        <v>500</v>
      </c>
      <c r="G550" s="101">
        <f t="shared" si="139"/>
        <v>500</v>
      </c>
      <c r="H550" s="53"/>
    </row>
    <row r="551" spans="1:8" ht="79.2" outlineLevel="5" x14ac:dyDescent="0.3">
      <c r="A551" s="72" t="s">
        <v>232</v>
      </c>
      <c r="B551" s="71" t="s">
        <v>236</v>
      </c>
      <c r="C551" s="72"/>
      <c r="D551" s="100" t="s">
        <v>511</v>
      </c>
      <c r="E551" s="101">
        <f t="shared" si="139"/>
        <v>600</v>
      </c>
      <c r="F551" s="101">
        <f t="shared" si="139"/>
        <v>500</v>
      </c>
      <c r="G551" s="101">
        <f t="shared" si="139"/>
        <v>500</v>
      </c>
      <c r="H551" s="53"/>
    </row>
    <row r="552" spans="1:8" ht="26.4" outlineLevel="6" x14ac:dyDescent="0.3">
      <c r="A552" s="72" t="s">
        <v>232</v>
      </c>
      <c r="B552" s="71" t="s">
        <v>236</v>
      </c>
      <c r="C552" s="72" t="s">
        <v>7</v>
      </c>
      <c r="D552" s="100" t="s">
        <v>303</v>
      </c>
      <c r="E552" s="101">
        <f>'№ 5ведомственная'!F578</f>
        <v>600</v>
      </c>
      <c r="F552" s="101">
        <f>'№ 5ведомственная'!G578</f>
        <v>500</v>
      </c>
      <c r="G552" s="101">
        <f>'№ 5ведомственная'!H578</f>
        <v>500</v>
      </c>
      <c r="H552" s="53"/>
    </row>
    <row r="553" spans="1:8" ht="39.6" outlineLevel="4" x14ac:dyDescent="0.3">
      <c r="A553" s="72" t="s">
        <v>232</v>
      </c>
      <c r="B553" s="71" t="s">
        <v>237</v>
      </c>
      <c r="C553" s="72"/>
      <c r="D553" s="100" t="s">
        <v>728</v>
      </c>
      <c r="E553" s="101">
        <f t="shared" ref="E553:G554" si="140">E554</f>
        <v>1200</v>
      </c>
      <c r="F553" s="101">
        <f t="shared" si="140"/>
        <v>1000</v>
      </c>
      <c r="G553" s="101">
        <f t="shared" si="140"/>
        <v>1000</v>
      </c>
      <c r="H553" s="53"/>
    </row>
    <row r="554" spans="1:8" ht="39.6" outlineLevel="5" x14ac:dyDescent="0.3">
      <c r="A554" s="72" t="s">
        <v>232</v>
      </c>
      <c r="B554" s="71" t="s">
        <v>238</v>
      </c>
      <c r="C554" s="72"/>
      <c r="D554" s="100" t="s">
        <v>514</v>
      </c>
      <c r="E554" s="101">
        <f>E555</f>
        <v>1200</v>
      </c>
      <c r="F554" s="101">
        <f t="shared" si="140"/>
        <v>1000</v>
      </c>
      <c r="G554" s="101">
        <f t="shared" si="140"/>
        <v>1000</v>
      </c>
      <c r="H554" s="53"/>
    </row>
    <row r="555" spans="1:8" ht="26.4" outlineLevel="6" x14ac:dyDescent="0.3">
      <c r="A555" s="72" t="s">
        <v>232</v>
      </c>
      <c r="B555" s="71" t="s">
        <v>238</v>
      </c>
      <c r="C555" s="72" t="s">
        <v>7</v>
      </c>
      <c r="D555" s="100" t="s">
        <v>303</v>
      </c>
      <c r="E555" s="101">
        <f>'№ 5ведомственная'!F581</f>
        <v>1200</v>
      </c>
      <c r="F555" s="101">
        <f>'№ 5ведомственная'!G581</f>
        <v>1000</v>
      </c>
      <c r="G555" s="101">
        <f>'№ 5ведомственная'!H581</f>
        <v>1000</v>
      </c>
      <c r="H555" s="53"/>
    </row>
    <row r="556" spans="1:8" ht="26.4" outlineLevel="6" x14ac:dyDescent="0.3">
      <c r="A556" s="71" t="s">
        <v>232</v>
      </c>
      <c r="B556" s="71" t="s">
        <v>787</v>
      </c>
      <c r="C556" s="72"/>
      <c r="D556" s="100" t="s">
        <v>626</v>
      </c>
      <c r="E556" s="101">
        <f>E557</f>
        <v>160</v>
      </c>
      <c r="F556" s="101">
        <f t="shared" ref="F556:G556" si="141">F557</f>
        <v>0</v>
      </c>
      <c r="G556" s="101">
        <f t="shared" si="141"/>
        <v>0</v>
      </c>
      <c r="H556" s="53"/>
    </row>
    <row r="557" spans="1:8" ht="92.4" outlineLevel="6" x14ac:dyDescent="0.3">
      <c r="A557" s="71" t="s">
        <v>232</v>
      </c>
      <c r="B557" s="71" t="s">
        <v>790</v>
      </c>
      <c r="C557" s="72"/>
      <c r="D557" s="100" t="s">
        <v>803</v>
      </c>
      <c r="E557" s="101">
        <f>E558</f>
        <v>160</v>
      </c>
      <c r="F557" s="101">
        <f t="shared" ref="F557:G557" si="142">F558</f>
        <v>0</v>
      </c>
      <c r="G557" s="101">
        <f t="shared" si="142"/>
        <v>0</v>
      </c>
      <c r="H557" s="53"/>
    </row>
    <row r="558" spans="1:8" ht="26.4" outlineLevel="6" x14ac:dyDescent="0.3">
      <c r="A558" s="71" t="s">
        <v>232</v>
      </c>
      <c r="B558" s="71" t="s">
        <v>790</v>
      </c>
      <c r="C558" s="72" t="s">
        <v>7</v>
      </c>
      <c r="D558" s="100" t="s">
        <v>303</v>
      </c>
      <c r="E558" s="101">
        <f>'№ 5ведомственная'!F584</f>
        <v>160</v>
      </c>
      <c r="F558" s="101">
        <f>'№ 5ведомственная'!G584</f>
        <v>0</v>
      </c>
      <c r="G558" s="101">
        <f>'№ 5ведомственная'!H584</f>
        <v>0</v>
      </c>
      <c r="H558" s="53"/>
    </row>
    <row r="559" spans="1:8" ht="26.4" outlineLevel="3" x14ac:dyDescent="0.3">
      <c r="A559" s="72" t="s">
        <v>232</v>
      </c>
      <c r="B559" s="71" t="s">
        <v>239</v>
      </c>
      <c r="C559" s="72"/>
      <c r="D559" s="100" t="s">
        <v>517</v>
      </c>
      <c r="E559" s="101">
        <f t="shared" ref="E559:G560" si="143">E560</f>
        <v>3065.4</v>
      </c>
      <c r="F559" s="101">
        <f t="shared" si="143"/>
        <v>2865.4</v>
      </c>
      <c r="G559" s="101">
        <f t="shared" si="143"/>
        <v>2765.4</v>
      </c>
      <c r="H559" s="53"/>
    </row>
    <row r="560" spans="1:8" ht="26.4" outlineLevel="4" x14ac:dyDescent="0.3">
      <c r="A560" s="72" t="s">
        <v>232</v>
      </c>
      <c r="B560" s="71" t="s">
        <v>240</v>
      </c>
      <c r="C560" s="72"/>
      <c r="D560" s="100" t="s">
        <v>518</v>
      </c>
      <c r="E560" s="101">
        <f>E561</f>
        <v>3065.4</v>
      </c>
      <c r="F560" s="101">
        <f t="shared" si="143"/>
        <v>2865.4</v>
      </c>
      <c r="G560" s="101">
        <f t="shared" si="143"/>
        <v>2765.4</v>
      </c>
      <c r="H560" s="53"/>
    </row>
    <row r="561" spans="1:8" ht="26.4" outlineLevel="5" x14ac:dyDescent="0.3">
      <c r="A561" s="72" t="s">
        <v>232</v>
      </c>
      <c r="B561" s="71" t="s">
        <v>241</v>
      </c>
      <c r="C561" s="72"/>
      <c r="D561" s="100" t="s">
        <v>519</v>
      </c>
      <c r="E561" s="101">
        <f>E562+E563+E564</f>
        <v>3065.4</v>
      </c>
      <c r="F561" s="101">
        <f>F562+F563+F564</f>
        <v>2865.4</v>
      </c>
      <c r="G561" s="101">
        <f>G562+G563+G564</f>
        <v>2765.4</v>
      </c>
      <c r="H561" s="53"/>
    </row>
    <row r="562" spans="1:8" ht="52.8" outlineLevel="6" x14ac:dyDescent="0.3">
      <c r="A562" s="72" t="s">
        <v>232</v>
      </c>
      <c r="B562" s="71" t="s">
        <v>241</v>
      </c>
      <c r="C562" s="72" t="s">
        <v>6</v>
      </c>
      <c r="D562" s="100" t="s">
        <v>302</v>
      </c>
      <c r="E562" s="101">
        <f>'№ 5ведомственная'!F588</f>
        <v>1961.9</v>
      </c>
      <c r="F562" s="101">
        <f>'№ 5ведомственная'!G588</f>
        <v>1961.9</v>
      </c>
      <c r="G562" s="101">
        <f>'№ 5ведомственная'!H588</f>
        <v>1961.9</v>
      </c>
      <c r="H562" s="53"/>
    </row>
    <row r="563" spans="1:8" ht="26.4" outlineLevel="6" x14ac:dyDescent="0.3">
      <c r="A563" s="72" t="s">
        <v>232</v>
      </c>
      <c r="B563" s="71" t="s">
        <v>241</v>
      </c>
      <c r="C563" s="72" t="s">
        <v>7</v>
      </c>
      <c r="D563" s="100" t="s">
        <v>303</v>
      </c>
      <c r="E563" s="101">
        <f>'№ 5ведомственная'!F589</f>
        <v>933.5</v>
      </c>
      <c r="F563" s="101">
        <f>'№ 5ведомственная'!G589</f>
        <v>733.5</v>
      </c>
      <c r="G563" s="101">
        <f>'№ 5ведомственная'!H589</f>
        <v>633.5</v>
      </c>
      <c r="H563" s="53"/>
    </row>
    <row r="564" spans="1:8" outlineLevel="6" x14ac:dyDescent="0.3">
      <c r="A564" s="71" t="s">
        <v>232</v>
      </c>
      <c r="B564" s="71" t="s">
        <v>241</v>
      </c>
      <c r="C564" s="72">
        <v>800</v>
      </c>
      <c r="D564" s="100" t="s">
        <v>304</v>
      </c>
      <c r="E564" s="101">
        <f>'№ 5ведомственная'!F590</f>
        <v>170</v>
      </c>
      <c r="F564" s="101">
        <f>'№ 5ведомственная'!G590</f>
        <v>170</v>
      </c>
      <c r="G564" s="101">
        <f>'№ 5ведомственная'!H590</f>
        <v>170</v>
      </c>
      <c r="H564" s="53"/>
    </row>
    <row r="565" spans="1:8" ht="39.6" outlineLevel="6" x14ac:dyDescent="0.3">
      <c r="A565" s="71" t="s">
        <v>232</v>
      </c>
      <c r="B565" s="71" t="s">
        <v>147</v>
      </c>
      <c r="C565" s="71"/>
      <c r="D565" s="100" t="s">
        <v>670</v>
      </c>
      <c r="E565" s="101">
        <f>E566</f>
        <v>50</v>
      </c>
      <c r="F565" s="101">
        <f t="shared" ref="F565:G565" si="144">F566</f>
        <v>50</v>
      </c>
      <c r="G565" s="101">
        <f t="shared" si="144"/>
        <v>50</v>
      </c>
      <c r="H565" s="53"/>
    </row>
    <row r="566" spans="1:8" ht="26.4" outlineLevel="3" x14ac:dyDescent="0.3">
      <c r="A566" s="72" t="s">
        <v>232</v>
      </c>
      <c r="B566" s="103" t="s">
        <v>158</v>
      </c>
      <c r="C566" s="102"/>
      <c r="D566" s="78" t="s">
        <v>440</v>
      </c>
      <c r="E566" s="104">
        <f>E567</f>
        <v>50</v>
      </c>
      <c r="F566" s="104">
        <f t="shared" ref="F566:G566" si="145">F567</f>
        <v>50</v>
      </c>
      <c r="G566" s="104">
        <f t="shared" si="145"/>
        <v>50</v>
      </c>
      <c r="H566" s="53"/>
    </row>
    <row r="567" spans="1:8" ht="39.6" outlineLevel="4" x14ac:dyDescent="0.3">
      <c r="A567" s="72" t="s">
        <v>232</v>
      </c>
      <c r="B567" s="71" t="s">
        <v>205</v>
      </c>
      <c r="C567" s="72"/>
      <c r="D567" s="100" t="s">
        <v>480</v>
      </c>
      <c r="E567" s="101">
        <f t="shared" ref="E567:G568" si="146">E568</f>
        <v>50</v>
      </c>
      <c r="F567" s="101">
        <f t="shared" si="146"/>
        <v>50</v>
      </c>
      <c r="G567" s="101">
        <f t="shared" si="146"/>
        <v>50</v>
      </c>
      <c r="H567" s="53"/>
    </row>
    <row r="568" spans="1:8" ht="26.4" outlineLevel="5" x14ac:dyDescent="0.3">
      <c r="A568" s="71" t="s">
        <v>232</v>
      </c>
      <c r="B568" s="71" t="s">
        <v>206</v>
      </c>
      <c r="C568" s="72"/>
      <c r="D568" s="100" t="s">
        <v>481</v>
      </c>
      <c r="E568" s="101">
        <f t="shared" si="146"/>
        <v>50</v>
      </c>
      <c r="F568" s="101">
        <f t="shared" si="146"/>
        <v>50</v>
      </c>
      <c r="G568" s="101">
        <f t="shared" si="146"/>
        <v>50</v>
      </c>
      <c r="H568" s="53"/>
    </row>
    <row r="569" spans="1:8" ht="52.8" outlineLevel="6" x14ac:dyDescent="0.3">
      <c r="A569" s="72" t="s">
        <v>232</v>
      </c>
      <c r="B569" s="71" t="s">
        <v>206</v>
      </c>
      <c r="C569" s="72">
        <v>100</v>
      </c>
      <c r="D569" s="100" t="s">
        <v>302</v>
      </c>
      <c r="E569" s="101">
        <f>'№ 5ведомственная'!F595</f>
        <v>50</v>
      </c>
      <c r="F569" s="101">
        <f>'№ 5ведомственная'!G595</f>
        <v>50</v>
      </c>
      <c r="G569" s="101">
        <f>'№ 5ведомственная'!H595</f>
        <v>50</v>
      </c>
      <c r="H569" s="53"/>
    </row>
    <row r="570" spans="1:8" outlineLevel="1" x14ac:dyDescent="0.3">
      <c r="A570" s="72">
        <v>1103</v>
      </c>
      <c r="B570" s="71"/>
      <c r="C570" s="72"/>
      <c r="D570" s="100" t="s">
        <v>294</v>
      </c>
      <c r="E570" s="101">
        <f>E571</f>
        <v>5074.6000000000004</v>
      </c>
      <c r="F570" s="101">
        <f t="shared" ref="F570:G574" si="147">F571</f>
        <v>5074.6000000000004</v>
      </c>
      <c r="G570" s="101">
        <f t="shared" si="147"/>
        <v>5074.6000000000004</v>
      </c>
      <c r="H570" s="53"/>
    </row>
    <row r="571" spans="1:8" ht="39.6" outlineLevel="2" x14ac:dyDescent="0.3">
      <c r="A571" s="72" t="s">
        <v>202</v>
      </c>
      <c r="B571" s="71" t="s">
        <v>161</v>
      </c>
      <c r="C571" s="72"/>
      <c r="D571" s="100" t="s">
        <v>667</v>
      </c>
      <c r="E571" s="101">
        <f>E572</f>
        <v>5074.6000000000004</v>
      </c>
      <c r="F571" s="101">
        <f t="shared" si="147"/>
        <v>5074.6000000000004</v>
      </c>
      <c r="G571" s="101">
        <f t="shared" si="147"/>
        <v>5074.6000000000004</v>
      </c>
      <c r="H571" s="53"/>
    </row>
    <row r="572" spans="1:8" ht="26.4" outlineLevel="3" x14ac:dyDescent="0.3">
      <c r="A572" s="72" t="s">
        <v>202</v>
      </c>
      <c r="B572" s="71" t="s">
        <v>182</v>
      </c>
      <c r="C572" s="72"/>
      <c r="D572" s="100" t="s">
        <v>464</v>
      </c>
      <c r="E572" s="101">
        <f>E573</f>
        <v>5074.6000000000004</v>
      </c>
      <c r="F572" s="101">
        <f t="shared" si="147"/>
        <v>5074.6000000000004</v>
      </c>
      <c r="G572" s="101">
        <f t="shared" si="147"/>
        <v>5074.6000000000004</v>
      </c>
      <c r="H572" s="53"/>
    </row>
    <row r="573" spans="1:8" ht="26.4" outlineLevel="4" x14ac:dyDescent="0.3">
      <c r="A573" s="72" t="s">
        <v>202</v>
      </c>
      <c r="B573" s="71" t="s">
        <v>183</v>
      </c>
      <c r="C573" s="72"/>
      <c r="D573" s="100" t="s">
        <v>465</v>
      </c>
      <c r="E573" s="101">
        <f>E574</f>
        <v>5074.6000000000004</v>
      </c>
      <c r="F573" s="101">
        <f t="shared" si="147"/>
        <v>5074.6000000000004</v>
      </c>
      <c r="G573" s="101">
        <f t="shared" si="147"/>
        <v>5074.6000000000004</v>
      </c>
      <c r="H573" s="53"/>
    </row>
    <row r="574" spans="1:8" ht="39.6" outlineLevel="5" x14ac:dyDescent="0.3">
      <c r="A574" s="72" t="s">
        <v>202</v>
      </c>
      <c r="B574" s="71" t="s">
        <v>203</v>
      </c>
      <c r="C574" s="72"/>
      <c r="D574" s="100" t="s">
        <v>479</v>
      </c>
      <c r="E574" s="101">
        <f>E575</f>
        <v>5074.6000000000004</v>
      </c>
      <c r="F574" s="101">
        <f t="shared" si="147"/>
        <v>5074.6000000000004</v>
      </c>
      <c r="G574" s="101">
        <f t="shared" si="147"/>
        <v>5074.6000000000004</v>
      </c>
      <c r="H574" s="53"/>
    </row>
    <row r="575" spans="1:8" ht="26.4" outlineLevel="6" x14ac:dyDescent="0.3">
      <c r="A575" s="72" t="s">
        <v>202</v>
      </c>
      <c r="B575" s="71" t="s">
        <v>203</v>
      </c>
      <c r="C575" s="72" t="s">
        <v>38</v>
      </c>
      <c r="D575" s="100" t="s">
        <v>329</v>
      </c>
      <c r="E575" s="101">
        <f>'№ 5ведомственная'!F493</f>
        <v>5074.6000000000004</v>
      </c>
      <c r="F575" s="101">
        <f>'№ 5ведомственная'!G493</f>
        <v>5074.6000000000004</v>
      </c>
      <c r="G575" s="101">
        <f>'№ 5ведомственная'!H493</f>
        <v>5074.6000000000004</v>
      </c>
      <c r="H575" s="53"/>
    </row>
    <row r="576" spans="1:8" s="28" customFormat="1" x14ac:dyDescent="0.3">
      <c r="A576" s="96" t="s">
        <v>151</v>
      </c>
      <c r="B576" s="97"/>
      <c r="C576" s="96"/>
      <c r="D576" s="98" t="s">
        <v>255</v>
      </c>
      <c r="E576" s="99">
        <f t="shared" ref="E576:E583" si="148">E577</f>
        <v>2257.8000000000002</v>
      </c>
      <c r="F576" s="99">
        <f t="shared" ref="F576:G578" si="149">F577</f>
        <v>2232.8000000000002</v>
      </c>
      <c r="G576" s="99">
        <f t="shared" si="149"/>
        <v>2232.8000000000002</v>
      </c>
      <c r="H576" s="58"/>
    </row>
    <row r="577" spans="1:8" outlineLevel="1" x14ac:dyDescent="0.3">
      <c r="A577" s="72" t="s">
        <v>152</v>
      </c>
      <c r="B577" s="71"/>
      <c r="C577" s="72"/>
      <c r="D577" s="100" t="s">
        <v>286</v>
      </c>
      <c r="E577" s="101">
        <f t="shared" si="148"/>
        <v>2257.8000000000002</v>
      </c>
      <c r="F577" s="101">
        <f t="shared" si="149"/>
        <v>2232.8000000000002</v>
      </c>
      <c r="G577" s="101">
        <f t="shared" si="149"/>
        <v>2232.8000000000002</v>
      </c>
      <c r="H577" s="53"/>
    </row>
    <row r="578" spans="1:8" ht="39.6" outlineLevel="2" x14ac:dyDescent="0.3">
      <c r="A578" s="72" t="s">
        <v>152</v>
      </c>
      <c r="B578" s="71" t="s">
        <v>12</v>
      </c>
      <c r="C578" s="72"/>
      <c r="D578" s="100" t="str">
        <f>'№ 6 Программы'!C320</f>
        <v xml:space="preserve"> Муниципальная программа "Информационная политика и работа с общественностью Кашинского городского округа Тверской области на 2023-2028 годы"</v>
      </c>
      <c r="E578" s="101">
        <f t="shared" si="148"/>
        <v>2257.8000000000002</v>
      </c>
      <c r="F578" s="101">
        <f t="shared" si="149"/>
        <v>2232.8000000000002</v>
      </c>
      <c r="G578" s="101">
        <f t="shared" si="149"/>
        <v>2232.8000000000002</v>
      </c>
      <c r="H578" s="53"/>
    </row>
    <row r="579" spans="1:8" ht="26.4" outlineLevel="3" x14ac:dyDescent="0.3">
      <c r="A579" s="72" t="s">
        <v>152</v>
      </c>
      <c r="B579" s="71" t="s">
        <v>153</v>
      </c>
      <c r="C579" s="72"/>
      <c r="D579" s="100" t="s">
        <v>438</v>
      </c>
      <c r="E579" s="101">
        <f>E580+E585</f>
        <v>2257.8000000000002</v>
      </c>
      <c r="F579" s="101">
        <f t="shared" ref="F579:G579" si="150">F580+F585</f>
        <v>2232.8000000000002</v>
      </c>
      <c r="G579" s="101">
        <f t="shared" si="150"/>
        <v>2232.8000000000002</v>
      </c>
      <c r="H579" s="53"/>
    </row>
    <row r="580" spans="1:8" outlineLevel="4" x14ac:dyDescent="0.3">
      <c r="A580" s="72" t="s">
        <v>152</v>
      </c>
      <c r="B580" s="71" t="s">
        <v>154</v>
      </c>
      <c r="C580" s="72"/>
      <c r="D580" s="100" t="s">
        <v>535</v>
      </c>
      <c r="E580" s="101">
        <f>E581+E583</f>
        <v>2232.8000000000002</v>
      </c>
      <c r="F580" s="101">
        <f>F581+F583</f>
        <v>2232.8000000000002</v>
      </c>
      <c r="G580" s="101">
        <f>G581+G583</f>
        <v>2232.8000000000002</v>
      </c>
      <c r="H580" s="53"/>
    </row>
    <row r="581" spans="1:8" ht="26.4" outlineLevel="4" x14ac:dyDescent="0.3">
      <c r="A581" s="71" t="s">
        <v>152</v>
      </c>
      <c r="B581" s="71" t="s">
        <v>562</v>
      </c>
      <c r="C581" s="72"/>
      <c r="D581" s="100" t="s">
        <v>723</v>
      </c>
      <c r="E581" s="101">
        <f>E582</f>
        <v>997.2</v>
      </c>
      <c r="F581" s="101">
        <f>F582</f>
        <v>997.2</v>
      </c>
      <c r="G581" s="101">
        <f>G582</f>
        <v>997.2</v>
      </c>
      <c r="H581" s="53"/>
    </row>
    <row r="582" spans="1:8" ht="26.4" outlineLevel="4" x14ac:dyDescent="0.3">
      <c r="A582" s="71" t="s">
        <v>152</v>
      </c>
      <c r="B582" s="71" t="s">
        <v>562</v>
      </c>
      <c r="C582" s="72" t="s">
        <v>38</v>
      </c>
      <c r="D582" s="100" t="s">
        <v>329</v>
      </c>
      <c r="E582" s="101">
        <f>'№ 5ведомственная'!F345</f>
        <v>997.2</v>
      </c>
      <c r="F582" s="101">
        <f>'№ 5ведомственная'!G345</f>
        <v>997.2</v>
      </c>
      <c r="G582" s="101">
        <f>'№ 5ведомственная'!H345</f>
        <v>997.2</v>
      </c>
      <c r="H582" s="53"/>
    </row>
    <row r="583" spans="1:8" outlineLevel="5" x14ac:dyDescent="0.3">
      <c r="A583" s="107" t="s">
        <v>152</v>
      </c>
      <c r="B583" s="108" t="s">
        <v>155</v>
      </c>
      <c r="C583" s="107"/>
      <c r="D583" s="109" t="s">
        <v>439</v>
      </c>
      <c r="E583" s="110">
        <f t="shared" si="148"/>
        <v>1235.5999999999999</v>
      </c>
      <c r="F583" s="110">
        <f>F584</f>
        <v>1235.5999999999999</v>
      </c>
      <c r="G583" s="110">
        <f>G584</f>
        <v>1235.5999999999999</v>
      </c>
      <c r="H583" s="53"/>
    </row>
    <row r="584" spans="1:8" ht="26.4" outlineLevel="6" x14ac:dyDescent="0.3">
      <c r="A584" s="111" t="s">
        <v>152</v>
      </c>
      <c r="B584" s="112" t="s">
        <v>155</v>
      </c>
      <c r="C584" s="111" t="s">
        <v>38</v>
      </c>
      <c r="D584" s="132" t="s">
        <v>329</v>
      </c>
      <c r="E584" s="133">
        <f>'№ 5ведомственная'!F347</f>
        <v>1235.5999999999999</v>
      </c>
      <c r="F584" s="133">
        <f>'№ 5ведомственная'!G347</f>
        <v>1235.5999999999999</v>
      </c>
      <c r="G584" s="133">
        <f>'№ 5ведомственная'!H347</f>
        <v>1235.5999999999999</v>
      </c>
      <c r="H584" s="53"/>
    </row>
    <row r="585" spans="1:8" ht="26.4" outlineLevel="6" x14ac:dyDescent="0.3">
      <c r="A585" s="111" t="s">
        <v>152</v>
      </c>
      <c r="B585" s="71" t="s">
        <v>644</v>
      </c>
      <c r="C585" s="72"/>
      <c r="D585" s="100" t="s">
        <v>646</v>
      </c>
      <c r="E585" s="133">
        <f>E586</f>
        <v>25</v>
      </c>
      <c r="F585" s="133">
        <f t="shared" ref="F585:G585" si="151">F586</f>
        <v>0</v>
      </c>
      <c r="G585" s="133">
        <f t="shared" si="151"/>
        <v>0</v>
      </c>
      <c r="H585" s="53"/>
    </row>
    <row r="586" spans="1:8" ht="39.6" outlineLevel="6" x14ac:dyDescent="0.3">
      <c r="A586" s="144" t="s">
        <v>152</v>
      </c>
      <c r="B586" s="129" t="s">
        <v>645</v>
      </c>
      <c r="C586" s="128"/>
      <c r="D586" s="130" t="s">
        <v>647</v>
      </c>
      <c r="E586" s="145">
        <f>E587</f>
        <v>25</v>
      </c>
      <c r="F586" s="145">
        <f t="shared" ref="F586:G586" si="152">F587</f>
        <v>0</v>
      </c>
      <c r="G586" s="145">
        <f t="shared" si="152"/>
        <v>0</v>
      </c>
      <c r="H586" s="53"/>
    </row>
    <row r="587" spans="1:8" ht="26.4" outlineLevel="6" x14ac:dyDescent="0.3">
      <c r="A587" s="111" t="s">
        <v>152</v>
      </c>
      <c r="B587" s="71" t="s">
        <v>645</v>
      </c>
      <c r="C587" s="72">
        <v>600</v>
      </c>
      <c r="D587" s="100" t="s">
        <v>329</v>
      </c>
      <c r="E587" s="133">
        <f>'№ 5ведомственная'!F350</f>
        <v>25</v>
      </c>
      <c r="F587" s="133">
        <f>'№ 5ведомственная'!G350</f>
        <v>0</v>
      </c>
      <c r="G587" s="133">
        <f>'№ 5ведомственная'!H350</f>
        <v>0</v>
      </c>
      <c r="H587" s="53"/>
    </row>
    <row r="588" spans="1:8" x14ac:dyDescent="0.3">
      <c r="G588" s="147"/>
    </row>
  </sheetData>
  <mergeCells count="14">
    <mergeCell ref="E13:G13"/>
    <mergeCell ref="D13:D14"/>
    <mergeCell ref="C13:C14"/>
    <mergeCell ref="B13:B14"/>
    <mergeCell ref="A13:A14"/>
    <mergeCell ref="E1:G1"/>
    <mergeCell ref="E3:G3"/>
    <mergeCell ref="D12:G12"/>
    <mergeCell ref="A9:G10"/>
    <mergeCell ref="D11:G11"/>
    <mergeCell ref="E4:G4"/>
    <mergeCell ref="E5:G5"/>
    <mergeCell ref="E6:G6"/>
    <mergeCell ref="E2:G2"/>
  </mergeCells>
  <pageMargins left="0.78749999999999998" right="0.59027779999999996" top="0.59027779999999996" bottom="0.59027779999999996" header="0.39374999999999999" footer="0.51180550000000002"/>
  <pageSetup paperSize="9" scale="75"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pageSetUpPr fitToPage="1"/>
  </sheetPr>
  <dimension ref="A1:L607"/>
  <sheetViews>
    <sheetView showGridLines="0" zoomScaleSheetLayoutView="100" workbookViewId="0">
      <selection activeCell="F3" sqref="F3:H3"/>
    </sheetView>
  </sheetViews>
  <sheetFormatPr defaultColWidth="9.109375" defaultRowHeight="14.4" outlineLevelRow="7" x14ac:dyDescent="0.3"/>
  <cols>
    <col min="1" max="1" width="7.6640625" style="79" customWidth="1"/>
    <col min="2" max="2" width="7.6640625" style="80" customWidth="1"/>
    <col min="3" max="3" width="10.6640625" style="80" customWidth="1"/>
    <col min="4" max="4" width="7.6640625" style="79" customWidth="1"/>
    <col min="5" max="5" width="49" style="79" customWidth="1"/>
    <col min="6" max="8" width="11.6640625" style="118" customWidth="1"/>
    <col min="9" max="9" width="9.109375" style="52"/>
    <col min="10" max="16384" width="9.109375" style="1"/>
  </cols>
  <sheetData>
    <row r="1" spans="1:11" ht="15" customHeight="1" x14ac:dyDescent="0.3">
      <c r="F1" s="183" t="s">
        <v>714</v>
      </c>
      <c r="G1" s="183"/>
      <c r="H1" s="183"/>
    </row>
    <row r="2" spans="1:11" ht="15" customHeight="1" x14ac:dyDescent="0.3">
      <c r="F2" s="183" t="s">
        <v>715</v>
      </c>
      <c r="G2" s="183"/>
      <c r="H2" s="183"/>
    </row>
    <row r="3" spans="1:11" ht="15" customHeight="1" x14ac:dyDescent="0.3">
      <c r="F3" s="183" t="s">
        <v>806</v>
      </c>
      <c r="G3" s="183"/>
      <c r="H3" s="183"/>
    </row>
    <row r="4" spans="1:11" s="13" customFormat="1" x14ac:dyDescent="0.3">
      <c r="A4" s="151"/>
      <c r="B4" s="152"/>
      <c r="C4" s="152"/>
      <c r="D4" s="151"/>
      <c r="E4" s="151"/>
      <c r="F4" s="189" t="s">
        <v>795</v>
      </c>
      <c r="G4" s="189"/>
      <c r="H4" s="189"/>
      <c r="I4" s="60"/>
    </row>
    <row r="5" spans="1:11" s="13" customFormat="1" x14ac:dyDescent="0.3">
      <c r="A5" s="151"/>
      <c r="B5" s="152"/>
      <c r="C5" s="152"/>
      <c r="D5" s="151"/>
      <c r="E5" s="151"/>
      <c r="F5" s="189" t="s">
        <v>796</v>
      </c>
      <c r="G5" s="189"/>
      <c r="H5" s="189"/>
      <c r="I5" s="60"/>
    </row>
    <row r="6" spans="1:11" s="13" customFormat="1" x14ac:dyDescent="0.3">
      <c r="A6" s="151"/>
      <c r="B6" s="152"/>
      <c r="C6" s="152"/>
      <c r="D6" s="151"/>
      <c r="E6" s="151"/>
      <c r="F6" s="189" t="s">
        <v>797</v>
      </c>
      <c r="G6" s="189"/>
      <c r="H6" s="189"/>
      <c r="I6" s="60"/>
    </row>
    <row r="7" spans="1:11" x14ac:dyDescent="0.3">
      <c r="F7" s="81"/>
      <c r="G7" s="81"/>
      <c r="H7" s="81"/>
    </row>
    <row r="8" spans="1:11" s="13" customFormat="1" x14ac:dyDescent="0.3">
      <c r="A8" s="82"/>
      <c r="B8" s="83"/>
      <c r="C8" s="83"/>
      <c r="D8" s="82"/>
      <c r="E8" s="84"/>
      <c r="F8" s="85"/>
      <c r="G8" s="86"/>
      <c r="H8" s="86"/>
      <c r="I8" s="60"/>
    </row>
    <row r="9" spans="1:11" s="13" customFormat="1" ht="102" customHeight="1" x14ac:dyDescent="0.3">
      <c r="A9" s="184" t="s">
        <v>736</v>
      </c>
      <c r="B9" s="184"/>
      <c r="C9" s="184"/>
      <c r="D9" s="184"/>
      <c r="E9" s="184"/>
      <c r="F9" s="184"/>
      <c r="G9" s="184"/>
      <c r="H9" s="184"/>
      <c r="I9" s="60"/>
    </row>
    <row r="10" spans="1:11" ht="15.75" customHeight="1" x14ac:dyDescent="0.3">
      <c r="E10" s="173"/>
      <c r="F10" s="174"/>
      <c r="G10" s="174"/>
      <c r="H10" s="174"/>
    </row>
    <row r="11" spans="1:11" ht="12" customHeight="1" x14ac:dyDescent="0.3">
      <c r="A11" s="180" t="s">
        <v>521</v>
      </c>
      <c r="B11" s="182" t="s">
        <v>522</v>
      </c>
      <c r="C11" s="182" t="s">
        <v>523</v>
      </c>
      <c r="D11" s="180" t="s">
        <v>524</v>
      </c>
      <c r="E11" s="180" t="s">
        <v>525</v>
      </c>
      <c r="F11" s="187" t="s">
        <v>526</v>
      </c>
      <c r="G11" s="177"/>
      <c r="H11" s="188"/>
    </row>
    <row r="12" spans="1:11" ht="33" customHeight="1" x14ac:dyDescent="0.3">
      <c r="A12" s="180"/>
      <c r="B12" s="182"/>
      <c r="C12" s="182"/>
      <c r="D12" s="180"/>
      <c r="E12" s="180"/>
      <c r="F12" s="87" t="s">
        <v>638</v>
      </c>
      <c r="G12" s="87" t="s">
        <v>737</v>
      </c>
      <c r="H12" s="87" t="s">
        <v>738</v>
      </c>
    </row>
    <row r="13" spans="1:11" ht="16.5" customHeight="1" x14ac:dyDescent="0.3">
      <c r="A13" s="88">
        <v>1</v>
      </c>
      <c r="B13" s="89">
        <v>2</v>
      </c>
      <c r="C13" s="89">
        <v>3</v>
      </c>
      <c r="D13" s="88">
        <v>4</v>
      </c>
      <c r="E13" s="88">
        <v>5</v>
      </c>
      <c r="F13" s="90">
        <v>6</v>
      </c>
      <c r="G13" s="90">
        <v>7</v>
      </c>
      <c r="H13" s="90">
        <v>8</v>
      </c>
    </row>
    <row r="14" spans="1:11" s="3" customFormat="1" ht="16.5" customHeight="1" x14ac:dyDescent="0.3">
      <c r="A14" s="91"/>
      <c r="B14" s="92"/>
      <c r="C14" s="92"/>
      <c r="D14" s="91"/>
      <c r="E14" s="93" t="s">
        <v>520</v>
      </c>
      <c r="F14" s="94">
        <f>F15+F23+F351+F494+F596</f>
        <v>869179.99999999977</v>
      </c>
      <c r="G14" s="95">
        <f>G15+G23+G351+G494+G596</f>
        <v>782772.19999999984</v>
      </c>
      <c r="H14" s="95">
        <f>H15+H23+H351+H494+H596</f>
        <v>771103.99999999988</v>
      </c>
      <c r="I14" s="68"/>
      <c r="J14" s="69"/>
      <c r="K14" s="70"/>
    </row>
    <row r="15" spans="1:11" s="3" customFormat="1" ht="26.4" x14ac:dyDescent="0.3">
      <c r="A15" s="96" t="s">
        <v>0</v>
      </c>
      <c r="B15" s="97"/>
      <c r="C15" s="97"/>
      <c r="D15" s="96"/>
      <c r="E15" s="98" t="s">
        <v>244</v>
      </c>
      <c r="F15" s="99">
        <f>F16</f>
        <v>12743</v>
      </c>
      <c r="G15" s="99">
        <f>G16</f>
        <v>12685.300000000001</v>
      </c>
      <c r="H15" s="99">
        <f>H16</f>
        <v>12725.300000000001</v>
      </c>
      <c r="I15" s="61"/>
    </row>
    <row r="16" spans="1:11" outlineLevel="1" x14ac:dyDescent="0.3">
      <c r="A16" s="72" t="s">
        <v>0</v>
      </c>
      <c r="B16" s="71" t="s">
        <v>1</v>
      </c>
      <c r="C16" s="71"/>
      <c r="D16" s="72"/>
      <c r="E16" s="100" t="s">
        <v>249</v>
      </c>
      <c r="F16" s="101">
        <f>F17</f>
        <v>12743</v>
      </c>
      <c r="G16" s="101">
        <f t="shared" ref="G16:H18" si="0">G17</f>
        <v>12685.300000000001</v>
      </c>
      <c r="H16" s="101">
        <f t="shared" si="0"/>
        <v>12725.300000000001</v>
      </c>
      <c r="J16" s="12"/>
    </row>
    <row r="17" spans="1:12" ht="39.6" outlineLevel="2" x14ac:dyDescent="0.3">
      <c r="A17" s="72" t="s">
        <v>0</v>
      </c>
      <c r="B17" s="71" t="s">
        <v>2</v>
      </c>
      <c r="C17" s="71"/>
      <c r="D17" s="72"/>
      <c r="E17" s="100" t="s">
        <v>258</v>
      </c>
      <c r="F17" s="101">
        <f>F18</f>
        <v>12743</v>
      </c>
      <c r="G17" s="101">
        <f t="shared" si="0"/>
        <v>12685.300000000001</v>
      </c>
      <c r="H17" s="101">
        <f t="shared" si="0"/>
        <v>12725.300000000001</v>
      </c>
    </row>
    <row r="18" spans="1:12" outlineLevel="3" x14ac:dyDescent="0.3">
      <c r="A18" s="72" t="s">
        <v>0</v>
      </c>
      <c r="B18" s="71" t="s">
        <v>2</v>
      </c>
      <c r="C18" s="71" t="s">
        <v>3</v>
      </c>
      <c r="D18" s="72"/>
      <c r="E18" s="100" t="s">
        <v>259</v>
      </c>
      <c r="F18" s="101">
        <f>F19</f>
        <v>12743</v>
      </c>
      <c r="G18" s="101">
        <f t="shared" si="0"/>
        <v>12685.300000000001</v>
      </c>
      <c r="H18" s="101">
        <f t="shared" si="0"/>
        <v>12725.300000000001</v>
      </c>
    </row>
    <row r="19" spans="1:12" ht="39.6" outlineLevel="4" x14ac:dyDescent="0.3">
      <c r="A19" s="72" t="s">
        <v>0</v>
      </c>
      <c r="B19" s="71" t="s">
        <v>2</v>
      </c>
      <c r="C19" s="71" t="s">
        <v>4</v>
      </c>
      <c r="D19" s="72"/>
      <c r="E19" s="100" t="s">
        <v>300</v>
      </c>
      <c r="F19" s="101">
        <f>F20</f>
        <v>12743</v>
      </c>
      <c r="G19" s="101">
        <f>G20</f>
        <v>12685.300000000001</v>
      </c>
      <c r="H19" s="101">
        <f>H20</f>
        <v>12725.300000000001</v>
      </c>
    </row>
    <row r="20" spans="1:12" ht="26.4" outlineLevel="6" x14ac:dyDescent="0.3">
      <c r="A20" s="72" t="s">
        <v>0</v>
      </c>
      <c r="B20" s="71" t="s">
        <v>2</v>
      </c>
      <c r="C20" s="71" t="s">
        <v>5</v>
      </c>
      <c r="D20" s="72"/>
      <c r="E20" s="100" t="s">
        <v>301</v>
      </c>
      <c r="F20" s="101">
        <f>F21+F22</f>
        <v>12743</v>
      </c>
      <c r="G20" s="101">
        <f>G21+G22</f>
        <v>12685.300000000001</v>
      </c>
      <c r="H20" s="101">
        <f>H21+H22</f>
        <v>12725.300000000001</v>
      </c>
    </row>
    <row r="21" spans="1:12" ht="52.8" outlineLevel="7" x14ac:dyDescent="0.3">
      <c r="A21" s="72" t="s">
        <v>0</v>
      </c>
      <c r="B21" s="71" t="s">
        <v>2</v>
      </c>
      <c r="C21" s="71" t="s">
        <v>5</v>
      </c>
      <c r="D21" s="72" t="s">
        <v>6</v>
      </c>
      <c r="E21" s="100" t="s">
        <v>302</v>
      </c>
      <c r="F21" s="101">
        <f>10196.8+1636.6</f>
        <v>11833.4</v>
      </c>
      <c r="G21" s="101">
        <f>10147.1+1628.6</f>
        <v>11775.7</v>
      </c>
      <c r="H21" s="101">
        <f>10181.6+1634.1</f>
        <v>11815.7</v>
      </c>
      <c r="J21" s="12"/>
      <c r="K21" s="12"/>
      <c r="L21" s="12"/>
    </row>
    <row r="22" spans="1:12" ht="26.4" outlineLevel="7" x14ac:dyDescent="0.3">
      <c r="A22" s="72" t="s">
        <v>0</v>
      </c>
      <c r="B22" s="71" t="s">
        <v>2</v>
      </c>
      <c r="C22" s="71" t="s">
        <v>5</v>
      </c>
      <c r="D22" s="72" t="s">
        <v>7</v>
      </c>
      <c r="E22" s="100" t="s">
        <v>303</v>
      </c>
      <c r="F22" s="101">
        <v>909.6</v>
      </c>
      <c r="G22" s="101">
        <v>909.6</v>
      </c>
      <c r="H22" s="101">
        <v>909.6</v>
      </c>
    </row>
    <row r="23" spans="1:12" s="3" customFormat="1" x14ac:dyDescent="0.3">
      <c r="A23" s="96" t="s">
        <v>10</v>
      </c>
      <c r="B23" s="97"/>
      <c r="C23" s="97"/>
      <c r="D23" s="96"/>
      <c r="E23" s="98" t="s">
        <v>245</v>
      </c>
      <c r="F23" s="99">
        <f>F24+F85+F132+F192+F307+F340+F296</f>
        <v>298607.3</v>
      </c>
      <c r="G23" s="99">
        <f>G24+G85+G132+G192+G307+G340+G296</f>
        <v>252225.1</v>
      </c>
      <c r="H23" s="99">
        <f>H24+H85+H132+H192+H307+H340+H296</f>
        <v>254351</v>
      </c>
      <c r="I23" s="61"/>
    </row>
    <row r="24" spans="1:12" outlineLevel="1" x14ac:dyDescent="0.3">
      <c r="A24" s="72" t="s">
        <v>10</v>
      </c>
      <c r="B24" s="71" t="s">
        <v>1</v>
      </c>
      <c r="C24" s="71"/>
      <c r="D24" s="72"/>
      <c r="E24" s="100" t="s">
        <v>249</v>
      </c>
      <c r="F24" s="101">
        <f>F25+F31+F43+F49+F54</f>
        <v>63903.399999999994</v>
      </c>
      <c r="G24" s="101">
        <f t="shared" ref="G24:H24" si="1">G25+G31+G43+G49+G54</f>
        <v>61941.2</v>
      </c>
      <c r="H24" s="101">
        <f t="shared" si="1"/>
        <v>62093.1</v>
      </c>
    </row>
    <row r="25" spans="1:12" ht="26.4" outlineLevel="2" x14ac:dyDescent="0.3">
      <c r="A25" s="72" t="s">
        <v>10</v>
      </c>
      <c r="B25" s="71" t="s">
        <v>11</v>
      </c>
      <c r="C25" s="71"/>
      <c r="D25" s="72"/>
      <c r="E25" s="100" t="s">
        <v>260</v>
      </c>
      <c r="F25" s="101">
        <f t="shared" ref="F25:H29" si="2">F26</f>
        <v>3176.3</v>
      </c>
      <c r="G25" s="101">
        <f t="shared" si="2"/>
        <v>2498.7999999999997</v>
      </c>
      <c r="H25" s="101">
        <f t="shared" si="2"/>
        <v>2498.7999999999997</v>
      </c>
    </row>
    <row r="26" spans="1:12" ht="39.6" outlineLevel="3" x14ac:dyDescent="0.3">
      <c r="A26" s="72" t="s">
        <v>10</v>
      </c>
      <c r="B26" s="71" t="s">
        <v>11</v>
      </c>
      <c r="C26" s="71" t="s">
        <v>12</v>
      </c>
      <c r="D26" s="72"/>
      <c r="E26" s="100" t="s">
        <v>671</v>
      </c>
      <c r="F26" s="101">
        <f t="shared" si="2"/>
        <v>3176.3</v>
      </c>
      <c r="G26" s="101">
        <f t="shared" si="2"/>
        <v>2498.7999999999997</v>
      </c>
      <c r="H26" s="101">
        <f t="shared" si="2"/>
        <v>2498.7999999999997</v>
      </c>
    </row>
    <row r="27" spans="1:12" ht="39.6" outlineLevel="4" x14ac:dyDescent="0.3">
      <c r="A27" s="72" t="s">
        <v>10</v>
      </c>
      <c r="B27" s="71" t="s">
        <v>11</v>
      </c>
      <c r="C27" s="71" t="s">
        <v>13</v>
      </c>
      <c r="D27" s="72"/>
      <c r="E27" s="100" t="s">
        <v>308</v>
      </c>
      <c r="F27" s="101">
        <f t="shared" si="2"/>
        <v>3176.3</v>
      </c>
      <c r="G27" s="101">
        <f t="shared" si="2"/>
        <v>2498.7999999999997</v>
      </c>
      <c r="H27" s="101">
        <f t="shared" si="2"/>
        <v>2498.7999999999997</v>
      </c>
    </row>
    <row r="28" spans="1:12" ht="26.4" outlineLevel="5" x14ac:dyDescent="0.3">
      <c r="A28" s="72" t="s">
        <v>10</v>
      </c>
      <c r="B28" s="71" t="s">
        <v>11</v>
      </c>
      <c r="C28" s="71" t="s">
        <v>14</v>
      </c>
      <c r="D28" s="72"/>
      <c r="E28" s="100" t="s">
        <v>309</v>
      </c>
      <c r="F28" s="101">
        <f t="shared" si="2"/>
        <v>3176.3</v>
      </c>
      <c r="G28" s="101">
        <f t="shared" si="2"/>
        <v>2498.7999999999997</v>
      </c>
      <c r="H28" s="101">
        <f t="shared" si="2"/>
        <v>2498.7999999999997</v>
      </c>
    </row>
    <row r="29" spans="1:12" outlineLevel="6" x14ac:dyDescent="0.3">
      <c r="A29" s="72" t="s">
        <v>10</v>
      </c>
      <c r="B29" s="71" t="s">
        <v>11</v>
      </c>
      <c r="C29" s="71" t="s">
        <v>15</v>
      </c>
      <c r="D29" s="72"/>
      <c r="E29" s="100" t="s">
        <v>310</v>
      </c>
      <c r="F29" s="101">
        <f t="shared" si="2"/>
        <v>3176.3</v>
      </c>
      <c r="G29" s="101">
        <f t="shared" si="2"/>
        <v>2498.7999999999997</v>
      </c>
      <c r="H29" s="101">
        <f t="shared" si="2"/>
        <v>2498.7999999999997</v>
      </c>
    </row>
    <row r="30" spans="1:12" ht="52.8" outlineLevel="7" x14ac:dyDescent="0.3">
      <c r="A30" s="72" t="s">
        <v>10</v>
      </c>
      <c r="B30" s="71" t="s">
        <v>11</v>
      </c>
      <c r="C30" s="71" t="s">
        <v>15</v>
      </c>
      <c r="D30" s="72" t="s">
        <v>6</v>
      </c>
      <c r="E30" s="100" t="s">
        <v>302</v>
      </c>
      <c r="F30" s="101">
        <f>2737+439.3</f>
        <v>3176.3</v>
      </c>
      <c r="G30" s="101">
        <f>2153.2+345.6</f>
        <v>2498.7999999999997</v>
      </c>
      <c r="H30" s="101">
        <f>2153.2+345.6</f>
        <v>2498.7999999999997</v>
      </c>
    </row>
    <row r="31" spans="1:12" ht="39.6" outlineLevel="2" x14ac:dyDescent="0.3">
      <c r="A31" s="72" t="s">
        <v>10</v>
      </c>
      <c r="B31" s="71" t="s">
        <v>16</v>
      </c>
      <c r="C31" s="71"/>
      <c r="D31" s="72"/>
      <c r="E31" s="100" t="s">
        <v>779</v>
      </c>
      <c r="F31" s="101">
        <f>F32</f>
        <v>53869.499999999993</v>
      </c>
      <c r="G31" s="101">
        <f>G32</f>
        <v>53753.1</v>
      </c>
      <c r="H31" s="101">
        <f>H32</f>
        <v>53756.899999999994</v>
      </c>
    </row>
    <row r="32" spans="1:12" ht="39.6" outlineLevel="3" x14ac:dyDescent="0.3">
      <c r="A32" s="72" t="s">
        <v>10</v>
      </c>
      <c r="B32" s="71" t="s">
        <v>16</v>
      </c>
      <c r="C32" s="71" t="s">
        <v>12</v>
      </c>
      <c r="D32" s="72"/>
      <c r="E32" s="100" t="s">
        <v>671</v>
      </c>
      <c r="F32" s="101">
        <f>F33+F38</f>
        <v>53869.499999999993</v>
      </c>
      <c r="G32" s="101">
        <f>G33+G38</f>
        <v>53753.1</v>
      </c>
      <c r="H32" s="101">
        <f>H33+H38</f>
        <v>53756.899999999994</v>
      </c>
    </row>
    <row r="33" spans="1:8" ht="39.6" outlineLevel="4" x14ac:dyDescent="0.3">
      <c r="A33" s="72" t="s">
        <v>10</v>
      </c>
      <c r="B33" s="71" t="s">
        <v>16</v>
      </c>
      <c r="C33" s="71" t="s">
        <v>17</v>
      </c>
      <c r="D33" s="72"/>
      <c r="E33" s="100" t="s">
        <v>742</v>
      </c>
      <c r="F33" s="101">
        <f t="shared" ref="F33:H34" si="3">F34</f>
        <v>418.70000000000005</v>
      </c>
      <c r="G33" s="101">
        <f t="shared" si="3"/>
        <v>422.3</v>
      </c>
      <c r="H33" s="101">
        <f t="shared" si="3"/>
        <v>426.1</v>
      </c>
    </row>
    <row r="34" spans="1:8" ht="66" outlineLevel="5" x14ac:dyDescent="0.3">
      <c r="A34" s="72" t="s">
        <v>10</v>
      </c>
      <c r="B34" s="71" t="s">
        <v>16</v>
      </c>
      <c r="C34" s="71" t="s">
        <v>18</v>
      </c>
      <c r="D34" s="72"/>
      <c r="E34" s="100" t="s">
        <v>312</v>
      </c>
      <c r="F34" s="101">
        <f t="shared" si="3"/>
        <v>418.70000000000005</v>
      </c>
      <c r="G34" s="101">
        <f t="shared" si="3"/>
        <v>422.3</v>
      </c>
      <c r="H34" s="101">
        <f t="shared" si="3"/>
        <v>426.1</v>
      </c>
    </row>
    <row r="35" spans="1:8" ht="52.8" outlineLevel="6" x14ac:dyDescent="0.3">
      <c r="A35" s="102" t="s">
        <v>10</v>
      </c>
      <c r="B35" s="103" t="s">
        <v>16</v>
      </c>
      <c r="C35" s="103" t="s">
        <v>19</v>
      </c>
      <c r="D35" s="102"/>
      <c r="E35" s="78" t="s">
        <v>718</v>
      </c>
      <c r="F35" s="104">
        <f>F36+F37</f>
        <v>418.70000000000005</v>
      </c>
      <c r="G35" s="104">
        <f>G36+G37</f>
        <v>422.3</v>
      </c>
      <c r="H35" s="104">
        <f>H36+H37</f>
        <v>426.1</v>
      </c>
    </row>
    <row r="36" spans="1:8" ht="52.8" outlineLevel="7" x14ac:dyDescent="0.3">
      <c r="A36" s="102" t="s">
        <v>10</v>
      </c>
      <c r="B36" s="103" t="s">
        <v>16</v>
      </c>
      <c r="C36" s="103" t="s">
        <v>19</v>
      </c>
      <c r="D36" s="102" t="s">
        <v>6</v>
      </c>
      <c r="E36" s="78" t="s">
        <v>302</v>
      </c>
      <c r="F36" s="104">
        <v>342.8</v>
      </c>
      <c r="G36" s="104">
        <v>342.8</v>
      </c>
      <c r="H36" s="104">
        <v>342.8</v>
      </c>
    </row>
    <row r="37" spans="1:8" ht="26.4" outlineLevel="7" x14ac:dyDescent="0.3">
      <c r="A37" s="102" t="s">
        <v>10</v>
      </c>
      <c r="B37" s="103" t="s">
        <v>16</v>
      </c>
      <c r="C37" s="103" t="s">
        <v>19</v>
      </c>
      <c r="D37" s="102" t="s">
        <v>7</v>
      </c>
      <c r="E37" s="78" t="s">
        <v>303</v>
      </c>
      <c r="F37" s="104">
        <v>75.900000000000006</v>
      </c>
      <c r="G37" s="104">
        <v>79.5</v>
      </c>
      <c r="H37" s="104">
        <v>83.3</v>
      </c>
    </row>
    <row r="38" spans="1:8" ht="39.6" outlineLevel="4" x14ac:dyDescent="0.3">
      <c r="A38" s="72" t="s">
        <v>10</v>
      </c>
      <c r="B38" s="71" t="s">
        <v>16</v>
      </c>
      <c r="C38" s="71" t="s">
        <v>13</v>
      </c>
      <c r="D38" s="72"/>
      <c r="E38" s="100" t="s">
        <v>308</v>
      </c>
      <c r="F38" s="101">
        <f t="shared" ref="F38:H39" si="4">F39</f>
        <v>53450.799999999996</v>
      </c>
      <c r="G38" s="101">
        <f t="shared" si="4"/>
        <v>53330.799999999996</v>
      </c>
      <c r="H38" s="101">
        <f t="shared" si="4"/>
        <v>53330.799999999996</v>
      </c>
    </row>
    <row r="39" spans="1:8" ht="26.4" outlineLevel="5" x14ac:dyDescent="0.3">
      <c r="A39" s="72" t="s">
        <v>10</v>
      </c>
      <c r="B39" s="71" t="s">
        <v>16</v>
      </c>
      <c r="C39" s="71" t="s">
        <v>14</v>
      </c>
      <c r="D39" s="72"/>
      <c r="E39" s="100" t="s">
        <v>309</v>
      </c>
      <c r="F39" s="101">
        <f t="shared" si="4"/>
        <v>53450.799999999996</v>
      </c>
      <c r="G39" s="101">
        <f t="shared" si="4"/>
        <v>53330.799999999996</v>
      </c>
      <c r="H39" s="101">
        <f t="shared" si="4"/>
        <v>53330.799999999996</v>
      </c>
    </row>
    <row r="40" spans="1:8" ht="52.8" outlineLevel="6" x14ac:dyDescent="0.3">
      <c r="A40" s="72" t="s">
        <v>10</v>
      </c>
      <c r="B40" s="71" t="s">
        <v>16</v>
      </c>
      <c r="C40" s="71" t="s">
        <v>21</v>
      </c>
      <c r="D40" s="72"/>
      <c r="E40" s="100" t="s">
        <v>724</v>
      </c>
      <c r="F40" s="101">
        <f>F41+F42</f>
        <v>53450.799999999996</v>
      </c>
      <c r="G40" s="101">
        <f t="shared" ref="G40:H40" si="5">G41+G42</f>
        <v>53330.799999999996</v>
      </c>
      <c r="H40" s="101">
        <f t="shared" si="5"/>
        <v>53330.799999999996</v>
      </c>
    </row>
    <row r="41" spans="1:8" ht="52.8" outlineLevel="7" x14ac:dyDescent="0.3">
      <c r="A41" s="72" t="s">
        <v>10</v>
      </c>
      <c r="B41" s="71" t="s">
        <v>16</v>
      </c>
      <c r="C41" s="71" t="s">
        <v>21</v>
      </c>
      <c r="D41" s="72" t="s">
        <v>6</v>
      </c>
      <c r="E41" s="100" t="s">
        <v>302</v>
      </c>
      <c r="F41" s="101">
        <f>40248.7+6460</f>
        <v>46708.7</v>
      </c>
      <c r="G41" s="101">
        <f>40248.7+6460</f>
        <v>46708.7</v>
      </c>
      <c r="H41" s="101">
        <f>40248.7+6460</f>
        <v>46708.7</v>
      </c>
    </row>
    <row r="42" spans="1:8" ht="24.75" customHeight="1" outlineLevel="7" x14ac:dyDescent="0.3">
      <c r="A42" s="72" t="s">
        <v>10</v>
      </c>
      <c r="B42" s="71" t="s">
        <v>16</v>
      </c>
      <c r="C42" s="71" t="s">
        <v>21</v>
      </c>
      <c r="D42" s="72" t="s">
        <v>7</v>
      </c>
      <c r="E42" s="100" t="s">
        <v>303</v>
      </c>
      <c r="F42" s="101">
        <v>6742.1</v>
      </c>
      <c r="G42" s="101">
        <v>6622.1</v>
      </c>
      <c r="H42" s="101">
        <v>6622.1</v>
      </c>
    </row>
    <row r="43" spans="1:8" outlineLevel="2" x14ac:dyDescent="0.3">
      <c r="A43" s="72" t="s">
        <v>10</v>
      </c>
      <c r="B43" s="71" t="s">
        <v>22</v>
      </c>
      <c r="C43" s="71"/>
      <c r="D43" s="72"/>
      <c r="E43" s="100" t="s">
        <v>262</v>
      </c>
      <c r="F43" s="101">
        <f t="shared" ref="F43:H47" si="6">F44</f>
        <v>13.6</v>
      </c>
      <c r="G43" s="101">
        <f t="shared" si="6"/>
        <v>14.2</v>
      </c>
      <c r="H43" s="101">
        <f t="shared" si="6"/>
        <v>160.80000000000001</v>
      </c>
    </row>
    <row r="44" spans="1:8" ht="39.6" outlineLevel="3" x14ac:dyDescent="0.3">
      <c r="A44" s="72" t="s">
        <v>10</v>
      </c>
      <c r="B44" s="71" t="s">
        <v>22</v>
      </c>
      <c r="C44" s="71" t="s">
        <v>12</v>
      </c>
      <c r="D44" s="72"/>
      <c r="E44" s="100" t="s">
        <v>671</v>
      </c>
      <c r="F44" s="101">
        <f t="shared" si="6"/>
        <v>13.6</v>
      </c>
      <c r="G44" s="101">
        <f t="shared" si="6"/>
        <v>14.2</v>
      </c>
      <c r="H44" s="101">
        <f t="shared" si="6"/>
        <v>160.80000000000001</v>
      </c>
    </row>
    <row r="45" spans="1:8" ht="39.6" outlineLevel="4" x14ac:dyDescent="0.3">
      <c r="A45" s="72" t="s">
        <v>10</v>
      </c>
      <c r="B45" s="71" t="s">
        <v>22</v>
      </c>
      <c r="C45" s="71" t="s">
        <v>17</v>
      </c>
      <c r="D45" s="72"/>
      <c r="E45" s="100" t="s">
        <v>742</v>
      </c>
      <c r="F45" s="101">
        <f t="shared" si="6"/>
        <v>13.6</v>
      </c>
      <c r="G45" s="101">
        <f t="shared" si="6"/>
        <v>14.2</v>
      </c>
      <c r="H45" s="101">
        <f t="shared" si="6"/>
        <v>160.80000000000001</v>
      </c>
    </row>
    <row r="46" spans="1:8" ht="66" outlineLevel="5" x14ac:dyDescent="0.3">
      <c r="A46" s="72" t="s">
        <v>10</v>
      </c>
      <c r="B46" s="71" t="s">
        <v>22</v>
      </c>
      <c r="C46" s="71" t="s">
        <v>18</v>
      </c>
      <c r="D46" s="72"/>
      <c r="E46" s="100" t="s">
        <v>312</v>
      </c>
      <c r="F46" s="101">
        <f t="shared" si="6"/>
        <v>13.6</v>
      </c>
      <c r="G46" s="101">
        <f t="shared" si="6"/>
        <v>14.2</v>
      </c>
      <c r="H46" s="101">
        <f t="shared" si="6"/>
        <v>160.80000000000001</v>
      </c>
    </row>
    <row r="47" spans="1:8" ht="52.8" outlineLevel="6" x14ac:dyDescent="0.3">
      <c r="A47" s="72" t="s">
        <v>10</v>
      </c>
      <c r="B47" s="71" t="s">
        <v>22</v>
      </c>
      <c r="C47" s="71" t="s">
        <v>23</v>
      </c>
      <c r="D47" s="72"/>
      <c r="E47" s="100" t="s">
        <v>729</v>
      </c>
      <c r="F47" s="101">
        <f t="shared" si="6"/>
        <v>13.6</v>
      </c>
      <c r="G47" s="101">
        <f t="shared" si="6"/>
        <v>14.2</v>
      </c>
      <c r="H47" s="101">
        <f t="shared" si="6"/>
        <v>160.80000000000001</v>
      </c>
    </row>
    <row r="48" spans="1:8" ht="26.4" outlineLevel="7" x14ac:dyDescent="0.3">
      <c r="A48" s="72" t="s">
        <v>10</v>
      </c>
      <c r="B48" s="71" t="s">
        <v>22</v>
      </c>
      <c r="C48" s="71" t="s">
        <v>23</v>
      </c>
      <c r="D48" s="72" t="s">
        <v>7</v>
      </c>
      <c r="E48" s="100" t="s">
        <v>303</v>
      </c>
      <c r="F48" s="101">
        <v>13.6</v>
      </c>
      <c r="G48" s="101">
        <v>14.2</v>
      </c>
      <c r="H48" s="101">
        <v>160.80000000000001</v>
      </c>
    </row>
    <row r="49" spans="1:8" outlineLevel="2" x14ac:dyDescent="0.3">
      <c r="A49" s="72" t="s">
        <v>10</v>
      </c>
      <c r="B49" s="71" t="s">
        <v>24</v>
      </c>
      <c r="C49" s="71"/>
      <c r="D49" s="72"/>
      <c r="E49" s="100" t="s">
        <v>263</v>
      </c>
      <c r="F49" s="101">
        <f t="shared" ref="F49:H52" si="7">F50</f>
        <v>1000</v>
      </c>
      <c r="G49" s="101">
        <f t="shared" si="7"/>
        <v>1000</v>
      </c>
      <c r="H49" s="101">
        <f t="shared" si="7"/>
        <v>1000</v>
      </c>
    </row>
    <row r="50" spans="1:8" outlineLevel="3" x14ac:dyDescent="0.3">
      <c r="A50" s="72" t="s">
        <v>10</v>
      </c>
      <c r="B50" s="71" t="s">
        <v>24</v>
      </c>
      <c r="C50" s="71" t="s">
        <v>3</v>
      </c>
      <c r="D50" s="72"/>
      <c r="E50" s="100" t="s">
        <v>259</v>
      </c>
      <c r="F50" s="101">
        <f t="shared" si="7"/>
        <v>1000</v>
      </c>
      <c r="G50" s="101">
        <f t="shared" si="7"/>
        <v>1000</v>
      </c>
      <c r="H50" s="101">
        <f t="shared" si="7"/>
        <v>1000</v>
      </c>
    </row>
    <row r="51" spans="1:8" outlineLevel="4" x14ac:dyDescent="0.3">
      <c r="A51" s="72" t="s">
        <v>10</v>
      </c>
      <c r="B51" s="71" t="s">
        <v>24</v>
      </c>
      <c r="C51" s="71" t="s">
        <v>25</v>
      </c>
      <c r="D51" s="72"/>
      <c r="E51" s="100" t="s">
        <v>263</v>
      </c>
      <c r="F51" s="101">
        <f t="shared" si="7"/>
        <v>1000</v>
      </c>
      <c r="G51" s="101">
        <f t="shared" si="7"/>
        <v>1000</v>
      </c>
      <c r="H51" s="101">
        <f t="shared" si="7"/>
        <v>1000</v>
      </c>
    </row>
    <row r="52" spans="1:8" ht="26.4" outlineLevel="6" x14ac:dyDescent="0.3">
      <c r="A52" s="72" t="s">
        <v>10</v>
      </c>
      <c r="B52" s="71" t="s">
        <v>24</v>
      </c>
      <c r="C52" s="71" t="s">
        <v>26</v>
      </c>
      <c r="D52" s="72"/>
      <c r="E52" s="100" t="s">
        <v>317</v>
      </c>
      <c r="F52" s="101">
        <f t="shared" si="7"/>
        <v>1000</v>
      </c>
      <c r="G52" s="101">
        <f t="shared" si="7"/>
        <v>1000</v>
      </c>
      <c r="H52" s="101">
        <f t="shared" si="7"/>
        <v>1000</v>
      </c>
    </row>
    <row r="53" spans="1:8" outlineLevel="7" x14ac:dyDescent="0.3">
      <c r="A53" s="72" t="s">
        <v>10</v>
      </c>
      <c r="B53" s="71" t="s">
        <v>24</v>
      </c>
      <c r="C53" s="71" t="s">
        <v>26</v>
      </c>
      <c r="D53" s="72" t="s">
        <v>8</v>
      </c>
      <c r="E53" s="100" t="s">
        <v>304</v>
      </c>
      <c r="F53" s="101">
        <v>1000</v>
      </c>
      <c r="G53" s="101">
        <v>1000</v>
      </c>
      <c r="H53" s="101">
        <v>1000</v>
      </c>
    </row>
    <row r="54" spans="1:8" outlineLevel="2" x14ac:dyDescent="0.3">
      <c r="A54" s="72" t="s">
        <v>10</v>
      </c>
      <c r="B54" s="71" t="s">
        <v>27</v>
      </c>
      <c r="C54" s="71"/>
      <c r="D54" s="72"/>
      <c r="E54" s="100" t="s">
        <v>264</v>
      </c>
      <c r="F54" s="101">
        <f>F55+F64</f>
        <v>5844</v>
      </c>
      <c r="G54" s="101">
        <f>G55+G64</f>
        <v>4675.1000000000004</v>
      </c>
      <c r="H54" s="101">
        <f>H55+H64</f>
        <v>4676.6000000000004</v>
      </c>
    </row>
    <row r="55" spans="1:8" ht="39.6" outlineLevel="3" x14ac:dyDescent="0.3">
      <c r="A55" s="72" t="s">
        <v>10</v>
      </c>
      <c r="B55" s="71" t="s">
        <v>27</v>
      </c>
      <c r="C55" s="71" t="s">
        <v>28</v>
      </c>
      <c r="D55" s="72"/>
      <c r="E55" s="100" t="s">
        <v>680</v>
      </c>
      <c r="F55" s="101">
        <f t="shared" ref="F55:H56" si="8">F56</f>
        <v>4280.3</v>
      </c>
      <c r="G55" s="101">
        <f t="shared" si="8"/>
        <v>3110</v>
      </c>
      <c r="H55" s="101">
        <f t="shared" si="8"/>
        <v>3110</v>
      </c>
    </row>
    <row r="56" spans="1:8" ht="26.4" outlineLevel="4" x14ac:dyDescent="0.3">
      <c r="A56" s="72" t="s">
        <v>10</v>
      </c>
      <c r="B56" s="71" t="s">
        <v>27</v>
      </c>
      <c r="C56" s="71" t="s">
        <v>29</v>
      </c>
      <c r="D56" s="72"/>
      <c r="E56" s="100" t="s">
        <v>318</v>
      </c>
      <c r="F56" s="101">
        <f>F57</f>
        <v>4280.3</v>
      </c>
      <c r="G56" s="101">
        <f t="shared" si="8"/>
        <v>3110</v>
      </c>
      <c r="H56" s="101">
        <f t="shared" si="8"/>
        <v>3110</v>
      </c>
    </row>
    <row r="57" spans="1:8" ht="39.6" outlineLevel="5" x14ac:dyDescent="0.3">
      <c r="A57" s="72" t="s">
        <v>10</v>
      </c>
      <c r="B57" s="71" t="s">
        <v>27</v>
      </c>
      <c r="C57" s="71" t="s">
        <v>30</v>
      </c>
      <c r="D57" s="72"/>
      <c r="E57" s="100" t="s">
        <v>320</v>
      </c>
      <c r="F57" s="101">
        <f>F58+F60+F62</f>
        <v>4280.3</v>
      </c>
      <c r="G57" s="101">
        <f>G58+G60+G62</f>
        <v>3110</v>
      </c>
      <c r="H57" s="101">
        <f>H58+H60+H62</f>
        <v>3110</v>
      </c>
    </row>
    <row r="58" spans="1:8" ht="39.6" outlineLevel="6" x14ac:dyDescent="0.3">
      <c r="A58" s="72" t="s">
        <v>10</v>
      </c>
      <c r="B58" s="71" t="s">
        <v>27</v>
      </c>
      <c r="C58" s="71" t="s">
        <v>31</v>
      </c>
      <c r="D58" s="72"/>
      <c r="E58" s="100" t="s">
        <v>321</v>
      </c>
      <c r="F58" s="101">
        <f>F59</f>
        <v>150</v>
      </c>
      <c r="G58" s="101">
        <f>G59</f>
        <v>150</v>
      </c>
      <c r="H58" s="101">
        <f>H59</f>
        <v>150</v>
      </c>
    </row>
    <row r="59" spans="1:8" ht="26.4" outlineLevel="7" x14ac:dyDescent="0.3">
      <c r="A59" s="72" t="s">
        <v>10</v>
      </c>
      <c r="B59" s="71" t="s">
        <v>27</v>
      </c>
      <c r="C59" s="71" t="s">
        <v>31</v>
      </c>
      <c r="D59" s="72" t="s">
        <v>7</v>
      </c>
      <c r="E59" s="100" t="s">
        <v>303</v>
      </c>
      <c r="F59" s="101">
        <v>150</v>
      </c>
      <c r="G59" s="101">
        <v>150</v>
      </c>
      <c r="H59" s="101">
        <v>150</v>
      </c>
    </row>
    <row r="60" spans="1:8" ht="52.8" outlineLevel="6" x14ac:dyDescent="0.3">
      <c r="A60" s="72" t="s">
        <v>10</v>
      </c>
      <c r="B60" s="71" t="s">
        <v>27</v>
      </c>
      <c r="C60" s="71" t="s">
        <v>32</v>
      </c>
      <c r="D60" s="72"/>
      <c r="E60" s="100" t="s">
        <v>322</v>
      </c>
      <c r="F60" s="101">
        <f>F61</f>
        <v>1000</v>
      </c>
      <c r="G60" s="101">
        <f>G61</f>
        <v>100</v>
      </c>
      <c r="H60" s="101">
        <f>H61</f>
        <v>100</v>
      </c>
    </row>
    <row r="61" spans="1:8" ht="26.4" outlineLevel="7" x14ac:dyDescent="0.3">
      <c r="A61" s="72" t="s">
        <v>10</v>
      </c>
      <c r="B61" s="71" t="s">
        <v>27</v>
      </c>
      <c r="C61" s="71" t="s">
        <v>32</v>
      </c>
      <c r="D61" s="72" t="s">
        <v>7</v>
      </c>
      <c r="E61" s="100" t="s">
        <v>303</v>
      </c>
      <c r="F61" s="101">
        <v>1000</v>
      </c>
      <c r="G61" s="101">
        <v>100</v>
      </c>
      <c r="H61" s="101">
        <v>100</v>
      </c>
    </row>
    <row r="62" spans="1:8" ht="26.4" outlineLevel="6" x14ac:dyDescent="0.3">
      <c r="A62" s="72" t="s">
        <v>10</v>
      </c>
      <c r="B62" s="71" t="s">
        <v>27</v>
      </c>
      <c r="C62" s="71" t="s">
        <v>33</v>
      </c>
      <c r="D62" s="72"/>
      <c r="E62" s="100" t="s">
        <v>323</v>
      </c>
      <c r="F62" s="101">
        <f>F63</f>
        <v>3130.3</v>
      </c>
      <c r="G62" s="101">
        <f>G63</f>
        <v>2860</v>
      </c>
      <c r="H62" s="101">
        <f>H63</f>
        <v>2860</v>
      </c>
    </row>
    <row r="63" spans="1:8" ht="26.4" outlineLevel="7" x14ac:dyDescent="0.3">
      <c r="A63" s="72" t="s">
        <v>10</v>
      </c>
      <c r="B63" s="71" t="s">
        <v>27</v>
      </c>
      <c r="C63" s="71" t="s">
        <v>33</v>
      </c>
      <c r="D63" s="72" t="s">
        <v>7</v>
      </c>
      <c r="E63" s="100" t="s">
        <v>303</v>
      </c>
      <c r="F63" s="101">
        <v>3130.3</v>
      </c>
      <c r="G63" s="101">
        <v>2860</v>
      </c>
      <c r="H63" s="101">
        <v>2860</v>
      </c>
    </row>
    <row r="64" spans="1:8" ht="39.6" outlineLevel="3" x14ac:dyDescent="0.3">
      <c r="A64" s="72" t="s">
        <v>10</v>
      </c>
      <c r="B64" s="71" t="s">
        <v>27</v>
      </c>
      <c r="C64" s="71" t="s">
        <v>12</v>
      </c>
      <c r="D64" s="72"/>
      <c r="E64" s="100" t="s">
        <v>671</v>
      </c>
      <c r="F64" s="101">
        <f>F65+F72+F81</f>
        <v>1563.7</v>
      </c>
      <c r="G64" s="101">
        <f t="shared" ref="G64:H64" si="9">G65+G72+G81</f>
        <v>1565.1</v>
      </c>
      <c r="H64" s="101">
        <f t="shared" si="9"/>
        <v>1566.6</v>
      </c>
    </row>
    <row r="65" spans="1:8" ht="39.6" outlineLevel="4" x14ac:dyDescent="0.3">
      <c r="A65" s="72" t="s">
        <v>10</v>
      </c>
      <c r="B65" s="71" t="s">
        <v>27</v>
      </c>
      <c r="C65" s="71" t="s">
        <v>17</v>
      </c>
      <c r="D65" s="72"/>
      <c r="E65" s="100" t="s">
        <v>742</v>
      </c>
      <c r="F65" s="101">
        <f>F66</f>
        <v>480.7</v>
      </c>
      <c r="G65" s="101">
        <f>G66</f>
        <v>482.1</v>
      </c>
      <c r="H65" s="101">
        <f>H66</f>
        <v>483.6</v>
      </c>
    </row>
    <row r="66" spans="1:8" ht="66" outlineLevel="5" x14ac:dyDescent="0.3">
      <c r="A66" s="72" t="s">
        <v>10</v>
      </c>
      <c r="B66" s="71" t="s">
        <v>27</v>
      </c>
      <c r="C66" s="71" t="s">
        <v>18</v>
      </c>
      <c r="D66" s="72"/>
      <c r="E66" s="100" t="s">
        <v>312</v>
      </c>
      <c r="F66" s="101">
        <f>F67+F70</f>
        <v>480.7</v>
      </c>
      <c r="G66" s="101">
        <f>G67+G70</f>
        <v>482.1</v>
      </c>
      <c r="H66" s="101">
        <f>H67+H70</f>
        <v>483.6</v>
      </c>
    </row>
    <row r="67" spans="1:8" ht="39.6" outlineLevel="6" x14ac:dyDescent="0.3">
      <c r="A67" s="72" t="s">
        <v>10</v>
      </c>
      <c r="B67" s="71" t="s">
        <v>27</v>
      </c>
      <c r="C67" s="71" t="s">
        <v>36</v>
      </c>
      <c r="D67" s="72"/>
      <c r="E67" s="100" t="s">
        <v>719</v>
      </c>
      <c r="F67" s="101">
        <f>F68+F69</f>
        <v>180.7</v>
      </c>
      <c r="G67" s="101">
        <f>G68+G69</f>
        <v>182.1</v>
      </c>
      <c r="H67" s="101">
        <f>H68+H69</f>
        <v>183.6</v>
      </c>
    </row>
    <row r="68" spans="1:8" ht="52.8" outlineLevel="7" x14ac:dyDescent="0.3">
      <c r="A68" s="72" t="s">
        <v>10</v>
      </c>
      <c r="B68" s="71" t="s">
        <v>27</v>
      </c>
      <c r="C68" s="71" t="s">
        <v>36</v>
      </c>
      <c r="D68" s="72" t="s">
        <v>6</v>
      </c>
      <c r="E68" s="100" t="s">
        <v>302</v>
      </c>
      <c r="F68" s="101">
        <v>126.6</v>
      </c>
      <c r="G68" s="101">
        <v>126.6</v>
      </c>
      <c r="H68" s="101">
        <v>126.6</v>
      </c>
    </row>
    <row r="69" spans="1:8" ht="26.4" outlineLevel="7" x14ac:dyDescent="0.3">
      <c r="A69" s="72" t="s">
        <v>10</v>
      </c>
      <c r="B69" s="71" t="s">
        <v>27</v>
      </c>
      <c r="C69" s="71" t="s">
        <v>36</v>
      </c>
      <c r="D69" s="72" t="s">
        <v>7</v>
      </c>
      <c r="E69" s="100" t="s">
        <v>303</v>
      </c>
      <c r="F69" s="101">
        <v>54.1</v>
      </c>
      <c r="G69" s="101">
        <v>55.5</v>
      </c>
      <c r="H69" s="101">
        <v>57</v>
      </c>
    </row>
    <row r="70" spans="1:8" outlineLevel="6" x14ac:dyDescent="0.3">
      <c r="A70" s="72" t="s">
        <v>10</v>
      </c>
      <c r="B70" s="71" t="s">
        <v>27</v>
      </c>
      <c r="C70" s="71" t="s">
        <v>37</v>
      </c>
      <c r="D70" s="72"/>
      <c r="E70" s="100" t="s">
        <v>328</v>
      </c>
      <c r="F70" s="101">
        <f>F71</f>
        <v>300</v>
      </c>
      <c r="G70" s="101">
        <f>G71</f>
        <v>300</v>
      </c>
      <c r="H70" s="101">
        <f>H71</f>
        <v>300</v>
      </c>
    </row>
    <row r="71" spans="1:8" ht="26.4" outlineLevel="7" x14ac:dyDescent="0.3">
      <c r="A71" s="72" t="s">
        <v>10</v>
      </c>
      <c r="B71" s="71" t="s">
        <v>27</v>
      </c>
      <c r="C71" s="71" t="s">
        <v>37</v>
      </c>
      <c r="D71" s="72" t="s">
        <v>38</v>
      </c>
      <c r="E71" s="100" t="s">
        <v>329</v>
      </c>
      <c r="F71" s="101">
        <v>300</v>
      </c>
      <c r="G71" s="101">
        <v>300</v>
      </c>
      <c r="H71" s="101">
        <v>300</v>
      </c>
    </row>
    <row r="72" spans="1:8" ht="26.4" outlineLevel="4" x14ac:dyDescent="0.3">
      <c r="A72" s="72" t="s">
        <v>10</v>
      </c>
      <c r="B72" s="71" t="s">
        <v>27</v>
      </c>
      <c r="C72" s="71" t="s">
        <v>39</v>
      </c>
      <c r="D72" s="72"/>
      <c r="E72" s="100" t="s">
        <v>696</v>
      </c>
      <c r="F72" s="101">
        <f>F73+F78</f>
        <v>988</v>
      </c>
      <c r="G72" s="101">
        <f>G73+G78</f>
        <v>988</v>
      </c>
      <c r="H72" s="101">
        <f>H73+H78</f>
        <v>988</v>
      </c>
    </row>
    <row r="73" spans="1:8" ht="52.8" outlineLevel="5" x14ac:dyDescent="0.3">
      <c r="A73" s="72" t="s">
        <v>10</v>
      </c>
      <c r="B73" s="71" t="s">
        <v>27</v>
      </c>
      <c r="C73" s="71" t="s">
        <v>40</v>
      </c>
      <c r="D73" s="72"/>
      <c r="E73" s="100" t="s">
        <v>721</v>
      </c>
      <c r="F73" s="101">
        <f>F74+F76</f>
        <v>500</v>
      </c>
      <c r="G73" s="101">
        <f>G74+G76</f>
        <v>500</v>
      </c>
      <c r="H73" s="101">
        <f>H74+H76</f>
        <v>500</v>
      </c>
    </row>
    <row r="74" spans="1:8" ht="39.6" outlineLevel="6" x14ac:dyDescent="0.3">
      <c r="A74" s="72" t="s">
        <v>10</v>
      </c>
      <c r="B74" s="71" t="s">
        <v>27</v>
      </c>
      <c r="C74" s="71" t="s">
        <v>41</v>
      </c>
      <c r="D74" s="72"/>
      <c r="E74" s="100" t="s">
        <v>333</v>
      </c>
      <c r="F74" s="101">
        <f>F75</f>
        <v>200</v>
      </c>
      <c r="G74" s="101">
        <f>G75</f>
        <v>200</v>
      </c>
      <c r="H74" s="101">
        <f>H75</f>
        <v>200</v>
      </c>
    </row>
    <row r="75" spans="1:8" ht="26.4" outlineLevel="7" x14ac:dyDescent="0.3">
      <c r="A75" s="72" t="s">
        <v>10</v>
      </c>
      <c r="B75" s="71" t="s">
        <v>27</v>
      </c>
      <c r="C75" s="71" t="s">
        <v>41</v>
      </c>
      <c r="D75" s="72" t="s">
        <v>7</v>
      </c>
      <c r="E75" s="100" t="s">
        <v>303</v>
      </c>
      <c r="F75" s="101">
        <v>200</v>
      </c>
      <c r="G75" s="101">
        <v>200</v>
      </c>
      <c r="H75" s="101">
        <v>200</v>
      </c>
    </row>
    <row r="76" spans="1:8" ht="39.6" outlineLevel="6" x14ac:dyDescent="0.3">
      <c r="A76" s="72" t="s">
        <v>10</v>
      </c>
      <c r="B76" s="71" t="s">
        <v>27</v>
      </c>
      <c r="C76" s="71" t="s">
        <v>42</v>
      </c>
      <c r="D76" s="72"/>
      <c r="E76" s="100" t="s">
        <v>710</v>
      </c>
      <c r="F76" s="101">
        <f>F77</f>
        <v>300</v>
      </c>
      <c r="G76" s="101">
        <f>G77</f>
        <v>300</v>
      </c>
      <c r="H76" s="101">
        <f>H77</f>
        <v>300</v>
      </c>
    </row>
    <row r="77" spans="1:8" ht="26.4" outlineLevel="7" x14ac:dyDescent="0.3">
      <c r="A77" s="72" t="s">
        <v>10</v>
      </c>
      <c r="B77" s="71" t="s">
        <v>27</v>
      </c>
      <c r="C77" s="71" t="s">
        <v>42</v>
      </c>
      <c r="D77" s="72" t="s">
        <v>7</v>
      </c>
      <c r="E77" s="100" t="s">
        <v>303</v>
      </c>
      <c r="F77" s="101">
        <v>300</v>
      </c>
      <c r="G77" s="101">
        <v>300</v>
      </c>
      <c r="H77" s="101">
        <v>300</v>
      </c>
    </row>
    <row r="78" spans="1:8" ht="52.8" outlineLevel="7" x14ac:dyDescent="0.3">
      <c r="A78" s="72" t="s">
        <v>10</v>
      </c>
      <c r="B78" s="71" t="s">
        <v>27</v>
      </c>
      <c r="C78" s="71" t="s">
        <v>134</v>
      </c>
      <c r="D78" s="72"/>
      <c r="E78" s="100" t="s">
        <v>722</v>
      </c>
      <c r="F78" s="101">
        <f>F79</f>
        <v>488</v>
      </c>
      <c r="G78" s="101">
        <f t="shared" ref="G78:H78" si="10">G79</f>
        <v>488</v>
      </c>
      <c r="H78" s="101">
        <f t="shared" si="10"/>
        <v>488</v>
      </c>
    </row>
    <row r="79" spans="1:8" ht="39.6" outlineLevel="7" x14ac:dyDescent="0.3">
      <c r="A79" s="72" t="s">
        <v>10</v>
      </c>
      <c r="B79" s="71" t="s">
        <v>27</v>
      </c>
      <c r="C79" s="71" t="s">
        <v>138</v>
      </c>
      <c r="D79" s="72"/>
      <c r="E79" s="100" t="s">
        <v>534</v>
      </c>
      <c r="F79" s="101">
        <f t="shared" ref="F79:H79" si="11">F80</f>
        <v>488</v>
      </c>
      <c r="G79" s="101">
        <f t="shared" si="11"/>
        <v>488</v>
      </c>
      <c r="H79" s="101">
        <f t="shared" si="11"/>
        <v>488</v>
      </c>
    </row>
    <row r="80" spans="1:8" outlineLevel="7" x14ac:dyDescent="0.3">
      <c r="A80" s="72" t="s">
        <v>10</v>
      </c>
      <c r="B80" s="71" t="s">
        <v>27</v>
      </c>
      <c r="C80" s="71" t="s">
        <v>138</v>
      </c>
      <c r="D80" s="72" t="s">
        <v>20</v>
      </c>
      <c r="E80" s="100" t="s">
        <v>314</v>
      </c>
      <c r="F80" s="101">
        <v>488</v>
      </c>
      <c r="G80" s="101">
        <v>488</v>
      </c>
      <c r="H80" s="101">
        <v>488</v>
      </c>
    </row>
    <row r="81" spans="1:8" ht="39.6" outlineLevel="7" x14ac:dyDescent="0.3">
      <c r="A81" s="72">
        <v>802</v>
      </c>
      <c r="B81" s="71" t="s">
        <v>27</v>
      </c>
      <c r="C81" s="71" t="s">
        <v>13</v>
      </c>
      <c r="D81" s="72"/>
      <c r="E81" s="100" t="s">
        <v>308</v>
      </c>
      <c r="F81" s="101">
        <f>F82</f>
        <v>95</v>
      </c>
      <c r="G81" s="101">
        <f t="shared" ref="G81:H81" si="12">G82</f>
        <v>95</v>
      </c>
      <c r="H81" s="101">
        <f t="shared" si="12"/>
        <v>95</v>
      </c>
    </row>
    <row r="82" spans="1:8" ht="26.4" outlineLevel="7" x14ac:dyDescent="0.3">
      <c r="A82" s="72">
        <v>802</v>
      </c>
      <c r="B82" s="71" t="s">
        <v>27</v>
      </c>
      <c r="C82" s="71" t="s">
        <v>14</v>
      </c>
      <c r="D82" s="72"/>
      <c r="E82" s="100" t="s">
        <v>309</v>
      </c>
      <c r="F82" s="101">
        <f>F83</f>
        <v>95</v>
      </c>
      <c r="G82" s="101">
        <f t="shared" ref="G82:H82" si="13">G83</f>
        <v>95</v>
      </c>
      <c r="H82" s="101">
        <f t="shared" si="13"/>
        <v>95</v>
      </c>
    </row>
    <row r="83" spans="1:8" outlineLevel="7" x14ac:dyDescent="0.3">
      <c r="A83" s="72" t="s">
        <v>10</v>
      </c>
      <c r="B83" s="71" t="s">
        <v>27</v>
      </c>
      <c r="C83" s="71" t="s">
        <v>782</v>
      </c>
      <c r="D83" s="72"/>
      <c r="E83" s="100" t="s">
        <v>783</v>
      </c>
      <c r="F83" s="101">
        <f>F84</f>
        <v>95</v>
      </c>
      <c r="G83" s="101">
        <f t="shared" ref="G83:H83" si="14">G84</f>
        <v>95</v>
      </c>
      <c r="H83" s="101">
        <f t="shared" si="14"/>
        <v>95</v>
      </c>
    </row>
    <row r="84" spans="1:8" outlineLevel="7" x14ac:dyDescent="0.3">
      <c r="A84" s="72" t="s">
        <v>10</v>
      </c>
      <c r="B84" s="71" t="s">
        <v>27</v>
      </c>
      <c r="C84" s="71" t="s">
        <v>782</v>
      </c>
      <c r="D84" s="72" t="s">
        <v>8</v>
      </c>
      <c r="E84" s="100" t="s">
        <v>304</v>
      </c>
      <c r="F84" s="101">
        <v>95</v>
      </c>
      <c r="G84" s="101">
        <v>95</v>
      </c>
      <c r="H84" s="101">
        <v>95</v>
      </c>
    </row>
    <row r="85" spans="1:8" ht="26.4" outlineLevel="1" x14ac:dyDescent="0.3">
      <c r="A85" s="72" t="s">
        <v>10</v>
      </c>
      <c r="B85" s="71" t="s">
        <v>49</v>
      </c>
      <c r="C85" s="71"/>
      <c r="D85" s="72"/>
      <c r="E85" s="100" t="s">
        <v>250</v>
      </c>
      <c r="F85" s="101">
        <f>F86+F92+F118</f>
        <v>4858.7</v>
      </c>
      <c r="G85" s="101">
        <f>G86+G92+G118</f>
        <v>4742.7</v>
      </c>
      <c r="H85" s="101">
        <f>H86+H92+H118</f>
        <v>4727.7</v>
      </c>
    </row>
    <row r="86" spans="1:8" outlineLevel="2" x14ac:dyDescent="0.3">
      <c r="A86" s="72" t="s">
        <v>10</v>
      </c>
      <c r="B86" s="71" t="s">
        <v>50</v>
      </c>
      <c r="C86" s="71"/>
      <c r="D86" s="72"/>
      <c r="E86" s="100" t="s">
        <v>267</v>
      </c>
      <c r="F86" s="101">
        <f>F87</f>
        <v>964.1</v>
      </c>
      <c r="G86" s="101">
        <f t="shared" ref="G86:H89" si="15">G87</f>
        <v>964.1</v>
      </c>
      <c r="H86" s="101">
        <f t="shared" si="15"/>
        <v>964.1</v>
      </c>
    </row>
    <row r="87" spans="1:8" ht="39.6" outlineLevel="3" x14ac:dyDescent="0.3">
      <c r="A87" s="72" t="s">
        <v>10</v>
      </c>
      <c r="B87" s="71" t="s">
        <v>50</v>
      </c>
      <c r="C87" s="71" t="s">
        <v>12</v>
      </c>
      <c r="D87" s="72"/>
      <c r="E87" s="100" t="s">
        <v>671</v>
      </c>
      <c r="F87" s="101">
        <f>F88</f>
        <v>964.1</v>
      </c>
      <c r="G87" s="101">
        <f t="shared" si="15"/>
        <v>964.1</v>
      </c>
      <c r="H87" s="101">
        <f t="shared" si="15"/>
        <v>964.1</v>
      </c>
    </row>
    <row r="88" spans="1:8" ht="39.6" outlineLevel="4" x14ac:dyDescent="0.3">
      <c r="A88" s="72" t="s">
        <v>10</v>
      </c>
      <c r="B88" s="71" t="s">
        <v>50</v>
      </c>
      <c r="C88" s="71" t="s">
        <v>17</v>
      </c>
      <c r="D88" s="72"/>
      <c r="E88" s="100" t="s">
        <v>742</v>
      </c>
      <c r="F88" s="101">
        <f>F89</f>
        <v>964.1</v>
      </c>
      <c r="G88" s="101">
        <f t="shared" si="15"/>
        <v>964.1</v>
      </c>
      <c r="H88" s="101">
        <f t="shared" si="15"/>
        <v>964.1</v>
      </c>
    </row>
    <row r="89" spans="1:8" ht="66" outlineLevel="5" x14ac:dyDescent="0.3">
      <c r="A89" s="72" t="s">
        <v>10</v>
      </c>
      <c r="B89" s="71" t="s">
        <v>50</v>
      </c>
      <c r="C89" s="71" t="s">
        <v>18</v>
      </c>
      <c r="D89" s="72"/>
      <c r="E89" s="100" t="s">
        <v>312</v>
      </c>
      <c r="F89" s="101">
        <f>F90</f>
        <v>964.1</v>
      </c>
      <c r="G89" s="101">
        <f t="shared" si="15"/>
        <v>964.1</v>
      </c>
      <c r="H89" s="101">
        <f t="shared" si="15"/>
        <v>964.1</v>
      </c>
    </row>
    <row r="90" spans="1:8" ht="39.6" outlineLevel="6" x14ac:dyDescent="0.3">
      <c r="A90" s="72" t="s">
        <v>10</v>
      </c>
      <c r="B90" s="71" t="s">
        <v>50</v>
      </c>
      <c r="C90" s="71" t="s">
        <v>585</v>
      </c>
      <c r="D90" s="72"/>
      <c r="E90" s="100" t="s">
        <v>720</v>
      </c>
      <c r="F90" s="101">
        <f>F91</f>
        <v>964.1</v>
      </c>
      <c r="G90" s="101">
        <f>G91</f>
        <v>964.1</v>
      </c>
      <c r="H90" s="101">
        <f>H91</f>
        <v>964.1</v>
      </c>
    </row>
    <row r="91" spans="1:8" ht="52.8" outlineLevel="7" x14ac:dyDescent="0.3">
      <c r="A91" s="72" t="s">
        <v>10</v>
      </c>
      <c r="B91" s="71" t="s">
        <v>50</v>
      </c>
      <c r="C91" s="71" t="s">
        <v>585</v>
      </c>
      <c r="D91" s="72" t="s">
        <v>6</v>
      </c>
      <c r="E91" s="100" t="s">
        <v>302</v>
      </c>
      <c r="F91" s="101">
        <v>964.1</v>
      </c>
      <c r="G91" s="101">
        <v>964.1</v>
      </c>
      <c r="H91" s="101">
        <v>964.1</v>
      </c>
    </row>
    <row r="92" spans="1:8" ht="38.25" customHeight="1" outlineLevel="2" x14ac:dyDescent="0.3">
      <c r="A92" s="72" t="s">
        <v>10</v>
      </c>
      <c r="B92" s="71" t="s">
        <v>56</v>
      </c>
      <c r="C92" s="71"/>
      <c r="D92" s="72"/>
      <c r="E92" s="100" t="s">
        <v>798</v>
      </c>
      <c r="F92" s="101">
        <f>F93</f>
        <v>3649.6</v>
      </c>
      <c r="G92" s="101">
        <f>G93</f>
        <v>3533.6</v>
      </c>
      <c r="H92" s="101">
        <f>H93</f>
        <v>3518.6</v>
      </c>
    </row>
    <row r="93" spans="1:8" ht="66" outlineLevel="3" x14ac:dyDescent="0.3">
      <c r="A93" s="72" t="s">
        <v>10</v>
      </c>
      <c r="B93" s="71" t="s">
        <v>56</v>
      </c>
      <c r="C93" s="71" t="s">
        <v>52</v>
      </c>
      <c r="D93" s="72"/>
      <c r="E93" s="100" t="s">
        <v>673</v>
      </c>
      <c r="F93" s="101">
        <f>F99+F103+F94</f>
        <v>3649.6</v>
      </c>
      <c r="G93" s="101">
        <f>G99+G103+G94</f>
        <v>3533.6</v>
      </c>
      <c r="H93" s="101">
        <f>H99+H103+H94</f>
        <v>3518.6</v>
      </c>
    </row>
    <row r="94" spans="1:8" ht="53.25" customHeight="1" outlineLevel="4" x14ac:dyDescent="0.3">
      <c r="A94" s="72" t="s">
        <v>10</v>
      </c>
      <c r="B94" s="71" t="s">
        <v>56</v>
      </c>
      <c r="C94" s="71" t="s">
        <v>53</v>
      </c>
      <c r="D94" s="72"/>
      <c r="E94" s="100" t="s">
        <v>695</v>
      </c>
      <c r="F94" s="101">
        <f>F95</f>
        <v>3099.6</v>
      </c>
      <c r="G94" s="101">
        <f t="shared" ref="G94:H94" si="16">G95</f>
        <v>2983.6</v>
      </c>
      <c r="H94" s="101">
        <f t="shared" si="16"/>
        <v>2968.6</v>
      </c>
    </row>
    <row r="95" spans="1:8" ht="39.6" outlineLevel="5" x14ac:dyDescent="0.3">
      <c r="A95" s="72" t="s">
        <v>10</v>
      </c>
      <c r="B95" s="71" t="s">
        <v>56</v>
      </c>
      <c r="C95" s="71" t="s">
        <v>54</v>
      </c>
      <c r="D95" s="72"/>
      <c r="E95" s="100" t="s">
        <v>351</v>
      </c>
      <c r="F95" s="101">
        <f>F96</f>
        <v>3099.6</v>
      </c>
      <c r="G95" s="101">
        <f t="shared" ref="G95:H95" si="17">G96</f>
        <v>2983.6</v>
      </c>
      <c r="H95" s="101">
        <f t="shared" si="17"/>
        <v>2968.6</v>
      </c>
    </row>
    <row r="96" spans="1:8" ht="26.4" outlineLevel="6" x14ac:dyDescent="0.3">
      <c r="A96" s="72" t="s">
        <v>10</v>
      </c>
      <c r="B96" s="71" t="s">
        <v>56</v>
      </c>
      <c r="C96" s="71" t="s">
        <v>55</v>
      </c>
      <c r="D96" s="72"/>
      <c r="E96" s="100" t="s">
        <v>352</v>
      </c>
      <c r="F96" s="101">
        <f>F97+F98</f>
        <v>3099.6</v>
      </c>
      <c r="G96" s="101">
        <f>G97+G98</f>
        <v>2983.6</v>
      </c>
      <c r="H96" s="101">
        <f>H97+H98</f>
        <v>2968.6</v>
      </c>
    </row>
    <row r="97" spans="1:8" ht="52.8" outlineLevel="7" x14ac:dyDescent="0.3">
      <c r="A97" s="72" t="s">
        <v>10</v>
      </c>
      <c r="B97" s="71" t="s">
        <v>56</v>
      </c>
      <c r="C97" s="71" t="s">
        <v>55</v>
      </c>
      <c r="D97" s="72" t="s">
        <v>6</v>
      </c>
      <c r="E97" s="100" t="s">
        <v>302</v>
      </c>
      <c r="F97" s="101">
        <v>2923.6</v>
      </c>
      <c r="G97" s="101">
        <v>2923.6</v>
      </c>
      <c r="H97" s="101">
        <v>2923.6</v>
      </c>
    </row>
    <row r="98" spans="1:8" ht="25.5" customHeight="1" outlineLevel="7" x14ac:dyDescent="0.3">
      <c r="A98" s="72" t="s">
        <v>10</v>
      </c>
      <c r="B98" s="71" t="s">
        <v>56</v>
      </c>
      <c r="C98" s="71" t="s">
        <v>55</v>
      </c>
      <c r="D98" s="72" t="s">
        <v>7</v>
      </c>
      <c r="E98" s="100" t="s">
        <v>303</v>
      </c>
      <c r="F98" s="101">
        <v>176</v>
      </c>
      <c r="G98" s="101">
        <v>60</v>
      </c>
      <c r="H98" s="101">
        <v>45</v>
      </c>
    </row>
    <row r="99" spans="1:8" ht="42.75" customHeight="1" outlineLevel="4" x14ac:dyDescent="0.3">
      <c r="A99" s="72" t="s">
        <v>10</v>
      </c>
      <c r="B99" s="71" t="s">
        <v>56</v>
      </c>
      <c r="C99" s="71" t="s">
        <v>57</v>
      </c>
      <c r="D99" s="72"/>
      <c r="E99" s="100" t="s">
        <v>353</v>
      </c>
      <c r="F99" s="101">
        <f t="shared" ref="F99:H101" si="18">F100</f>
        <v>50</v>
      </c>
      <c r="G99" s="101">
        <f t="shared" si="18"/>
        <v>50</v>
      </c>
      <c r="H99" s="101">
        <f t="shared" si="18"/>
        <v>50</v>
      </c>
    </row>
    <row r="100" spans="1:8" ht="52.8" outlineLevel="5" x14ac:dyDescent="0.3">
      <c r="A100" s="72" t="s">
        <v>10</v>
      </c>
      <c r="B100" s="71" t="s">
        <v>56</v>
      </c>
      <c r="C100" s="71" t="s">
        <v>58</v>
      </c>
      <c r="D100" s="72"/>
      <c r="E100" s="100" t="s">
        <v>354</v>
      </c>
      <c r="F100" s="101">
        <f t="shared" si="18"/>
        <v>50</v>
      </c>
      <c r="G100" s="101">
        <f t="shared" si="18"/>
        <v>50</v>
      </c>
      <c r="H100" s="101">
        <f t="shared" si="18"/>
        <v>50</v>
      </c>
    </row>
    <row r="101" spans="1:8" ht="26.4" outlineLevel="6" x14ac:dyDescent="0.3">
      <c r="A101" s="72" t="s">
        <v>10</v>
      </c>
      <c r="B101" s="71" t="s">
        <v>56</v>
      </c>
      <c r="C101" s="71" t="s">
        <v>59</v>
      </c>
      <c r="D101" s="72"/>
      <c r="E101" s="100" t="s">
        <v>355</v>
      </c>
      <c r="F101" s="101">
        <f t="shared" si="18"/>
        <v>50</v>
      </c>
      <c r="G101" s="101">
        <f t="shared" si="18"/>
        <v>50</v>
      </c>
      <c r="H101" s="101">
        <f t="shared" si="18"/>
        <v>50</v>
      </c>
    </row>
    <row r="102" spans="1:8" ht="26.4" outlineLevel="7" x14ac:dyDescent="0.3">
      <c r="A102" s="72" t="s">
        <v>10</v>
      </c>
      <c r="B102" s="71" t="s">
        <v>56</v>
      </c>
      <c r="C102" s="71" t="s">
        <v>59</v>
      </c>
      <c r="D102" s="72" t="s">
        <v>7</v>
      </c>
      <c r="E102" s="100" t="s">
        <v>303</v>
      </c>
      <c r="F102" s="101">
        <v>50</v>
      </c>
      <c r="G102" s="101">
        <v>50</v>
      </c>
      <c r="H102" s="101">
        <v>50</v>
      </c>
    </row>
    <row r="103" spans="1:8" ht="26.4" outlineLevel="4" x14ac:dyDescent="0.3">
      <c r="A103" s="72" t="s">
        <v>10</v>
      </c>
      <c r="B103" s="71" t="s">
        <v>56</v>
      </c>
      <c r="C103" s="71" t="s">
        <v>60</v>
      </c>
      <c r="D103" s="72"/>
      <c r="E103" s="100" t="s">
        <v>356</v>
      </c>
      <c r="F103" s="101">
        <f>F104+F115</f>
        <v>500</v>
      </c>
      <c r="G103" s="101">
        <f>G104+G115</f>
        <v>500</v>
      </c>
      <c r="H103" s="101">
        <f>H104+H115</f>
        <v>500</v>
      </c>
    </row>
    <row r="104" spans="1:8" ht="39.6" outlineLevel="5" x14ac:dyDescent="0.3">
      <c r="A104" s="72" t="s">
        <v>10</v>
      </c>
      <c r="B104" s="71" t="s">
        <v>56</v>
      </c>
      <c r="C104" s="71" t="s">
        <v>61</v>
      </c>
      <c r="D104" s="72"/>
      <c r="E104" s="100" t="s">
        <v>357</v>
      </c>
      <c r="F104" s="101">
        <f>F105+F107+F109+F111+F113</f>
        <v>450</v>
      </c>
      <c r="G104" s="101">
        <f>G105+G107+G109+G111+G113</f>
        <v>450</v>
      </c>
      <c r="H104" s="101">
        <f>H105+H107+H109+H111+H113</f>
        <v>450</v>
      </c>
    </row>
    <row r="105" spans="1:8" outlineLevel="6" x14ac:dyDescent="0.3">
      <c r="A105" s="72" t="s">
        <v>10</v>
      </c>
      <c r="B105" s="71" t="s">
        <v>56</v>
      </c>
      <c r="C105" s="71" t="s">
        <v>62</v>
      </c>
      <c r="D105" s="72"/>
      <c r="E105" s="100" t="s">
        <v>358</v>
      </c>
      <c r="F105" s="101">
        <f>F106</f>
        <v>130</v>
      </c>
      <c r="G105" s="101">
        <f>G106</f>
        <v>130</v>
      </c>
      <c r="H105" s="101">
        <f>H106</f>
        <v>130</v>
      </c>
    </row>
    <row r="106" spans="1:8" ht="26.4" outlineLevel="7" x14ac:dyDescent="0.3">
      <c r="A106" s="72" t="s">
        <v>10</v>
      </c>
      <c r="B106" s="71" t="s">
        <v>56</v>
      </c>
      <c r="C106" s="71" t="s">
        <v>62</v>
      </c>
      <c r="D106" s="72" t="s">
        <v>7</v>
      </c>
      <c r="E106" s="100" t="s">
        <v>303</v>
      </c>
      <c r="F106" s="101">
        <v>130</v>
      </c>
      <c r="G106" s="101">
        <v>130</v>
      </c>
      <c r="H106" s="101">
        <v>130</v>
      </c>
    </row>
    <row r="107" spans="1:8" outlineLevel="6" x14ac:dyDescent="0.3">
      <c r="A107" s="72" t="s">
        <v>10</v>
      </c>
      <c r="B107" s="71" t="s">
        <v>56</v>
      </c>
      <c r="C107" s="71" t="s">
        <v>63</v>
      </c>
      <c r="D107" s="72"/>
      <c r="E107" s="100" t="s">
        <v>359</v>
      </c>
      <c r="F107" s="101">
        <f>F108</f>
        <v>250</v>
      </c>
      <c r="G107" s="101">
        <f>G108</f>
        <v>250</v>
      </c>
      <c r="H107" s="101">
        <f>H108</f>
        <v>250</v>
      </c>
    </row>
    <row r="108" spans="1:8" ht="26.4" outlineLevel="7" x14ac:dyDescent="0.3">
      <c r="A108" s="72" t="s">
        <v>10</v>
      </c>
      <c r="B108" s="71" t="s">
        <v>56</v>
      </c>
      <c r="C108" s="71" t="s">
        <v>63</v>
      </c>
      <c r="D108" s="72" t="s">
        <v>7</v>
      </c>
      <c r="E108" s="100" t="s">
        <v>303</v>
      </c>
      <c r="F108" s="101">
        <v>250</v>
      </c>
      <c r="G108" s="101">
        <v>250</v>
      </c>
      <c r="H108" s="101">
        <v>250</v>
      </c>
    </row>
    <row r="109" spans="1:8" outlineLevel="6" x14ac:dyDescent="0.3">
      <c r="A109" s="72" t="s">
        <v>10</v>
      </c>
      <c r="B109" s="71" t="s">
        <v>56</v>
      </c>
      <c r="C109" s="71" t="s">
        <v>64</v>
      </c>
      <c r="D109" s="72"/>
      <c r="E109" s="100" t="s">
        <v>360</v>
      </c>
      <c r="F109" s="101">
        <f>F110</f>
        <v>40</v>
      </c>
      <c r="G109" s="101">
        <f>G110</f>
        <v>40</v>
      </c>
      <c r="H109" s="101">
        <f>H110</f>
        <v>40</v>
      </c>
    </row>
    <row r="110" spans="1:8" ht="26.4" outlineLevel="7" x14ac:dyDescent="0.3">
      <c r="A110" s="72" t="s">
        <v>10</v>
      </c>
      <c r="B110" s="71" t="s">
        <v>56</v>
      </c>
      <c r="C110" s="71" t="s">
        <v>64</v>
      </c>
      <c r="D110" s="72" t="s">
        <v>7</v>
      </c>
      <c r="E110" s="100" t="s">
        <v>303</v>
      </c>
      <c r="F110" s="101">
        <v>40</v>
      </c>
      <c r="G110" s="101">
        <v>40</v>
      </c>
      <c r="H110" s="101">
        <v>40</v>
      </c>
    </row>
    <row r="111" spans="1:8" outlineLevel="6" x14ac:dyDescent="0.3">
      <c r="A111" s="72" t="s">
        <v>10</v>
      </c>
      <c r="B111" s="71" t="s">
        <v>56</v>
      </c>
      <c r="C111" s="71" t="s">
        <v>65</v>
      </c>
      <c r="D111" s="72"/>
      <c r="E111" s="100" t="s">
        <v>361</v>
      </c>
      <c r="F111" s="101">
        <f>F112</f>
        <v>10</v>
      </c>
      <c r="G111" s="101">
        <f>G112</f>
        <v>10</v>
      </c>
      <c r="H111" s="101">
        <f>H112</f>
        <v>10</v>
      </c>
    </row>
    <row r="112" spans="1:8" ht="26.4" outlineLevel="7" x14ac:dyDescent="0.3">
      <c r="A112" s="72" t="s">
        <v>10</v>
      </c>
      <c r="B112" s="71" t="s">
        <v>56</v>
      </c>
      <c r="C112" s="71" t="s">
        <v>65</v>
      </c>
      <c r="D112" s="72" t="s">
        <v>7</v>
      </c>
      <c r="E112" s="100" t="s">
        <v>303</v>
      </c>
      <c r="F112" s="101">
        <v>10</v>
      </c>
      <c r="G112" s="101">
        <v>10</v>
      </c>
      <c r="H112" s="101">
        <v>10</v>
      </c>
    </row>
    <row r="113" spans="1:8" outlineLevel="6" x14ac:dyDescent="0.3">
      <c r="A113" s="72" t="s">
        <v>10</v>
      </c>
      <c r="B113" s="71" t="s">
        <v>56</v>
      </c>
      <c r="C113" s="71" t="s">
        <v>66</v>
      </c>
      <c r="D113" s="72"/>
      <c r="E113" s="100" t="s">
        <v>362</v>
      </c>
      <c r="F113" s="101">
        <f>F114</f>
        <v>20</v>
      </c>
      <c r="G113" s="101">
        <f>G114</f>
        <v>20</v>
      </c>
      <c r="H113" s="101">
        <f>H114</f>
        <v>20</v>
      </c>
    </row>
    <row r="114" spans="1:8" ht="26.4" outlineLevel="7" x14ac:dyDescent="0.3">
      <c r="A114" s="72" t="s">
        <v>10</v>
      </c>
      <c r="B114" s="71" t="s">
        <v>56</v>
      </c>
      <c r="C114" s="71" t="s">
        <v>66</v>
      </c>
      <c r="D114" s="72" t="s">
        <v>7</v>
      </c>
      <c r="E114" s="100" t="s">
        <v>303</v>
      </c>
      <c r="F114" s="101">
        <v>20</v>
      </c>
      <c r="G114" s="101">
        <v>20</v>
      </c>
      <c r="H114" s="101">
        <v>20</v>
      </c>
    </row>
    <row r="115" spans="1:8" ht="39.6" outlineLevel="5" x14ac:dyDescent="0.3">
      <c r="A115" s="72" t="s">
        <v>10</v>
      </c>
      <c r="B115" s="71" t="s">
        <v>56</v>
      </c>
      <c r="C115" s="71" t="s">
        <v>67</v>
      </c>
      <c r="D115" s="72"/>
      <c r="E115" s="100" t="s">
        <v>363</v>
      </c>
      <c r="F115" s="101">
        <f t="shared" ref="F115:H116" si="19">F116</f>
        <v>50</v>
      </c>
      <c r="G115" s="101">
        <f t="shared" si="19"/>
        <v>50</v>
      </c>
      <c r="H115" s="101">
        <f t="shared" si="19"/>
        <v>50</v>
      </c>
    </row>
    <row r="116" spans="1:8" ht="26.4" outlineLevel="6" x14ac:dyDescent="0.3">
      <c r="A116" s="72" t="s">
        <v>10</v>
      </c>
      <c r="B116" s="71" t="s">
        <v>56</v>
      </c>
      <c r="C116" s="71" t="s">
        <v>68</v>
      </c>
      <c r="D116" s="72"/>
      <c r="E116" s="100" t="s">
        <v>364</v>
      </c>
      <c r="F116" s="101">
        <f t="shared" si="19"/>
        <v>50</v>
      </c>
      <c r="G116" s="101">
        <f t="shared" si="19"/>
        <v>50</v>
      </c>
      <c r="H116" s="101">
        <f t="shared" si="19"/>
        <v>50</v>
      </c>
    </row>
    <row r="117" spans="1:8" ht="26.4" outlineLevel="7" x14ac:dyDescent="0.3">
      <c r="A117" s="72" t="s">
        <v>10</v>
      </c>
      <c r="B117" s="71" t="s">
        <v>56</v>
      </c>
      <c r="C117" s="71" t="s">
        <v>68</v>
      </c>
      <c r="D117" s="72" t="s">
        <v>7</v>
      </c>
      <c r="E117" s="100" t="s">
        <v>303</v>
      </c>
      <c r="F117" s="101">
        <v>50</v>
      </c>
      <c r="G117" s="101">
        <v>50</v>
      </c>
      <c r="H117" s="101">
        <v>50</v>
      </c>
    </row>
    <row r="118" spans="1:8" ht="26.4" outlineLevel="7" x14ac:dyDescent="0.3">
      <c r="A118" s="72" t="s">
        <v>10</v>
      </c>
      <c r="B118" s="71" t="s">
        <v>593</v>
      </c>
      <c r="C118" s="71"/>
      <c r="D118" s="72"/>
      <c r="E118" s="100" t="s">
        <v>598</v>
      </c>
      <c r="F118" s="101">
        <f>F119+F127</f>
        <v>245</v>
      </c>
      <c r="G118" s="101">
        <f>G119+G127</f>
        <v>245</v>
      </c>
      <c r="H118" s="101">
        <f>H119+H127</f>
        <v>245</v>
      </c>
    </row>
    <row r="119" spans="1:8" ht="39.6" outlineLevel="7" x14ac:dyDescent="0.3">
      <c r="A119" s="72" t="s">
        <v>10</v>
      </c>
      <c r="B119" s="71" t="s">
        <v>593</v>
      </c>
      <c r="C119" s="71" t="s">
        <v>43</v>
      </c>
      <c r="D119" s="72"/>
      <c r="E119" s="100" t="s">
        <v>674</v>
      </c>
      <c r="F119" s="101">
        <f>F120</f>
        <v>45</v>
      </c>
      <c r="G119" s="101">
        <f>G120</f>
        <v>45</v>
      </c>
      <c r="H119" s="101">
        <f>H120</f>
        <v>45</v>
      </c>
    </row>
    <row r="120" spans="1:8" ht="39.6" outlineLevel="7" x14ac:dyDescent="0.3">
      <c r="A120" s="72" t="s">
        <v>10</v>
      </c>
      <c r="B120" s="71" t="s">
        <v>593</v>
      </c>
      <c r="C120" s="71" t="s">
        <v>44</v>
      </c>
      <c r="D120" s="72"/>
      <c r="E120" s="100" t="s">
        <v>335</v>
      </c>
      <c r="F120" s="101">
        <f>F121+F124</f>
        <v>45</v>
      </c>
      <c r="G120" s="101">
        <f>G121+G124</f>
        <v>45</v>
      </c>
      <c r="H120" s="101">
        <f>H121+H124</f>
        <v>45</v>
      </c>
    </row>
    <row r="121" spans="1:8" ht="26.4" outlineLevel="7" x14ac:dyDescent="0.3">
      <c r="A121" s="72" t="s">
        <v>10</v>
      </c>
      <c r="B121" s="71" t="s">
        <v>593</v>
      </c>
      <c r="C121" s="71" t="s">
        <v>45</v>
      </c>
      <c r="D121" s="72"/>
      <c r="E121" s="100" t="s">
        <v>336</v>
      </c>
      <c r="F121" s="101">
        <f t="shared" ref="F121:H122" si="20">F122</f>
        <v>2</v>
      </c>
      <c r="G121" s="101">
        <f t="shared" si="20"/>
        <v>2</v>
      </c>
      <c r="H121" s="101">
        <f t="shared" si="20"/>
        <v>2</v>
      </c>
    </row>
    <row r="122" spans="1:8" ht="26.4" outlineLevel="7" x14ac:dyDescent="0.3">
      <c r="A122" s="72" t="s">
        <v>10</v>
      </c>
      <c r="B122" s="71" t="s">
        <v>593</v>
      </c>
      <c r="C122" s="71" t="s">
        <v>46</v>
      </c>
      <c r="D122" s="72"/>
      <c r="E122" s="100" t="s">
        <v>337</v>
      </c>
      <c r="F122" s="101">
        <f t="shared" si="20"/>
        <v>2</v>
      </c>
      <c r="G122" s="101">
        <f t="shared" si="20"/>
        <v>2</v>
      </c>
      <c r="H122" s="101">
        <f t="shared" si="20"/>
        <v>2</v>
      </c>
    </row>
    <row r="123" spans="1:8" ht="26.4" outlineLevel="7" x14ac:dyDescent="0.3">
      <c r="A123" s="72" t="s">
        <v>10</v>
      </c>
      <c r="B123" s="71" t="s">
        <v>593</v>
      </c>
      <c r="C123" s="71" t="s">
        <v>46</v>
      </c>
      <c r="D123" s="72" t="s">
        <v>7</v>
      </c>
      <c r="E123" s="100" t="s">
        <v>303</v>
      </c>
      <c r="F123" s="101">
        <v>2</v>
      </c>
      <c r="G123" s="101">
        <v>2</v>
      </c>
      <c r="H123" s="101">
        <v>2</v>
      </c>
    </row>
    <row r="124" spans="1:8" ht="26.4" outlineLevel="7" x14ac:dyDescent="0.3">
      <c r="A124" s="72" t="s">
        <v>10</v>
      </c>
      <c r="B124" s="71" t="s">
        <v>593</v>
      </c>
      <c r="C124" s="71" t="s">
        <v>47</v>
      </c>
      <c r="D124" s="72"/>
      <c r="E124" s="100" t="s">
        <v>653</v>
      </c>
      <c r="F124" s="101">
        <f t="shared" ref="F124:H125" si="21">F125</f>
        <v>43</v>
      </c>
      <c r="G124" s="101">
        <f t="shared" si="21"/>
        <v>43</v>
      </c>
      <c r="H124" s="101">
        <f t="shared" si="21"/>
        <v>43</v>
      </c>
    </row>
    <row r="125" spans="1:8" ht="26.4" outlineLevel="7" x14ac:dyDescent="0.3">
      <c r="A125" s="72" t="s">
        <v>10</v>
      </c>
      <c r="B125" s="71" t="s">
        <v>593</v>
      </c>
      <c r="C125" s="71" t="s">
        <v>48</v>
      </c>
      <c r="D125" s="72"/>
      <c r="E125" s="100" t="s">
        <v>339</v>
      </c>
      <c r="F125" s="101">
        <f t="shared" si="21"/>
        <v>43</v>
      </c>
      <c r="G125" s="101">
        <f t="shared" si="21"/>
        <v>43</v>
      </c>
      <c r="H125" s="101">
        <f t="shared" si="21"/>
        <v>43</v>
      </c>
    </row>
    <row r="126" spans="1:8" ht="52.8" outlineLevel="7" x14ac:dyDescent="0.3">
      <c r="A126" s="72" t="s">
        <v>10</v>
      </c>
      <c r="B126" s="71" t="s">
        <v>593</v>
      </c>
      <c r="C126" s="71" t="s">
        <v>48</v>
      </c>
      <c r="D126" s="72">
        <v>100</v>
      </c>
      <c r="E126" s="100" t="s">
        <v>302</v>
      </c>
      <c r="F126" s="101">
        <v>43</v>
      </c>
      <c r="G126" s="101">
        <v>43</v>
      </c>
      <c r="H126" s="101">
        <v>43</v>
      </c>
    </row>
    <row r="127" spans="1:8" ht="39.6" outlineLevel="7" x14ac:dyDescent="0.3">
      <c r="A127" s="72" t="s">
        <v>10</v>
      </c>
      <c r="B127" s="71" t="s">
        <v>593</v>
      </c>
      <c r="C127" s="71" t="s">
        <v>594</v>
      </c>
      <c r="D127" s="72"/>
      <c r="E127" s="100" t="s">
        <v>675</v>
      </c>
      <c r="F127" s="101">
        <f t="shared" ref="F127:H130" si="22">F128</f>
        <v>200</v>
      </c>
      <c r="G127" s="101">
        <f t="shared" si="22"/>
        <v>200</v>
      </c>
      <c r="H127" s="101">
        <f t="shared" si="22"/>
        <v>200</v>
      </c>
    </row>
    <row r="128" spans="1:8" ht="82.5" customHeight="1" outlineLevel="7" x14ac:dyDescent="0.3">
      <c r="A128" s="72" t="s">
        <v>10</v>
      </c>
      <c r="B128" s="71" t="s">
        <v>593</v>
      </c>
      <c r="C128" s="71" t="s">
        <v>595</v>
      </c>
      <c r="D128" s="72"/>
      <c r="E128" s="100" t="s">
        <v>601</v>
      </c>
      <c r="F128" s="101">
        <f t="shared" si="22"/>
        <v>200</v>
      </c>
      <c r="G128" s="101">
        <f t="shared" si="22"/>
        <v>200</v>
      </c>
      <c r="H128" s="101">
        <f t="shared" si="22"/>
        <v>200</v>
      </c>
    </row>
    <row r="129" spans="1:9" ht="26.4" outlineLevel="7" x14ac:dyDescent="0.3">
      <c r="A129" s="72" t="s">
        <v>10</v>
      </c>
      <c r="B129" s="71" t="s">
        <v>593</v>
      </c>
      <c r="C129" s="71" t="s">
        <v>596</v>
      </c>
      <c r="D129" s="72"/>
      <c r="E129" s="100" t="s">
        <v>599</v>
      </c>
      <c r="F129" s="101">
        <f>F130</f>
        <v>200</v>
      </c>
      <c r="G129" s="101">
        <f t="shared" si="22"/>
        <v>200</v>
      </c>
      <c r="H129" s="101">
        <f t="shared" si="22"/>
        <v>200</v>
      </c>
    </row>
    <row r="130" spans="1:9" ht="26.4" outlineLevel="7" x14ac:dyDescent="0.3">
      <c r="A130" s="72" t="s">
        <v>10</v>
      </c>
      <c r="B130" s="71" t="s">
        <v>593</v>
      </c>
      <c r="C130" s="71" t="s">
        <v>597</v>
      </c>
      <c r="D130" s="72"/>
      <c r="E130" s="100" t="s">
        <v>600</v>
      </c>
      <c r="F130" s="101">
        <f t="shared" si="22"/>
        <v>200</v>
      </c>
      <c r="G130" s="101">
        <f t="shared" si="22"/>
        <v>200</v>
      </c>
      <c r="H130" s="101">
        <f t="shared" si="22"/>
        <v>200</v>
      </c>
    </row>
    <row r="131" spans="1:9" ht="26.4" outlineLevel="7" x14ac:dyDescent="0.3">
      <c r="A131" s="72" t="s">
        <v>10</v>
      </c>
      <c r="B131" s="71" t="s">
        <v>593</v>
      </c>
      <c r="C131" s="71" t="s">
        <v>597</v>
      </c>
      <c r="D131" s="72">
        <v>200</v>
      </c>
      <c r="E131" s="100" t="s">
        <v>303</v>
      </c>
      <c r="F131" s="101">
        <v>200</v>
      </c>
      <c r="G131" s="101">
        <v>200</v>
      </c>
      <c r="H131" s="101">
        <v>200</v>
      </c>
      <c r="I131" s="1"/>
    </row>
    <row r="132" spans="1:9" outlineLevel="1" x14ac:dyDescent="0.3">
      <c r="A132" s="72" t="s">
        <v>10</v>
      </c>
      <c r="B132" s="71" t="s">
        <v>69</v>
      </c>
      <c r="C132" s="71"/>
      <c r="D132" s="72"/>
      <c r="E132" s="100" t="s">
        <v>251</v>
      </c>
      <c r="F132" s="101">
        <f>F139+F149+F186+F133</f>
        <v>124586.6</v>
      </c>
      <c r="G132" s="101">
        <f>G139+G149+G186+G133</f>
        <v>122589.50000000001</v>
      </c>
      <c r="H132" s="101">
        <f>H139+H149+H186+H133</f>
        <v>126076.2</v>
      </c>
      <c r="I132" s="1"/>
    </row>
    <row r="133" spans="1:9" outlineLevel="1" x14ac:dyDescent="0.3">
      <c r="A133" s="72" t="s">
        <v>10</v>
      </c>
      <c r="B133" s="71" t="s">
        <v>70</v>
      </c>
      <c r="C133" s="71"/>
      <c r="D133" s="72"/>
      <c r="E133" s="100" t="s">
        <v>700</v>
      </c>
      <c r="F133" s="101">
        <f>F134</f>
        <v>1500</v>
      </c>
      <c r="G133" s="101">
        <f t="shared" ref="G133:H133" si="23">G134</f>
        <v>1979.7</v>
      </c>
      <c r="H133" s="101">
        <f t="shared" si="23"/>
        <v>1979.7</v>
      </c>
      <c r="I133" s="1"/>
    </row>
    <row r="134" spans="1:9" ht="39.6" outlineLevel="1" x14ac:dyDescent="0.3">
      <c r="A134" s="72" t="s">
        <v>10</v>
      </c>
      <c r="B134" s="71" t="s">
        <v>70</v>
      </c>
      <c r="C134" s="71" t="s">
        <v>28</v>
      </c>
      <c r="D134" s="72"/>
      <c r="E134" s="100" t="s">
        <v>669</v>
      </c>
      <c r="F134" s="101">
        <f>F135</f>
        <v>1500</v>
      </c>
      <c r="G134" s="101">
        <f t="shared" ref="G134:H134" si="24">G135</f>
        <v>1979.7</v>
      </c>
      <c r="H134" s="101">
        <f t="shared" si="24"/>
        <v>1979.7</v>
      </c>
      <c r="I134" s="1"/>
    </row>
    <row r="135" spans="1:9" ht="26.4" outlineLevel="1" x14ac:dyDescent="0.3">
      <c r="A135" s="72" t="s">
        <v>10</v>
      </c>
      <c r="B135" s="71" t="s">
        <v>70</v>
      </c>
      <c r="C135" s="71" t="s">
        <v>34</v>
      </c>
      <c r="D135" s="72"/>
      <c r="E135" s="100" t="s">
        <v>324</v>
      </c>
      <c r="F135" s="101">
        <f>F136</f>
        <v>1500</v>
      </c>
      <c r="G135" s="101">
        <f t="shared" ref="G135:H135" si="25">G136</f>
        <v>1979.7</v>
      </c>
      <c r="H135" s="101">
        <f t="shared" si="25"/>
        <v>1979.7</v>
      </c>
      <c r="I135" s="1"/>
    </row>
    <row r="136" spans="1:9" ht="52.8" outlineLevel="1" x14ac:dyDescent="0.3">
      <c r="A136" s="72" t="s">
        <v>10</v>
      </c>
      <c r="B136" s="71" t="s">
        <v>70</v>
      </c>
      <c r="C136" s="71" t="s">
        <v>35</v>
      </c>
      <c r="D136" s="72"/>
      <c r="E136" s="100" t="s">
        <v>325</v>
      </c>
      <c r="F136" s="101">
        <f>F137</f>
        <v>1500</v>
      </c>
      <c r="G136" s="101">
        <f t="shared" ref="G136:H136" si="26">G137</f>
        <v>1979.7</v>
      </c>
      <c r="H136" s="101">
        <f t="shared" si="26"/>
        <v>1979.7</v>
      </c>
      <c r="I136" s="1"/>
    </row>
    <row r="137" spans="1:9" ht="39.6" outlineLevel="7" x14ac:dyDescent="0.3">
      <c r="A137" s="72" t="s">
        <v>10</v>
      </c>
      <c r="B137" s="71" t="s">
        <v>70</v>
      </c>
      <c r="C137" s="71" t="s">
        <v>698</v>
      </c>
      <c r="D137" s="72"/>
      <c r="E137" s="100" t="s">
        <v>699</v>
      </c>
      <c r="F137" s="101">
        <f>F138</f>
        <v>1500</v>
      </c>
      <c r="G137" s="101">
        <f t="shared" ref="G137:H137" si="27">G138</f>
        <v>1979.7</v>
      </c>
      <c r="H137" s="101">
        <f t="shared" si="27"/>
        <v>1979.7</v>
      </c>
      <c r="I137" s="1"/>
    </row>
    <row r="138" spans="1:9" ht="26.4" outlineLevel="7" x14ac:dyDescent="0.3">
      <c r="A138" s="72" t="s">
        <v>10</v>
      </c>
      <c r="B138" s="71" t="s">
        <v>70</v>
      </c>
      <c r="C138" s="71" t="s">
        <v>698</v>
      </c>
      <c r="D138" s="72" t="s">
        <v>7</v>
      </c>
      <c r="E138" s="100" t="s">
        <v>303</v>
      </c>
      <c r="F138" s="101">
        <f>1483.5+14.9+1.6</f>
        <v>1500</v>
      </c>
      <c r="G138" s="101">
        <f>1957.9+19.8+2</f>
        <v>1979.7</v>
      </c>
      <c r="H138" s="101">
        <f>1957.9+19.8+2</f>
        <v>1979.7</v>
      </c>
      <c r="I138" s="1"/>
    </row>
    <row r="139" spans="1:9" outlineLevel="2" x14ac:dyDescent="0.3">
      <c r="A139" s="72" t="s">
        <v>10</v>
      </c>
      <c r="B139" s="71" t="s">
        <v>74</v>
      </c>
      <c r="C139" s="71"/>
      <c r="D139" s="72"/>
      <c r="E139" s="100" t="s">
        <v>270</v>
      </c>
      <c r="F139" s="101">
        <f>F140</f>
        <v>16485.599999999999</v>
      </c>
      <c r="G139" s="101">
        <f t="shared" ref="G139:H141" si="28">G140</f>
        <v>16525.400000000001</v>
      </c>
      <c r="H139" s="101">
        <f t="shared" si="28"/>
        <v>16538.7</v>
      </c>
      <c r="I139" s="1"/>
    </row>
    <row r="140" spans="1:9" ht="52.8" outlineLevel="3" x14ac:dyDescent="0.3">
      <c r="A140" s="72" t="s">
        <v>10</v>
      </c>
      <c r="B140" s="71" t="s">
        <v>74</v>
      </c>
      <c r="C140" s="71" t="s">
        <v>71</v>
      </c>
      <c r="D140" s="72"/>
      <c r="E140" s="100" t="s">
        <v>668</v>
      </c>
      <c r="F140" s="101">
        <f>F141</f>
        <v>16485.599999999999</v>
      </c>
      <c r="G140" s="101">
        <f t="shared" si="28"/>
        <v>16525.400000000001</v>
      </c>
      <c r="H140" s="101">
        <f t="shared" si="28"/>
        <v>16538.7</v>
      </c>
      <c r="I140" s="1"/>
    </row>
    <row r="141" spans="1:9" ht="26.4" outlineLevel="4" x14ac:dyDescent="0.3">
      <c r="A141" s="72" t="s">
        <v>10</v>
      </c>
      <c r="B141" s="71" t="s">
        <v>74</v>
      </c>
      <c r="C141" s="71" t="s">
        <v>75</v>
      </c>
      <c r="D141" s="72"/>
      <c r="E141" s="100" t="s">
        <v>368</v>
      </c>
      <c r="F141" s="101">
        <f>F142</f>
        <v>16485.599999999999</v>
      </c>
      <c r="G141" s="101">
        <f t="shared" si="28"/>
        <v>16525.400000000001</v>
      </c>
      <c r="H141" s="101">
        <f t="shared" si="28"/>
        <v>16538.7</v>
      </c>
      <c r="I141" s="1"/>
    </row>
    <row r="142" spans="1:9" outlineLevel="5" x14ac:dyDescent="0.3">
      <c r="A142" s="72" t="s">
        <v>10</v>
      </c>
      <c r="B142" s="71" t="s">
        <v>74</v>
      </c>
      <c r="C142" s="71" t="s">
        <v>76</v>
      </c>
      <c r="D142" s="72"/>
      <c r="E142" s="100" t="s">
        <v>369</v>
      </c>
      <c r="F142" s="101">
        <f>F147+F143+F145</f>
        <v>16485.599999999999</v>
      </c>
      <c r="G142" s="101">
        <f t="shared" ref="G142:H142" si="29">G147+G143+G145</f>
        <v>16525.400000000001</v>
      </c>
      <c r="H142" s="101">
        <f t="shared" si="29"/>
        <v>16538.7</v>
      </c>
      <c r="I142" s="1"/>
    </row>
    <row r="143" spans="1:9" ht="39.6" outlineLevel="7" x14ac:dyDescent="0.3">
      <c r="A143" s="72" t="s">
        <v>10</v>
      </c>
      <c r="B143" s="71" t="s">
        <v>74</v>
      </c>
      <c r="C143" s="71" t="s">
        <v>556</v>
      </c>
      <c r="D143" s="72"/>
      <c r="E143" s="100" t="s">
        <v>370</v>
      </c>
      <c r="F143" s="101">
        <f>F144</f>
        <v>13172.5</v>
      </c>
      <c r="G143" s="101">
        <f>G144</f>
        <v>13220.4</v>
      </c>
      <c r="H143" s="101">
        <f>H144</f>
        <v>13221.3</v>
      </c>
      <c r="I143" s="1"/>
    </row>
    <row r="144" spans="1:9" ht="26.4" outlineLevel="7" x14ac:dyDescent="0.3">
      <c r="A144" s="72" t="s">
        <v>10</v>
      </c>
      <c r="B144" s="71" t="s">
        <v>74</v>
      </c>
      <c r="C144" s="71" t="s">
        <v>556</v>
      </c>
      <c r="D144" s="72">
        <v>200</v>
      </c>
      <c r="E144" s="100" t="s">
        <v>303</v>
      </c>
      <c r="F144" s="101">
        <v>13172.5</v>
      </c>
      <c r="G144" s="101">
        <v>13220.4</v>
      </c>
      <c r="H144" s="101">
        <v>13221.3</v>
      </c>
      <c r="I144" s="1"/>
    </row>
    <row r="145" spans="1:11" ht="26.4" outlineLevel="7" x14ac:dyDescent="0.3">
      <c r="A145" s="72" t="s">
        <v>10</v>
      </c>
      <c r="B145" s="71" t="s">
        <v>74</v>
      </c>
      <c r="C145" s="71" t="s">
        <v>763</v>
      </c>
      <c r="D145" s="72"/>
      <c r="E145" s="100" t="s">
        <v>764</v>
      </c>
      <c r="F145" s="101">
        <f>F146</f>
        <v>20</v>
      </c>
      <c r="G145" s="101">
        <f t="shared" ref="G145:H145" si="30">G146</f>
        <v>0</v>
      </c>
      <c r="H145" s="101">
        <f t="shared" si="30"/>
        <v>0</v>
      </c>
      <c r="I145" s="1"/>
    </row>
    <row r="146" spans="1:11" ht="26.4" outlineLevel="7" x14ac:dyDescent="0.3">
      <c r="A146" s="72" t="s">
        <v>10</v>
      </c>
      <c r="B146" s="71" t="s">
        <v>74</v>
      </c>
      <c r="C146" s="71" t="s">
        <v>763</v>
      </c>
      <c r="D146" s="72">
        <v>200</v>
      </c>
      <c r="E146" s="100" t="s">
        <v>303</v>
      </c>
      <c r="F146" s="101">
        <v>20</v>
      </c>
      <c r="G146" s="101">
        <v>0</v>
      </c>
      <c r="H146" s="101">
        <v>0</v>
      </c>
      <c r="I146" s="1"/>
    </row>
    <row r="147" spans="1:11" ht="39.6" outlineLevel="6" x14ac:dyDescent="0.3">
      <c r="A147" s="72" t="s">
        <v>10</v>
      </c>
      <c r="B147" s="71" t="s">
        <v>74</v>
      </c>
      <c r="C147" s="71" t="s">
        <v>77</v>
      </c>
      <c r="D147" s="72"/>
      <c r="E147" s="100" t="s">
        <v>370</v>
      </c>
      <c r="F147" s="101">
        <f>F148</f>
        <v>3293.1</v>
      </c>
      <c r="G147" s="101">
        <f>G148</f>
        <v>3305</v>
      </c>
      <c r="H147" s="101">
        <f>H148</f>
        <v>3317.4</v>
      </c>
      <c r="I147" s="1"/>
    </row>
    <row r="148" spans="1:11" ht="26.4" outlineLevel="7" x14ac:dyDescent="0.3">
      <c r="A148" s="72" t="s">
        <v>10</v>
      </c>
      <c r="B148" s="71" t="s">
        <v>74</v>
      </c>
      <c r="C148" s="71" t="s">
        <v>77</v>
      </c>
      <c r="D148" s="72" t="s">
        <v>7</v>
      </c>
      <c r="E148" s="100" t="s">
        <v>303</v>
      </c>
      <c r="F148" s="101">
        <v>3293.1</v>
      </c>
      <c r="G148" s="101">
        <v>3305</v>
      </c>
      <c r="H148" s="101">
        <v>3317.4</v>
      </c>
      <c r="I148" s="1"/>
    </row>
    <row r="149" spans="1:11" outlineLevel="2" x14ac:dyDescent="0.3">
      <c r="A149" s="72" t="s">
        <v>10</v>
      </c>
      <c r="B149" s="71" t="s">
        <v>78</v>
      </c>
      <c r="C149" s="71"/>
      <c r="D149" s="72"/>
      <c r="E149" s="100" t="s">
        <v>271</v>
      </c>
      <c r="F149" s="101">
        <f>F150+F181</f>
        <v>106501</v>
      </c>
      <c r="G149" s="101">
        <f>G150+G181</f>
        <v>103984.40000000001</v>
      </c>
      <c r="H149" s="101">
        <f>H150+H181</f>
        <v>107457.8</v>
      </c>
      <c r="I149" s="1"/>
    </row>
    <row r="150" spans="1:11" ht="52.8" outlineLevel="3" x14ac:dyDescent="0.3">
      <c r="A150" s="72" t="s">
        <v>10</v>
      </c>
      <c r="B150" s="71" t="s">
        <v>78</v>
      </c>
      <c r="C150" s="71" t="s">
        <v>71</v>
      </c>
      <c r="D150" s="72"/>
      <c r="E150" s="100" t="s">
        <v>668</v>
      </c>
      <c r="F150" s="101">
        <f>F151+F175</f>
        <v>106101</v>
      </c>
      <c r="G150" s="101">
        <f>G151+G175</f>
        <v>103584.40000000001</v>
      </c>
      <c r="H150" s="101">
        <f>H151+H175</f>
        <v>107057.8</v>
      </c>
      <c r="I150" s="1"/>
    </row>
    <row r="151" spans="1:11" ht="26.4" outlineLevel="4" x14ac:dyDescent="0.3">
      <c r="A151" s="72" t="s">
        <v>10</v>
      </c>
      <c r="B151" s="71" t="s">
        <v>78</v>
      </c>
      <c r="C151" s="71" t="s">
        <v>75</v>
      </c>
      <c r="D151" s="72"/>
      <c r="E151" s="100" t="s">
        <v>368</v>
      </c>
      <c r="F151" s="101">
        <f>F152+F161+F170</f>
        <v>102855.7</v>
      </c>
      <c r="G151" s="101">
        <f>G152+G161+G170</f>
        <v>100209.3</v>
      </c>
      <c r="H151" s="101">
        <f>H152+H161+H170</f>
        <v>103547.6</v>
      </c>
      <c r="I151" s="1"/>
    </row>
    <row r="152" spans="1:11" ht="39.6" outlineLevel="5" x14ac:dyDescent="0.3">
      <c r="A152" s="72" t="s">
        <v>10</v>
      </c>
      <c r="B152" s="71" t="s">
        <v>78</v>
      </c>
      <c r="C152" s="71" t="s">
        <v>79</v>
      </c>
      <c r="D152" s="72"/>
      <c r="E152" s="100" t="s">
        <v>371</v>
      </c>
      <c r="F152" s="101">
        <f>F153+F155+F157+F159</f>
        <v>45208.2</v>
      </c>
      <c r="G152" s="101">
        <f t="shared" ref="G152:H152" si="31">G153+G155+G157+G159</f>
        <v>43144</v>
      </c>
      <c r="H152" s="101">
        <f t="shared" si="31"/>
        <v>44199.7</v>
      </c>
      <c r="I152" s="1"/>
    </row>
    <row r="153" spans="1:11" ht="66" outlineLevel="6" x14ac:dyDescent="0.3">
      <c r="A153" s="72" t="s">
        <v>10</v>
      </c>
      <c r="B153" s="71" t="s">
        <v>78</v>
      </c>
      <c r="C153" s="71" t="s">
        <v>80</v>
      </c>
      <c r="D153" s="72"/>
      <c r="E153" s="100" t="s">
        <v>372</v>
      </c>
      <c r="F153" s="101">
        <f>F154</f>
        <v>21198.2</v>
      </c>
      <c r="G153" s="101">
        <f>G154</f>
        <v>22046.2</v>
      </c>
      <c r="H153" s="101">
        <f>H154</f>
        <v>22928</v>
      </c>
      <c r="I153" s="12"/>
      <c r="J153" s="12"/>
      <c r="K153" s="12"/>
    </row>
    <row r="154" spans="1:11" ht="26.4" outlineLevel="7" x14ac:dyDescent="0.3">
      <c r="A154" s="72" t="s">
        <v>10</v>
      </c>
      <c r="B154" s="71" t="s">
        <v>78</v>
      </c>
      <c r="C154" s="71" t="s">
        <v>80</v>
      </c>
      <c r="D154" s="72" t="s">
        <v>7</v>
      </c>
      <c r="E154" s="100" t="s">
        <v>303</v>
      </c>
      <c r="F154" s="101">
        <v>21198.2</v>
      </c>
      <c r="G154" s="101">
        <v>22046.2</v>
      </c>
      <c r="H154" s="101">
        <v>22928</v>
      </c>
      <c r="I154" s="1"/>
    </row>
    <row r="155" spans="1:11" ht="39.6" outlineLevel="6" x14ac:dyDescent="0.3">
      <c r="A155" s="72" t="s">
        <v>10</v>
      </c>
      <c r="B155" s="71" t="s">
        <v>78</v>
      </c>
      <c r="C155" s="71" t="s">
        <v>81</v>
      </c>
      <c r="D155" s="72"/>
      <c r="E155" s="100" t="s">
        <v>373</v>
      </c>
      <c r="F155" s="101">
        <f>F156</f>
        <v>9710</v>
      </c>
      <c r="G155" s="101">
        <f>G156</f>
        <v>9710</v>
      </c>
      <c r="H155" s="101">
        <f>H156</f>
        <v>9710</v>
      </c>
      <c r="I155" s="1"/>
    </row>
    <row r="156" spans="1:11" ht="26.4" outlineLevel="7" x14ac:dyDescent="0.3">
      <c r="A156" s="72" t="s">
        <v>10</v>
      </c>
      <c r="B156" s="71" t="s">
        <v>78</v>
      </c>
      <c r="C156" s="71" t="s">
        <v>81</v>
      </c>
      <c r="D156" s="72" t="s">
        <v>38</v>
      </c>
      <c r="E156" s="100" t="s">
        <v>329</v>
      </c>
      <c r="F156" s="101">
        <v>9710</v>
      </c>
      <c r="G156" s="101">
        <v>9710</v>
      </c>
      <c r="H156" s="101">
        <v>9710</v>
      </c>
      <c r="I156" s="1"/>
    </row>
    <row r="157" spans="1:11" ht="26.4" outlineLevel="6" x14ac:dyDescent="0.3">
      <c r="A157" s="72" t="s">
        <v>10</v>
      </c>
      <c r="B157" s="71" t="s">
        <v>78</v>
      </c>
      <c r="C157" s="71" t="s">
        <v>82</v>
      </c>
      <c r="D157" s="72"/>
      <c r="E157" s="100" t="s">
        <v>374</v>
      </c>
      <c r="F157" s="101">
        <f>F158</f>
        <v>6000</v>
      </c>
      <c r="G157" s="101">
        <f>G158</f>
        <v>3087.8</v>
      </c>
      <c r="H157" s="101">
        <f>H158</f>
        <v>3261.7</v>
      </c>
      <c r="I157" s="1"/>
    </row>
    <row r="158" spans="1:11" ht="26.4" outlineLevel="7" x14ac:dyDescent="0.3">
      <c r="A158" s="72" t="s">
        <v>10</v>
      </c>
      <c r="B158" s="71" t="s">
        <v>78</v>
      </c>
      <c r="C158" s="71" t="s">
        <v>82</v>
      </c>
      <c r="D158" s="72" t="s">
        <v>7</v>
      </c>
      <c r="E158" s="100" t="s">
        <v>303</v>
      </c>
      <c r="F158" s="101">
        <v>6000</v>
      </c>
      <c r="G158" s="101">
        <v>3087.8</v>
      </c>
      <c r="H158" s="101">
        <v>3261.7</v>
      </c>
      <c r="I158" s="1"/>
    </row>
    <row r="159" spans="1:11" ht="52.8" outlineLevel="6" x14ac:dyDescent="0.3">
      <c r="A159" s="72" t="s">
        <v>10</v>
      </c>
      <c r="B159" s="71" t="s">
        <v>78</v>
      </c>
      <c r="C159" s="71" t="s">
        <v>83</v>
      </c>
      <c r="D159" s="72"/>
      <c r="E159" s="100" t="s">
        <v>717</v>
      </c>
      <c r="F159" s="101">
        <f>F160</f>
        <v>8300</v>
      </c>
      <c r="G159" s="101">
        <f>G160</f>
        <v>8300</v>
      </c>
      <c r="H159" s="101">
        <f>H160</f>
        <v>8300</v>
      </c>
      <c r="I159" s="1"/>
    </row>
    <row r="160" spans="1:11" ht="26.4" outlineLevel="7" x14ac:dyDescent="0.3">
      <c r="A160" s="72" t="s">
        <v>10</v>
      </c>
      <c r="B160" s="71" t="s">
        <v>78</v>
      </c>
      <c r="C160" s="71" t="s">
        <v>83</v>
      </c>
      <c r="D160" s="72" t="s">
        <v>7</v>
      </c>
      <c r="E160" s="100" t="s">
        <v>303</v>
      </c>
      <c r="F160" s="101">
        <v>8300</v>
      </c>
      <c r="G160" s="101">
        <v>8300</v>
      </c>
      <c r="H160" s="101">
        <v>8300</v>
      </c>
      <c r="I160" s="1"/>
    </row>
    <row r="161" spans="1:9" ht="26.4" outlineLevel="5" x14ac:dyDescent="0.3">
      <c r="A161" s="72" t="s">
        <v>10</v>
      </c>
      <c r="B161" s="71" t="s">
        <v>78</v>
      </c>
      <c r="C161" s="71" t="s">
        <v>84</v>
      </c>
      <c r="D161" s="72"/>
      <c r="E161" s="100" t="s">
        <v>611</v>
      </c>
      <c r="F161" s="101">
        <f>F168+F162+F164+F166</f>
        <v>49913.799999999996</v>
      </c>
      <c r="G161" s="101">
        <f t="shared" ref="G161:H161" si="32">G168+G162+G164+G166</f>
        <v>49022.2</v>
      </c>
      <c r="H161" s="101">
        <f t="shared" si="32"/>
        <v>50983.100000000006</v>
      </c>
      <c r="I161" s="1"/>
    </row>
    <row r="162" spans="1:9" ht="26.4" outlineLevel="5" x14ac:dyDescent="0.3">
      <c r="A162" s="72" t="s">
        <v>10</v>
      </c>
      <c r="B162" s="71" t="s">
        <v>78</v>
      </c>
      <c r="C162" s="71" t="s">
        <v>557</v>
      </c>
      <c r="D162" s="72"/>
      <c r="E162" s="100" t="s">
        <v>704</v>
      </c>
      <c r="F162" s="101">
        <f>F163</f>
        <v>43547.1</v>
      </c>
      <c r="G162" s="101">
        <f>G163</f>
        <v>44120</v>
      </c>
      <c r="H162" s="101">
        <f>H163</f>
        <v>45884.800000000003</v>
      </c>
      <c r="I162" s="1"/>
    </row>
    <row r="163" spans="1:9" ht="26.4" outlineLevel="5" x14ac:dyDescent="0.3">
      <c r="A163" s="72" t="s">
        <v>10</v>
      </c>
      <c r="B163" s="71" t="s">
        <v>78</v>
      </c>
      <c r="C163" s="71" t="s">
        <v>557</v>
      </c>
      <c r="D163" s="72">
        <v>200</v>
      </c>
      <c r="E163" s="100" t="s">
        <v>303</v>
      </c>
      <c r="F163" s="101">
        <v>43547.1</v>
      </c>
      <c r="G163" s="101">
        <v>44120</v>
      </c>
      <c r="H163" s="101">
        <v>45884.800000000003</v>
      </c>
      <c r="I163" s="1"/>
    </row>
    <row r="164" spans="1:9" ht="52.8" outlineLevel="5" x14ac:dyDescent="0.3">
      <c r="A164" s="72" t="s">
        <v>10</v>
      </c>
      <c r="B164" s="71" t="s">
        <v>78</v>
      </c>
      <c r="C164" s="71" t="s">
        <v>765</v>
      </c>
      <c r="D164" s="72"/>
      <c r="E164" s="100" t="s">
        <v>784</v>
      </c>
      <c r="F164" s="101">
        <f>F165</f>
        <v>882.6</v>
      </c>
      <c r="G164" s="101">
        <f t="shared" ref="G164:H164" si="33">G165</f>
        <v>0</v>
      </c>
      <c r="H164" s="101">
        <f t="shared" si="33"/>
        <v>0</v>
      </c>
      <c r="I164" s="1"/>
    </row>
    <row r="165" spans="1:9" ht="26.4" outlineLevel="5" x14ac:dyDescent="0.3">
      <c r="A165" s="72" t="s">
        <v>10</v>
      </c>
      <c r="B165" s="71" t="s">
        <v>78</v>
      </c>
      <c r="C165" s="71" t="s">
        <v>765</v>
      </c>
      <c r="D165" s="72">
        <v>200</v>
      </c>
      <c r="E165" s="100" t="s">
        <v>303</v>
      </c>
      <c r="F165" s="101">
        <v>882.6</v>
      </c>
      <c r="G165" s="101">
        <v>0</v>
      </c>
      <c r="H165" s="101">
        <v>0</v>
      </c>
      <c r="I165" s="1"/>
    </row>
    <row r="166" spans="1:9" ht="39.6" outlineLevel="5" x14ac:dyDescent="0.3">
      <c r="A166" s="72" t="s">
        <v>10</v>
      </c>
      <c r="B166" s="71" t="s">
        <v>78</v>
      </c>
      <c r="C166" s="71" t="s">
        <v>766</v>
      </c>
      <c r="D166" s="72"/>
      <c r="E166" s="100" t="s">
        <v>772</v>
      </c>
      <c r="F166" s="101">
        <f>F167</f>
        <v>645.5</v>
      </c>
      <c r="G166" s="101">
        <f t="shared" ref="G166:H166" si="34">G167</f>
        <v>0</v>
      </c>
      <c r="H166" s="101">
        <f t="shared" si="34"/>
        <v>0</v>
      </c>
      <c r="I166" s="1"/>
    </row>
    <row r="167" spans="1:9" ht="26.4" outlineLevel="5" x14ac:dyDescent="0.3">
      <c r="A167" s="72" t="s">
        <v>10</v>
      </c>
      <c r="B167" s="71" t="s">
        <v>78</v>
      </c>
      <c r="C167" s="71" t="s">
        <v>766</v>
      </c>
      <c r="D167" s="72">
        <v>200</v>
      </c>
      <c r="E167" s="100" t="s">
        <v>303</v>
      </c>
      <c r="F167" s="101">
        <v>645.5</v>
      </c>
      <c r="G167" s="101">
        <v>0</v>
      </c>
      <c r="H167" s="101">
        <v>0</v>
      </c>
      <c r="I167" s="1"/>
    </row>
    <row r="168" spans="1:9" ht="26.4" outlineLevel="6" x14ac:dyDescent="0.3">
      <c r="A168" s="72" t="s">
        <v>10</v>
      </c>
      <c r="B168" s="71" t="s">
        <v>78</v>
      </c>
      <c r="C168" s="71" t="s">
        <v>85</v>
      </c>
      <c r="D168" s="72"/>
      <c r="E168" s="100" t="s">
        <v>702</v>
      </c>
      <c r="F168" s="101">
        <f>F169</f>
        <v>4838.6000000000004</v>
      </c>
      <c r="G168" s="101">
        <f>G169</f>
        <v>4902.2</v>
      </c>
      <c r="H168" s="101">
        <f>H169</f>
        <v>5098.3</v>
      </c>
      <c r="I168" s="1"/>
    </row>
    <row r="169" spans="1:9" ht="26.4" outlineLevel="7" x14ac:dyDescent="0.3">
      <c r="A169" s="72" t="s">
        <v>10</v>
      </c>
      <c r="B169" s="71" t="s">
        <v>78</v>
      </c>
      <c r="C169" s="71" t="s">
        <v>85</v>
      </c>
      <c r="D169" s="72" t="s">
        <v>7</v>
      </c>
      <c r="E169" s="100" t="s">
        <v>303</v>
      </c>
      <c r="F169" s="101">
        <v>4838.6000000000004</v>
      </c>
      <c r="G169" s="101">
        <v>4902.2</v>
      </c>
      <c r="H169" s="101">
        <v>5098.3</v>
      </c>
      <c r="I169" s="1"/>
    </row>
    <row r="170" spans="1:9" ht="39.6" outlineLevel="5" x14ac:dyDescent="0.3">
      <c r="A170" s="72" t="s">
        <v>10</v>
      </c>
      <c r="B170" s="71" t="s">
        <v>78</v>
      </c>
      <c r="C170" s="71" t="s">
        <v>86</v>
      </c>
      <c r="D170" s="72"/>
      <c r="E170" s="100" t="s">
        <v>612</v>
      </c>
      <c r="F170" s="101">
        <f>F173+F171</f>
        <v>7733.7</v>
      </c>
      <c r="G170" s="101">
        <f>G173+G171</f>
        <v>8043.1</v>
      </c>
      <c r="H170" s="101">
        <f>H173+H171</f>
        <v>8364.7999999999993</v>
      </c>
      <c r="I170" s="1"/>
    </row>
    <row r="171" spans="1:9" ht="26.4" outlineLevel="5" x14ac:dyDescent="0.3">
      <c r="A171" s="72" t="s">
        <v>10</v>
      </c>
      <c r="B171" s="71" t="s">
        <v>78</v>
      </c>
      <c r="C171" s="71" t="s">
        <v>558</v>
      </c>
      <c r="D171" s="72"/>
      <c r="E171" s="100" t="s">
        <v>559</v>
      </c>
      <c r="F171" s="101">
        <f>F172</f>
        <v>6960.3</v>
      </c>
      <c r="G171" s="101">
        <f>G172</f>
        <v>7238.8</v>
      </c>
      <c r="H171" s="101">
        <f>H172</f>
        <v>7528.3</v>
      </c>
      <c r="I171" s="1"/>
    </row>
    <row r="172" spans="1:9" ht="26.4" outlineLevel="5" x14ac:dyDescent="0.3">
      <c r="A172" s="72" t="s">
        <v>10</v>
      </c>
      <c r="B172" s="71" t="s">
        <v>78</v>
      </c>
      <c r="C172" s="71" t="s">
        <v>558</v>
      </c>
      <c r="D172" s="72" t="s">
        <v>7</v>
      </c>
      <c r="E172" s="100" t="s">
        <v>303</v>
      </c>
      <c r="F172" s="101">
        <v>6960.3</v>
      </c>
      <c r="G172" s="101">
        <v>7238.8</v>
      </c>
      <c r="H172" s="101">
        <v>7528.3</v>
      </c>
      <c r="I172" s="1"/>
    </row>
    <row r="173" spans="1:9" ht="26.4" outlineLevel="6" x14ac:dyDescent="0.3">
      <c r="A173" s="72" t="s">
        <v>10</v>
      </c>
      <c r="B173" s="71" t="s">
        <v>78</v>
      </c>
      <c r="C173" s="71" t="s">
        <v>87</v>
      </c>
      <c r="D173" s="72"/>
      <c r="E173" s="100" t="s">
        <v>378</v>
      </c>
      <c r="F173" s="101">
        <f>F174</f>
        <v>773.4</v>
      </c>
      <c r="G173" s="101">
        <f>G174</f>
        <v>804.3</v>
      </c>
      <c r="H173" s="101">
        <f>H174</f>
        <v>836.5</v>
      </c>
      <c r="I173" s="1"/>
    </row>
    <row r="174" spans="1:9" ht="26.4" outlineLevel="7" x14ac:dyDescent="0.3">
      <c r="A174" s="72" t="s">
        <v>10</v>
      </c>
      <c r="B174" s="71" t="s">
        <v>78</v>
      </c>
      <c r="C174" s="71" t="s">
        <v>87</v>
      </c>
      <c r="D174" s="72" t="s">
        <v>7</v>
      </c>
      <c r="E174" s="100" t="s">
        <v>303</v>
      </c>
      <c r="F174" s="101">
        <v>773.4</v>
      </c>
      <c r="G174" s="101">
        <v>804.3</v>
      </c>
      <c r="H174" s="101">
        <v>836.5</v>
      </c>
      <c r="I174" s="1"/>
    </row>
    <row r="175" spans="1:9" ht="26.4" outlineLevel="4" x14ac:dyDescent="0.3">
      <c r="A175" s="72" t="s">
        <v>10</v>
      </c>
      <c r="B175" s="71" t="s">
        <v>78</v>
      </c>
      <c r="C175" s="71" t="s">
        <v>88</v>
      </c>
      <c r="D175" s="72"/>
      <c r="E175" s="100" t="s">
        <v>379</v>
      </c>
      <c r="F175" s="101">
        <f>F176</f>
        <v>3245.3</v>
      </c>
      <c r="G175" s="101">
        <f>G176</f>
        <v>3375.1</v>
      </c>
      <c r="H175" s="101">
        <f>H176</f>
        <v>3510.2</v>
      </c>
      <c r="I175" s="1"/>
    </row>
    <row r="176" spans="1:9" ht="52.8" outlineLevel="5" x14ac:dyDescent="0.3">
      <c r="A176" s="72" t="s">
        <v>10</v>
      </c>
      <c r="B176" s="71" t="s">
        <v>78</v>
      </c>
      <c r="C176" s="71" t="s">
        <v>89</v>
      </c>
      <c r="D176" s="72"/>
      <c r="E176" s="100" t="s">
        <v>613</v>
      </c>
      <c r="F176" s="101">
        <f>F177+F179</f>
        <v>3245.3</v>
      </c>
      <c r="G176" s="101">
        <f>G177+G179</f>
        <v>3375.1</v>
      </c>
      <c r="H176" s="101">
        <f>H177+H179</f>
        <v>3510.2</v>
      </c>
      <c r="I176" s="1"/>
    </row>
    <row r="177" spans="1:9" ht="39.6" outlineLevel="5" x14ac:dyDescent="0.3">
      <c r="A177" s="72" t="s">
        <v>10</v>
      </c>
      <c r="B177" s="71" t="s">
        <v>78</v>
      </c>
      <c r="C177" s="71" t="s">
        <v>560</v>
      </c>
      <c r="D177" s="72"/>
      <c r="E177" s="100" t="s">
        <v>561</v>
      </c>
      <c r="F177" s="101">
        <f>F178</f>
        <v>2920.8</v>
      </c>
      <c r="G177" s="101">
        <f>G178</f>
        <v>3037.6</v>
      </c>
      <c r="H177" s="101">
        <f>H178</f>
        <v>3159.2</v>
      </c>
      <c r="I177" s="1"/>
    </row>
    <row r="178" spans="1:9" ht="26.4" outlineLevel="5" x14ac:dyDescent="0.3">
      <c r="A178" s="72" t="s">
        <v>10</v>
      </c>
      <c r="B178" s="71" t="s">
        <v>78</v>
      </c>
      <c r="C178" s="71" t="s">
        <v>560</v>
      </c>
      <c r="D178" s="72" t="s">
        <v>7</v>
      </c>
      <c r="E178" s="100" t="s">
        <v>303</v>
      </c>
      <c r="F178" s="101">
        <v>2920.8</v>
      </c>
      <c r="G178" s="101">
        <v>3037.6</v>
      </c>
      <c r="H178" s="101">
        <v>3159.2</v>
      </c>
      <c r="I178" s="1"/>
    </row>
    <row r="179" spans="1:9" ht="39.6" outlineLevel="6" x14ac:dyDescent="0.3">
      <c r="A179" s="102" t="s">
        <v>10</v>
      </c>
      <c r="B179" s="103" t="s">
        <v>78</v>
      </c>
      <c r="C179" s="103" t="s">
        <v>90</v>
      </c>
      <c r="D179" s="102"/>
      <c r="E179" s="78" t="s">
        <v>382</v>
      </c>
      <c r="F179" s="104">
        <f>F180</f>
        <v>324.5</v>
      </c>
      <c r="G179" s="104">
        <f>G180</f>
        <v>337.5</v>
      </c>
      <c r="H179" s="104">
        <f>H180</f>
        <v>351</v>
      </c>
      <c r="I179" s="1"/>
    </row>
    <row r="180" spans="1:9" ht="26.4" outlineLevel="7" x14ac:dyDescent="0.3">
      <c r="A180" s="102" t="s">
        <v>10</v>
      </c>
      <c r="B180" s="103" t="s">
        <v>78</v>
      </c>
      <c r="C180" s="103" t="s">
        <v>90</v>
      </c>
      <c r="D180" s="102" t="s">
        <v>7</v>
      </c>
      <c r="E180" s="78" t="s">
        <v>303</v>
      </c>
      <c r="F180" s="104">
        <v>324.5</v>
      </c>
      <c r="G180" s="104">
        <v>337.5</v>
      </c>
      <c r="H180" s="104">
        <v>351</v>
      </c>
      <c r="I180" s="1"/>
    </row>
    <row r="181" spans="1:9" ht="39.75" customHeight="1" outlineLevel="3" x14ac:dyDescent="0.3">
      <c r="A181" s="72" t="s">
        <v>10</v>
      </c>
      <c r="B181" s="71" t="s">
        <v>78</v>
      </c>
      <c r="C181" s="71" t="s">
        <v>28</v>
      </c>
      <c r="D181" s="72"/>
      <c r="E181" s="100" t="s">
        <v>669</v>
      </c>
      <c r="F181" s="101">
        <f>F182</f>
        <v>400</v>
      </c>
      <c r="G181" s="101">
        <f t="shared" ref="G181:H181" si="35">G182</f>
        <v>400</v>
      </c>
      <c r="H181" s="101">
        <f t="shared" si="35"/>
        <v>400</v>
      </c>
      <c r="I181" s="1"/>
    </row>
    <row r="182" spans="1:9" ht="26.4" outlineLevel="4" x14ac:dyDescent="0.3">
      <c r="A182" s="72" t="s">
        <v>10</v>
      </c>
      <c r="B182" s="71" t="s">
        <v>78</v>
      </c>
      <c r="C182" s="71" t="s">
        <v>34</v>
      </c>
      <c r="D182" s="72"/>
      <c r="E182" s="100" t="s">
        <v>324</v>
      </c>
      <c r="F182" s="101">
        <f>F183</f>
        <v>400</v>
      </c>
      <c r="G182" s="101">
        <f t="shared" ref="G182:H183" si="36">G183</f>
        <v>400</v>
      </c>
      <c r="H182" s="101">
        <f t="shared" si="36"/>
        <v>400</v>
      </c>
      <c r="I182" s="1"/>
    </row>
    <row r="183" spans="1:9" ht="51" customHeight="1" outlineLevel="5" x14ac:dyDescent="0.3">
      <c r="A183" s="72" t="s">
        <v>10</v>
      </c>
      <c r="B183" s="71" t="s">
        <v>78</v>
      </c>
      <c r="C183" s="71" t="s">
        <v>35</v>
      </c>
      <c r="D183" s="72"/>
      <c r="E183" s="100" t="s">
        <v>325</v>
      </c>
      <c r="F183" s="101">
        <f>F184</f>
        <v>400</v>
      </c>
      <c r="G183" s="101">
        <f t="shared" si="36"/>
        <v>400</v>
      </c>
      <c r="H183" s="101">
        <f t="shared" si="36"/>
        <v>400</v>
      </c>
      <c r="I183" s="1"/>
    </row>
    <row r="184" spans="1:9" ht="56.25" customHeight="1" outlineLevel="7" x14ac:dyDescent="0.3">
      <c r="A184" s="72" t="s">
        <v>10</v>
      </c>
      <c r="B184" s="71" t="s">
        <v>78</v>
      </c>
      <c r="C184" s="71" t="s">
        <v>682</v>
      </c>
      <c r="D184" s="72"/>
      <c r="E184" s="100" t="s">
        <v>743</v>
      </c>
      <c r="F184" s="101">
        <f>F185</f>
        <v>400</v>
      </c>
      <c r="G184" s="101">
        <f t="shared" ref="G184:H184" si="37">G185</f>
        <v>400</v>
      </c>
      <c r="H184" s="101">
        <f t="shared" si="37"/>
        <v>400</v>
      </c>
      <c r="I184" s="1"/>
    </row>
    <row r="185" spans="1:9" ht="26.4" outlineLevel="7" x14ac:dyDescent="0.3">
      <c r="A185" s="72" t="s">
        <v>10</v>
      </c>
      <c r="B185" s="71" t="s">
        <v>78</v>
      </c>
      <c r="C185" s="71" t="s">
        <v>682</v>
      </c>
      <c r="D185" s="72" t="s">
        <v>7</v>
      </c>
      <c r="E185" s="100" t="s">
        <v>303</v>
      </c>
      <c r="F185" s="101">
        <v>400</v>
      </c>
      <c r="G185" s="101">
        <v>400</v>
      </c>
      <c r="H185" s="101">
        <v>400</v>
      </c>
      <c r="I185" s="1"/>
    </row>
    <row r="186" spans="1:9" outlineLevel="2" x14ac:dyDescent="0.3">
      <c r="A186" s="72" t="s">
        <v>10</v>
      </c>
      <c r="B186" s="71" t="s">
        <v>92</v>
      </c>
      <c r="C186" s="71"/>
      <c r="D186" s="72"/>
      <c r="E186" s="100" t="s">
        <v>272</v>
      </c>
      <c r="F186" s="101">
        <f>F187</f>
        <v>100</v>
      </c>
      <c r="G186" s="101">
        <f>G187</f>
        <v>100</v>
      </c>
      <c r="H186" s="101">
        <f>H187</f>
        <v>100</v>
      </c>
      <c r="I186" s="1"/>
    </row>
    <row r="187" spans="1:9" ht="39.6" outlineLevel="3" x14ac:dyDescent="0.3">
      <c r="A187" s="72" t="s">
        <v>10</v>
      </c>
      <c r="B187" s="71" t="s">
        <v>92</v>
      </c>
      <c r="C187" s="71" t="s">
        <v>28</v>
      </c>
      <c r="D187" s="72"/>
      <c r="E187" s="100" t="s">
        <v>669</v>
      </c>
      <c r="F187" s="101">
        <f>F188</f>
        <v>100</v>
      </c>
      <c r="G187" s="101">
        <f t="shared" ref="G187:H189" si="38">G188</f>
        <v>100</v>
      </c>
      <c r="H187" s="101">
        <f t="shared" si="38"/>
        <v>100</v>
      </c>
      <c r="I187" s="1"/>
    </row>
    <row r="188" spans="1:9" ht="26.4" outlineLevel="4" x14ac:dyDescent="0.3">
      <c r="A188" s="72" t="s">
        <v>10</v>
      </c>
      <c r="B188" s="71" t="s">
        <v>92</v>
      </c>
      <c r="C188" s="71" t="s">
        <v>34</v>
      </c>
      <c r="D188" s="72"/>
      <c r="E188" s="100" t="s">
        <v>324</v>
      </c>
      <c r="F188" s="101">
        <f>F189</f>
        <v>100</v>
      </c>
      <c r="G188" s="101">
        <f t="shared" si="38"/>
        <v>100</v>
      </c>
      <c r="H188" s="101">
        <f t="shared" si="38"/>
        <v>100</v>
      </c>
      <c r="I188" s="1"/>
    </row>
    <row r="189" spans="1:9" ht="52.8" outlineLevel="5" x14ac:dyDescent="0.3">
      <c r="A189" s="72" t="s">
        <v>10</v>
      </c>
      <c r="B189" s="71" t="s">
        <v>92</v>
      </c>
      <c r="C189" s="71" t="s">
        <v>35</v>
      </c>
      <c r="D189" s="72"/>
      <c r="E189" s="100" t="s">
        <v>325</v>
      </c>
      <c r="F189" s="101">
        <f>F190</f>
        <v>100</v>
      </c>
      <c r="G189" s="101">
        <f t="shared" si="38"/>
        <v>100</v>
      </c>
      <c r="H189" s="101">
        <f t="shared" si="38"/>
        <v>100</v>
      </c>
      <c r="I189" s="1"/>
    </row>
    <row r="190" spans="1:9" outlineLevel="6" x14ac:dyDescent="0.3">
      <c r="A190" s="72" t="s">
        <v>10</v>
      </c>
      <c r="B190" s="71" t="s">
        <v>92</v>
      </c>
      <c r="C190" s="71" t="s">
        <v>93</v>
      </c>
      <c r="D190" s="72"/>
      <c r="E190" s="100" t="s">
        <v>386</v>
      </c>
      <c r="F190" s="101">
        <f>F191</f>
        <v>100</v>
      </c>
      <c r="G190" s="101">
        <f>G191</f>
        <v>100</v>
      </c>
      <c r="H190" s="101">
        <f>H191</f>
        <v>100</v>
      </c>
      <c r="I190" s="1"/>
    </row>
    <row r="191" spans="1:9" ht="26.4" outlineLevel="7" x14ac:dyDescent="0.3">
      <c r="A191" s="72" t="s">
        <v>10</v>
      </c>
      <c r="B191" s="71" t="s">
        <v>92</v>
      </c>
      <c r="C191" s="71" t="s">
        <v>93</v>
      </c>
      <c r="D191" s="72" t="s">
        <v>7</v>
      </c>
      <c r="E191" s="100" t="s">
        <v>303</v>
      </c>
      <c r="F191" s="101">
        <v>100</v>
      </c>
      <c r="G191" s="101">
        <v>100</v>
      </c>
      <c r="H191" s="101">
        <v>100</v>
      </c>
      <c r="I191" s="1"/>
    </row>
    <row r="192" spans="1:9" outlineLevel="1" x14ac:dyDescent="0.3">
      <c r="A192" s="72" t="s">
        <v>10</v>
      </c>
      <c r="B192" s="71" t="s">
        <v>94</v>
      </c>
      <c r="C192" s="71"/>
      <c r="D192" s="72"/>
      <c r="E192" s="100" t="s">
        <v>252</v>
      </c>
      <c r="F192" s="101">
        <f>F193+F206+F234+F286</f>
        <v>98681.600000000006</v>
      </c>
      <c r="G192" s="101">
        <f>G193+G206+G234+G286</f>
        <v>55342.5</v>
      </c>
      <c r="H192" s="101">
        <f>H193+H206+H234+H286</f>
        <v>52509.2</v>
      </c>
      <c r="I192" s="1"/>
    </row>
    <row r="193" spans="1:9" outlineLevel="2" x14ac:dyDescent="0.3">
      <c r="A193" s="72" t="s">
        <v>10</v>
      </c>
      <c r="B193" s="71" t="s">
        <v>95</v>
      </c>
      <c r="C193" s="71"/>
      <c r="D193" s="72"/>
      <c r="E193" s="100" t="s">
        <v>273</v>
      </c>
      <c r="F193" s="101">
        <f>F194+F201</f>
        <v>4333.3</v>
      </c>
      <c r="G193" s="101">
        <f>G194+G201</f>
        <v>2633.3</v>
      </c>
      <c r="H193" s="101">
        <f>H194+H201</f>
        <v>1500</v>
      </c>
      <c r="I193" s="1"/>
    </row>
    <row r="194" spans="1:9" ht="52.8" outlineLevel="3" x14ac:dyDescent="0.3">
      <c r="A194" s="72" t="s">
        <v>10</v>
      </c>
      <c r="B194" s="71" t="s">
        <v>95</v>
      </c>
      <c r="C194" s="71" t="s">
        <v>71</v>
      </c>
      <c r="D194" s="72"/>
      <c r="E194" s="100" t="s">
        <v>668</v>
      </c>
      <c r="F194" s="101">
        <f t="shared" ref="F194:H195" si="39">F195</f>
        <v>3133.3</v>
      </c>
      <c r="G194" s="101">
        <f t="shared" si="39"/>
        <v>2633.3</v>
      </c>
      <c r="H194" s="101">
        <f t="shared" si="39"/>
        <v>1500</v>
      </c>
      <c r="I194" s="1"/>
    </row>
    <row r="195" spans="1:9" ht="26.4" outlineLevel="4" x14ac:dyDescent="0.3">
      <c r="A195" s="72" t="s">
        <v>10</v>
      </c>
      <c r="B195" s="71" t="s">
        <v>95</v>
      </c>
      <c r="C195" s="71" t="s">
        <v>96</v>
      </c>
      <c r="D195" s="72"/>
      <c r="E195" s="100" t="s">
        <v>388</v>
      </c>
      <c r="F195" s="101">
        <f t="shared" si="39"/>
        <v>3133.3</v>
      </c>
      <c r="G195" s="101">
        <f t="shared" si="39"/>
        <v>2633.3</v>
      </c>
      <c r="H195" s="101">
        <f t="shared" si="39"/>
        <v>1500</v>
      </c>
      <c r="I195" s="1"/>
    </row>
    <row r="196" spans="1:9" ht="39.6" outlineLevel="5" x14ac:dyDescent="0.3">
      <c r="A196" s="72" t="s">
        <v>10</v>
      </c>
      <c r="B196" s="71" t="s">
        <v>95</v>
      </c>
      <c r="C196" s="71" t="s">
        <v>97</v>
      </c>
      <c r="D196" s="72"/>
      <c r="E196" s="100" t="s">
        <v>389</v>
      </c>
      <c r="F196" s="101">
        <f>F199+F197</f>
        <v>3133.3</v>
      </c>
      <c r="G196" s="101">
        <f t="shared" ref="G196:H196" si="40">G199+G197</f>
        <v>2633.3</v>
      </c>
      <c r="H196" s="101">
        <f t="shared" si="40"/>
        <v>1500</v>
      </c>
      <c r="I196" s="1"/>
    </row>
    <row r="197" spans="1:9" ht="39.6" outlineLevel="6" x14ac:dyDescent="0.3">
      <c r="A197" s="72" t="s">
        <v>10</v>
      </c>
      <c r="B197" s="71" t="s">
        <v>95</v>
      </c>
      <c r="C197" s="71" t="s">
        <v>98</v>
      </c>
      <c r="D197" s="72"/>
      <c r="E197" s="100" t="s">
        <v>391</v>
      </c>
      <c r="F197" s="101">
        <f>F198</f>
        <v>2133.3000000000002</v>
      </c>
      <c r="G197" s="101">
        <f>G198</f>
        <v>2133.3000000000002</v>
      </c>
      <c r="H197" s="101">
        <f>H198</f>
        <v>1000</v>
      </c>
      <c r="I197" s="1"/>
    </row>
    <row r="198" spans="1:9" ht="26.4" outlineLevel="7" x14ac:dyDescent="0.3">
      <c r="A198" s="72" t="s">
        <v>10</v>
      </c>
      <c r="B198" s="71" t="s">
        <v>95</v>
      </c>
      <c r="C198" s="71" t="s">
        <v>98</v>
      </c>
      <c r="D198" s="72" t="s">
        <v>7</v>
      </c>
      <c r="E198" s="100" t="s">
        <v>303</v>
      </c>
      <c r="F198" s="101">
        <v>2133.3000000000002</v>
      </c>
      <c r="G198" s="101">
        <v>2133.3000000000002</v>
      </c>
      <c r="H198" s="101">
        <v>1000</v>
      </c>
      <c r="I198" s="1"/>
    </row>
    <row r="199" spans="1:9" ht="26.4" outlineLevel="6" x14ac:dyDescent="0.3">
      <c r="A199" s="72" t="s">
        <v>10</v>
      </c>
      <c r="B199" s="71" t="s">
        <v>95</v>
      </c>
      <c r="C199" s="71" t="s">
        <v>637</v>
      </c>
      <c r="D199" s="72"/>
      <c r="E199" s="100" t="s">
        <v>636</v>
      </c>
      <c r="F199" s="101">
        <f>F200</f>
        <v>1000</v>
      </c>
      <c r="G199" s="101">
        <f>G200</f>
        <v>500</v>
      </c>
      <c r="H199" s="101">
        <f>H200</f>
        <v>500</v>
      </c>
      <c r="I199" s="1"/>
    </row>
    <row r="200" spans="1:9" ht="26.4" outlineLevel="7" x14ac:dyDescent="0.3">
      <c r="A200" s="72" t="s">
        <v>10</v>
      </c>
      <c r="B200" s="71" t="s">
        <v>95</v>
      </c>
      <c r="C200" s="71" t="s">
        <v>637</v>
      </c>
      <c r="D200" s="72">
        <v>200</v>
      </c>
      <c r="E200" s="100" t="s">
        <v>303</v>
      </c>
      <c r="F200" s="101">
        <v>1000</v>
      </c>
      <c r="G200" s="101">
        <v>500</v>
      </c>
      <c r="H200" s="101">
        <v>500</v>
      </c>
      <c r="I200" s="1"/>
    </row>
    <row r="201" spans="1:9" ht="39.6" outlineLevel="3" x14ac:dyDescent="0.3">
      <c r="A201" s="72" t="s">
        <v>10</v>
      </c>
      <c r="B201" s="71" t="s">
        <v>95</v>
      </c>
      <c r="C201" s="71" t="s">
        <v>99</v>
      </c>
      <c r="D201" s="72"/>
      <c r="E201" s="100" t="s">
        <v>639</v>
      </c>
      <c r="F201" s="101">
        <f t="shared" ref="F201:H204" si="41">F202</f>
        <v>1200</v>
      </c>
      <c r="G201" s="101">
        <f t="shared" si="41"/>
        <v>0</v>
      </c>
      <c r="H201" s="101">
        <f t="shared" si="41"/>
        <v>0</v>
      </c>
      <c r="I201" s="1"/>
    </row>
    <row r="202" spans="1:9" ht="26.4" outlineLevel="4" x14ac:dyDescent="0.3">
      <c r="A202" s="72" t="s">
        <v>10</v>
      </c>
      <c r="B202" s="71" t="s">
        <v>95</v>
      </c>
      <c r="C202" s="71" t="s">
        <v>100</v>
      </c>
      <c r="D202" s="72"/>
      <c r="E202" s="100" t="s">
        <v>602</v>
      </c>
      <c r="F202" s="101">
        <f>F203</f>
        <v>1200</v>
      </c>
      <c r="G202" s="101">
        <f t="shared" si="41"/>
        <v>0</v>
      </c>
      <c r="H202" s="101">
        <f t="shared" si="41"/>
        <v>0</v>
      </c>
      <c r="I202" s="1"/>
    </row>
    <row r="203" spans="1:9" ht="26.4" outlineLevel="5" x14ac:dyDescent="0.3">
      <c r="A203" s="72" t="s">
        <v>10</v>
      </c>
      <c r="B203" s="71" t="s">
        <v>95</v>
      </c>
      <c r="C203" s="71" t="s">
        <v>101</v>
      </c>
      <c r="D203" s="72"/>
      <c r="E203" s="100" t="s">
        <v>603</v>
      </c>
      <c r="F203" s="101">
        <f>F204</f>
        <v>1200</v>
      </c>
      <c r="G203" s="101">
        <f t="shared" si="41"/>
        <v>0</v>
      </c>
      <c r="H203" s="101">
        <f t="shared" si="41"/>
        <v>0</v>
      </c>
      <c r="I203" s="1"/>
    </row>
    <row r="204" spans="1:9" outlineLevel="6" x14ac:dyDescent="0.3">
      <c r="A204" s="72" t="s">
        <v>10</v>
      </c>
      <c r="B204" s="71" t="s">
        <v>95</v>
      </c>
      <c r="C204" s="71" t="s">
        <v>102</v>
      </c>
      <c r="D204" s="72"/>
      <c r="E204" s="100" t="s">
        <v>533</v>
      </c>
      <c r="F204" s="101">
        <f t="shared" si="41"/>
        <v>1200</v>
      </c>
      <c r="G204" s="101">
        <f t="shared" si="41"/>
        <v>0</v>
      </c>
      <c r="H204" s="101">
        <f t="shared" si="41"/>
        <v>0</v>
      </c>
      <c r="I204" s="1"/>
    </row>
    <row r="205" spans="1:9" ht="26.4" outlineLevel="7" x14ac:dyDescent="0.3">
      <c r="A205" s="72" t="s">
        <v>10</v>
      </c>
      <c r="B205" s="71" t="s">
        <v>95</v>
      </c>
      <c r="C205" s="71" t="s">
        <v>102</v>
      </c>
      <c r="D205" s="72" t="s">
        <v>7</v>
      </c>
      <c r="E205" s="100" t="s">
        <v>303</v>
      </c>
      <c r="F205" s="101">
        <v>1200</v>
      </c>
      <c r="G205" s="101">
        <v>0</v>
      </c>
      <c r="H205" s="101">
        <v>0</v>
      </c>
      <c r="I205" s="1"/>
    </row>
    <row r="206" spans="1:9" outlineLevel="2" x14ac:dyDescent="0.3">
      <c r="A206" s="72" t="s">
        <v>10</v>
      </c>
      <c r="B206" s="71" t="s">
        <v>104</v>
      </c>
      <c r="C206" s="71"/>
      <c r="D206" s="72"/>
      <c r="E206" s="100" t="s">
        <v>275</v>
      </c>
      <c r="F206" s="101">
        <f t="shared" ref="F206:H207" si="42">F207</f>
        <v>21750</v>
      </c>
      <c r="G206" s="101">
        <f t="shared" si="42"/>
        <v>2600</v>
      </c>
      <c r="H206" s="101">
        <f t="shared" si="42"/>
        <v>2600</v>
      </c>
      <c r="I206" s="1"/>
    </row>
    <row r="207" spans="1:9" ht="52.8" outlineLevel="3" x14ac:dyDescent="0.3">
      <c r="A207" s="72" t="s">
        <v>10</v>
      </c>
      <c r="B207" s="71" t="s">
        <v>104</v>
      </c>
      <c r="C207" s="71" t="s">
        <v>71</v>
      </c>
      <c r="D207" s="72"/>
      <c r="E207" s="100" t="s">
        <v>668</v>
      </c>
      <c r="F207" s="101">
        <f t="shared" si="42"/>
        <v>21750</v>
      </c>
      <c r="G207" s="101">
        <f t="shared" si="42"/>
        <v>2600</v>
      </c>
      <c r="H207" s="101">
        <f t="shared" si="42"/>
        <v>2600</v>
      </c>
      <c r="I207" s="1"/>
    </row>
    <row r="208" spans="1:9" ht="26.4" outlineLevel="4" x14ac:dyDescent="0.3">
      <c r="A208" s="72" t="s">
        <v>10</v>
      </c>
      <c r="B208" s="71" t="s">
        <v>104</v>
      </c>
      <c r="C208" s="71" t="s">
        <v>96</v>
      </c>
      <c r="D208" s="72"/>
      <c r="E208" s="100" t="s">
        <v>388</v>
      </c>
      <c r="F208" s="101">
        <f>F209+F214+F229</f>
        <v>21750</v>
      </c>
      <c r="G208" s="101">
        <f>G209+G214+G229</f>
        <v>2600</v>
      </c>
      <c r="H208" s="101">
        <f>H209+H214+H229</f>
        <v>2600</v>
      </c>
      <c r="I208" s="1"/>
    </row>
    <row r="209" spans="1:9" ht="40.5" customHeight="1" outlineLevel="5" x14ac:dyDescent="0.3">
      <c r="A209" s="72" t="s">
        <v>10</v>
      </c>
      <c r="B209" s="71" t="s">
        <v>104</v>
      </c>
      <c r="C209" s="71" t="s">
        <v>105</v>
      </c>
      <c r="D209" s="72"/>
      <c r="E209" s="100" t="s">
        <v>397</v>
      </c>
      <c r="F209" s="101">
        <f>F210+F212</f>
        <v>7800</v>
      </c>
      <c r="G209" s="101">
        <f>G210+G212</f>
        <v>1000</v>
      </c>
      <c r="H209" s="101">
        <f>H210+H212</f>
        <v>1000</v>
      </c>
      <c r="I209" s="1"/>
    </row>
    <row r="210" spans="1:9" ht="26.4" outlineLevel="6" x14ac:dyDescent="0.3">
      <c r="A210" s="72" t="s">
        <v>10</v>
      </c>
      <c r="B210" s="71" t="s">
        <v>104</v>
      </c>
      <c r="C210" s="71" t="s">
        <v>106</v>
      </c>
      <c r="D210" s="72"/>
      <c r="E210" s="100" t="s">
        <v>398</v>
      </c>
      <c r="F210" s="101">
        <f>F211</f>
        <v>7000</v>
      </c>
      <c r="G210" s="101">
        <f>G211</f>
        <v>500</v>
      </c>
      <c r="H210" s="101">
        <f>H211</f>
        <v>500</v>
      </c>
      <c r="I210" s="1"/>
    </row>
    <row r="211" spans="1:9" ht="26.4" outlineLevel="7" x14ac:dyDescent="0.3">
      <c r="A211" s="72" t="s">
        <v>10</v>
      </c>
      <c r="B211" s="71" t="s">
        <v>104</v>
      </c>
      <c r="C211" s="71" t="s">
        <v>106</v>
      </c>
      <c r="D211" s="72" t="s">
        <v>7</v>
      </c>
      <c r="E211" s="100" t="s">
        <v>303</v>
      </c>
      <c r="F211" s="101">
        <v>7000</v>
      </c>
      <c r="G211" s="101">
        <v>500</v>
      </c>
      <c r="H211" s="101">
        <v>500</v>
      </c>
      <c r="I211" s="1"/>
    </row>
    <row r="212" spans="1:9" outlineLevel="6" x14ac:dyDescent="0.3">
      <c r="A212" s="72" t="s">
        <v>10</v>
      </c>
      <c r="B212" s="71" t="s">
        <v>104</v>
      </c>
      <c r="C212" s="71" t="s">
        <v>107</v>
      </c>
      <c r="D212" s="72"/>
      <c r="E212" s="100" t="s">
        <v>399</v>
      </c>
      <c r="F212" s="101">
        <f>F213</f>
        <v>800</v>
      </c>
      <c r="G212" s="101">
        <f>G213</f>
        <v>500</v>
      </c>
      <c r="H212" s="101">
        <f>H213</f>
        <v>500</v>
      </c>
      <c r="I212" s="1"/>
    </row>
    <row r="213" spans="1:9" ht="26.4" outlineLevel="7" x14ac:dyDescent="0.3">
      <c r="A213" s="72" t="s">
        <v>10</v>
      </c>
      <c r="B213" s="71" t="s">
        <v>104</v>
      </c>
      <c r="C213" s="71" t="s">
        <v>107</v>
      </c>
      <c r="D213" s="72" t="s">
        <v>7</v>
      </c>
      <c r="E213" s="100" t="s">
        <v>303</v>
      </c>
      <c r="F213" s="101">
        <v>800</v>
      </c>
      <c r="G213" s="101">
        <v>500</v>
      </c>
      <c r="H213" s="101">
        <v>500</v>
      </c>
      <c r="I213" s="1"/>
    </row>
    <row r="214" spans="1:9" ht="26.4" outlineLevel="5" x14ac:dyDescent="0.3">
      <c r="A214" s="72" t="s">
        <v>10</v>
      </c>
      <c r="B214" s="71" t="s">
        <v>104</v>
      </c>
      <c r="C214" s="71" t="s">
        <v>108</v>
      </c>
      <c r="D214" s="72"/>
      <c r="E214" s="100" t="s">
        <v>400</v>
      </c>
      <c r="F214" s="104">
        <f>F215+F217+F219+F221+F223+F225+F227</f>
        <v>10950</v>
      </c>
      <c r="G214" s="104">
        <f t="shared" ref="G214:H214" si="43">G215+G217+G219+G221+G223+G225+G227</f>
        <v>1000</v>
      </c>
      <c r="H214" s="104">
        <f t="shared" si="43"/>
        <v>1000</v>
      </c>
      <c r="I214" s="1"/>
    </row>
    <row r="215" spans="1:9" outlineLevel="6" x14ac:dyDescent="0.3">
      <c r="A215" s="72" t="s">
        <v>10</v>
      </c>
      <c r="B215" s="71" t="s">
        <v>104</v>
      </c>
      <c r="C215" s="71" t="s">
        <v>109</v>
      </c>
      <c r="D215" s="72"/>
      <c r="E215" s="100" t="s">
        <v>401</v>
      </c>
      <c r="F215" s="101">
        <f>F216</f>
        <v>2000</v>
      </c>
      <c r="G215" s="101">
        <f>G216</f>
        <v>100</v>
      </c>
      <c r="H215" s="101">
        <f>H216</f>
        <v>100</v>
      </c>
      <c r="I215" s="1"/>
    </row>
    <row r="216" spans="1:9" ht="26.4" outlineLevel="7" x14ac:dyDescent="0.3">
      <c r="A216" s="72" t="s">
        <v>10</v>
      </c>
      <c r="B216" s="71" t="s">
        <v>104</v>
      </c>
      <c r="C216" s="71" t="s">
        <v>109</v>
      </c>
      <c r="D216" s="72" t="s">
        <v>7</v>
      </c>
      <c r="E216" s="100" t="s">
        <v>303</v>
      </c>
      <c r="F216" s="101">
        <v>2000</v>
      </c>
      <c r="G216" s="101">
        <v>100</v>
      </c>
      <c r="H216" s="101">
        <v>100</v>
      </c>
      <c r="I216" s="1"/>
    </row>
    <row r="217" spans="1:9" ht="26.4" outlineLevel="6" x14ac:dyDescent="0.3">
      <c r="A217" s="72" t="s">
        <v>10</v>
      </c>
      <c r="B217" s="71" t="s">
        <v>104</v>
      </c>
      <c r="C217" s="71" t="s">
        <v>110</v>
      </c>
      <c r="D217" s="72"/>
      <c r="E217" s="100" t="s">
        <v>605</v>
      </c>
      <c r="F217" s="101">
        <f>F218</f>
        <v>2000</v>
      </c>
      <c r="G217" s="101">
        <f>G218</f>
        <v>100</v>
      </c>
      <c r="H217" s="101">
        <f>H218</f>
        <v>100</v>
      </c>
      <c r="I217" s="1"/>
    </row>
    <row r="218" spans="1:9" ht="26.4" outlineLevel="7" x14ac:dyDescent="0.3">
      <c r="A218" s="72" t="s">
        <v>10</v>
      </c>
      <c r="B218" s="71" t="s">
        <v>104</v>
      </c>
      <c r="C218" s="71" t="s">
        <v>110</v>
      </c>
      <c r="D218" s="72" t="s">
        <v>7</v>
      </c>
      <c r="E218" s="100" t="s">
        <v>303</v>
      </c>
      <c r="F218" s="101">
        <v>2000</v>
      </c>
      <c r="G218" s="101">
        <v>100</v>
      </c>
      <c r="H218" s="101">
        <v>100</v>
      </c>
      <c r="I218" s="1"/>
    </row>
    <row r="219" spans="1:9" ht="39.6" outlineLevel="6" x14ac:dyDescent="0.3">
      <c r="A219" s="72" t="s">
        <v>10</v>
      </c>
      <c r="B219" s="71" t="s">
        <v>104</v>
      </c>
      <c r="C219" s="71" t="s">
        <v>111</v>
      </c>
      <c r="D219" s="72"/>
      <c r="E219" s="100" t="s">
        <v>402</v>
      </c>
      <c r="F219" s="101">
        <f>F220</f>
        <v>650</v>
      </c>
      <c r="G219" s="101">
        <f>G220</f>
        <v>500</v>
      </c>
      <c r="H219" s="101">
        <f>H220</f>
        <v>500</v>
      </c>
      <c r="I219" s="1"/>
    </row>
    <row r="220" spans="1:9" ht="26.4" outlineLevel="7" x14ac:dyDescent="0.3">
      <c r="A220" s="72" t="s">
        <v>10</v>
      </c>
      <c r="B220" s="71" t="s">
        <v>104</v>
      </c>
      <c r="C220" s="71" t="s">
        <v>111</v>
      </c>
      <c r="D220" s="72" t="s">
        <v>7</v>
      </c>
      <c r="E220" s="100" t="s">
        <v>303</v>
      </c>
      <c r="F220" s="101">
        <v>650</v>
      </c>
      <c r="G220" s="101">
        <v>500</v>
      </c>
      <c r="H220" s="101">
        <v>500</v>
      </c>
      <c r="I220" s="1"/>
    </row>
    <row r="221" spans="1:9" ht="26.4" outlineLevel="7" x14ac:dyDescent="0.3">
      <c r="A221" s="72" t="s">
        <v>10</v>
      </c>
      <c r="B221" s="71" t="s">
        <v>104</v>
      </c>
      <c r="C221" s="71" t="s">
        <v>588</v>
      </c>
      <c r="D221" s="72"/>
      <c r="E221" s="100" t="s">
        <v>589</v>
      </c>
      <c r="F221" s="101">
        <f>F222</f>
        <v>2000</v>
      </c>
      <c r="G221" s="101">
        <f>G222</f>
        <v>100</v>
      </c>
      <c r="H221" s="101">
        <f>H222</f>
        <v>100</v>
      </c>
      <c r="I221" s="1"/>
    </row>
    <row r="222" spans="1:9" ht="26.4" outlineLevel="7" x14ac:dyDescent="0.3">
      <c r="A222" s="72" t="s">
        <v>10</v>
      </c>
      <c r="B222" s="71" t="s">
        <v>104</v>
      </c>
      <c r="C222" s="71" t="s">
        <v>588</v>
      </c>
      <c r="D222" s="72">
        <v>200</v>
      </c>
      <c r="E222" s="100" t="s">
        <v>303</v>
      </c>
      <c r="F222" s="101">
        <v>2000</v>
      </c>
      <c r="G222" s="101">
        <v>100</v>
      </c>
      <c r="H222" s="101">
        <v>100</v>
      </c>
      <c r="I222" s="1"/>
    </row>
    <row r="223" spans="1:9" ht="26.4" outlineLevel="7" x14ac:dyDescent="0.3">
      <c r="A223" s="72" t="s">
        <v>10</v>
      </c>
      <c r="B223" s="71" t="s">
        <v>104</v>
      </c>
      <c r="C223" s="71" t="s">
        <v>606</v>
      </c>
      <c r="D223" s="72"/>
      <c r="E223" s="100" t="s">
        <v>607</v>
      </c>
      <c r="F223" s="101">
        <f>F224</f>
        <v>500</v>
      </c>
      <c r="G223" s="101">
        <f>G224</f>
        <v>100</v>
      </c>
      <c r="H223" s="101">
        <f>H224</f>
        <v>100</v>
      </c>
      <c r="I223" s="1"/>
    </row>
    <row r="224" spans="1:9" ht="26.4" outlineLevel="7" x14ac:dyDescent="0.3">
      <c r="A224" s="72" t="s">
        <v>10</v>
      </c>
      <c r="B224" s="71" t="s">
        <v>104</v>
      </c>
      <c r="C224" s="71" t="s">
        <v>606</v>
      </c>
      <c r="D224" s="72">
        <v>200</v>
      </c>
      <c r="E224" s="100" t="s">
        <v>303</v>
      </c>
      <c r="F224" s="101">
        <v>500</v>
      </c>
      <c r="G224" s="101">
        <v>100</v>
      </c>
      <c r="H224" s="101">
        <v>100</v>
      </c>
      <c r="I224" s="1"/>
    </row>
    <row r="225" spans="1:10" ht="26.4" outlineLevel="7" x14ac:dyDescent="0.3">
      <c r="A225" s="72" t="s">
        <v>10</v>
      </c>
      <c r="B225" s="71" t="s">
        <v>104</v>
      </c>
      <c r="C225" s="71" t="s">
        <v>616</v>
      </c>
      <c r="D225" s="72"/>
      <c r="E225" s="100" t="s">
        <v>617</v>
      </c>
      <c r="F225" s="101">
        <f>F226</f>
        <v>800</v>
      </c>
      <c r="G225" s="101">
        <f>G226</f>
        <v>100</v>
      </c>
      <c r="H225" s="101">
        <f>H226</f>
        <v>100</v>
      </c>
    </row>
    <row r="226" spans="1:10" ht="26.4" outlineLevel="7" x14ac:dyDescent="0.3">
      <c r="A226" s="72" t="s">
        <v>10</v>
      </c>
      <c r="B226" s="71" t="s">
        <v>104</v>
      </c>
      <c r="C226" s="71" t="s">
        <v>616</v>
      </c>
      <c r="D226" s="72">
        <v>200</v>
      </c>
      <c r="E226" s="100" t="s">
        <v>303</v>
      </c>
      <c r="F226" s="101">
        <v>800</v>
      </c>
      <c r="G226" s="101">
        <v>100</v>
      </c>
      <c r="H226" s="101">
        <v>100</v>
      </c>
    </row>
    <row r="227" spans="1:10" ht="26.4" outlineLevel="7" x14ac:dyDescent="0.3">
      <c r="A227" s="72" t="s">
        <v>10</v>
      </c>
      <c r="B227" s="71" t="s">
        <v>104</v>
      </c>
      <c r="C227" s="71" t="s">
        <v>767</v>
      </c>
      <c r="D227" s="72"/>
      <c r="E227" s="100" t="s">
        <v>785</v>
      </c>
      <c r="F227" s="101">
        <f>F228</f>
        <v>3000</v>
      </c>
      <c r="G227" s="101">
        <f t="shared" ref="G227:H227" si="44">G228</f>
        <v>0</v>
      </c>
      <c r="H227" s="101">
        <f t="shared" si="44"/>
        <v>0</v>
      </c>
    </row>
    <row r="228" spans="1:10" outlineLevel="7" x14ac:dyDescent="0.3">
      <c r="A228" s="72" t="s">
        <v>10</v>
      </c>
      <c r="B228" s="71" t="s">
        <v>104</v>
      </c>
      <c r="C228" s="71" t="s">
        <v>767</v>
      </c>
      <c r="D228" s="72">
        <v>800</v>
      </c>
      <c r="E228" s="100" t="s">
        <v>304</v>
      </c>
      <c r="F228" s="101">
        <v>3000</v>
      </c>
      <c r="G228" s="101">
        <v>0</v>
      </c>
      <c r="H228" s="101">
        <v>0</v>
      </c>
    </row>
    <row r="229" spans="1:10" ht="26.4" outlineLevel="5" x14ac:dyDescent="0.3">
      <c r="A229" s="72" t="s">
        <v>10</v>
      </c>
      <c r="B229" s="71" t="s">
        <v>104</v>
      </c>
      <c r="C229" s="71" t="s">
        <v>112</v>
      </c>
      <c r="D229" s="72"/>
      <c r="E229" s="100" t="s">
        <v>403</v>
      </c>
      <c r="F229" s="104">
        <f>F232+F230</f>
        <v>3000</v>
      </c>
      <c r="G229" s="104">
        <f t="shared" ref="G229:H229" si="45">G232+G230</f>
        <v>600</v>
      </c>
      <c r="H229" s="104">
        <f t="shared" si="45"/>
        <v>600</v>
      </c>
    </row>
    <row r="230" spans="1:10" ht="26.4" outlineLevel="5" x14ac:dyDescent="0.3">
      <c r="A230" s="72" t="s">
        <v>10</v>
      </c>
      <c r="B230" s="71" t="s">
        <v>104</v>
      </c>
      <c r="C230" s="71" t="s">
        <v>648</v>
      </c>
      <c r="D230" s="72"/>
      <c r="E230" s="100" t="s">
        <v>649</v>
      </c>
      <c r="F230" s="104">
        <f>F231</f>
        <v>2000</v>
      </c>
      <c r="G230" s="104">
        <f t="shared" ref="G230:H230" si="46">G231</f>
        <v>100</v>
      </c>
      <c r="H230" s="104">
        <f t="shared" si="46"/>
        <v>100</v>
      </c>
    </row>
    <row r="231" spans="1:10" ht="26.4" outlineLevel="5" x14ac:dyDescent="0.3">
      <c r="A231" s="72" t="s">
        <v>10</v>
      </c>
      <c r="B231" s="71" t="s">
        <v>104</v>
      </c>
      <c r="C231" s="71" t="s">
        <v>648</v>
      </c>
      <c r="D231" s="72">
        <v>200</v>
      </c>
      <c r="E231" s="100" t="s">
        <v>303</v>
      </c>
      <c r="F231" s="104">
        <v>2000</v>
      </c>
      <c r="G231" s="104">
        <v>100</v>
      </c>
      <c r="H231" s="104">
        <v>100</v>
      </c>
    </row>
    <row r="232" spans="1:10" ht="52.8" outlineLevel="6" x14ac:dyDescent="0.3">
      <c r="A232" s="72" t="s">
        <v>10</v>
      </c>
      <c r="B232" s="71" t="s">
        <v>104</v>
      </c>
      <c r="C232" s="71" t="s">
        <v>586</v>
      </c>
      <c r="D232" s="72"/>
      <c r="E232" s="100" t="s">
        <v>604</v>
      </c>
      <c r="F232" s="101">
        <f t="shared" ref="F232:H232" si="47">F233</f>
        <v>1000</v>
      </c>
      <c r="G232" s="101">
        <f t="shared" si="47"/>
        <v>500</v>
      </c>
      <c r="H232" s="101">
        <f t="shared" si="47"/>
        <v>500</v>
      </c>
      <c r="J232" s="52"/>
    </row>
    <row r="233" spans="1:10" ht="26.4" outlineLevel="7" x14ac:dyDescent="0.3">
      <c r="A233" s="72" t="s">
        <v>10</v>
      </c>
      <c r="B233" s="71" t="s">
        <v>104</v>
      </c>
      <c r="C233" s="71" t="s">
        <v>586</v>
      </c>
      <c r="D233" s="72" t="s">
        <v>7</v>
      </c>
      <c r="E233" s="100" t="s">
        <v>303</v>
      </c>
      <c r="F233" s="101">
        <v>1000</v>
      </c>
      <c r="G233" s="101">
        <v>500</v>
      </c>
      <c r="H233" s="101">
        <v>500</v>
      </c>
      <c r="J233" s="52"/>
    </row>
    <row r="234" spans="1:10" outlineLevel="2" x14ac:dyDescent="0.3">
      <c r="A234" s="72" t="s">
        <v>10</v>
      </c>
      <c r="B234" s="71" t="s">
        <v>113</v>
      </c>
      <c r="C234" s="71"/>
      <c r="D234" s="72"/>
      <c r="E234" s="100" t="s">
        <v>276</v>
      </c>
      <c r="F234" s="101">
        <f>F235+F274</f>
        <v>39434.800000000003</v>
      </c>
      <c r="G234" s="101">
        <f>G235+G274</f>
        <v>17949.3</v>
      </c>
      <c r="H234" s="101">
        <f>H235+H274</f>
        <v>16449.3</v>
      </c>
      <c r="J234" s="52"/>
    </row>
    <row r="235" spans="1:10" ht="52.8" outlineLevel="3" x14ac:dyDescent="0.3">
      <c r="A235" s="72" t="s">
        <v>10</v>
      </c>
      <c r="B235" s="71" t="s">
        <v>113</v>
      </c>
      <c r="C235" s="71" t="s">
        <v>71</v>
      </c>
      <c r="D235" s="72"/>
      <c r="E235" s="100" t="s">
        <v>668</v>
      </c>
      <c r="F235" s="101">
        <f>F236</f>
        <v>25863.3</v>
      </c>
      <c r="G235" s="101">
        <f>G236</f>
        <v>15100</v>
      </c>
      <c r="H235" s="101">
        <f>H236</f>
        <v>13600</v>
      </c>
    </row>
    <row r="236" spans="1:10" ht="26.4" outlineLevel="4" x14ac:dyDescent="0.3">
      <c r="A236" s="72" t="s">
        <v>10</v>
      </c>
      <c r="B236" s="71" t="s">
        <v>113</v>
      </c>
      <c r="C236" s="71" t="s">
        <v>72</v>
      </c>
      <c r="D236" s="72"/>
      <c r="E236" s="100" t="s">
        <v>365</v>
      </c>
      <c r="F236" s="101">
        <f>F237+F244+F255</f>
        <v>25863.3</v>
      </c>
      <c r="G236" s="101">
        <f>G237+G244+G255</f>
        <v>15100</v>
      </c>
      <c r="H236" s="101">
        <f>H237+H244+H255</f>
        <v>13600</v>
      </c>
    </row>
    <row r="237" spans="1:10" ht="16.5" customHeight="1" outlineLevel="5" x14ac:dyDescent="0.3">
      <c r="A237" s="72" t="s">
        <v>10</v>
      </c>
      <c r="B237" s="71" t="s">
        <v>113</v>
      </c>
      <c r="C237" s="71" t="s">
        <v>114</v>
      </c>
      <c r="D237" s="72"/>
      <c r="E237" s="100" t="s">
        <v>405</v>
      </c>
      <c r="F237" s="101">
        <f>F238+F240+F242</f>
        <v>12300</v>
      </c>
      <c r="G237" s="101">
        <f>G238+G240+G242</f>
        <v>7800</v>
      </c>
      <c r="H237" s="101">
        <f>H238+H240+H242</f>
        <v>6500</v>
      </c>
    </row>
    <row r="238" spans="1:10" ht="26.4" outlineLevel="6" x14ac:dyDescent="0.3">
      <c r="A238" s="72" t="s">
        <v>10</v>
      </c>
      <c r="B238" s="71" t="s">
        <v>113</v>
      </c>
      <c r="C238" s="71" t="s">
        <v>115</v>
      </c>
      <c r="D238" s="72"/>
      <c r="E238" s="100" t="s">
        <v>406</v>
      </c>
      <c r="F238" s="101">
        <f>F239</f>
        <v>8500</v>
      </c>
      <c r="G238" s="101">
        <f t="shared" ref="G238:H238" si="48">G239</f>
        <v>4500</v>
      </c>
      <c r="H238" s="101">
        <f t="shared" si="48"/>
        <v>3500</v>
      </c>
    </row>
    <row r="239" spans="1:10" ht="26.4" outlineLevel="7" x14ac:dyDescent="0.3">
      <c r="A239" s="72" t="s">
        <v>10</v>
      </c>
      <c r="B239" s="71" t="s">
        <v>113</v>
      </c>
      <c r="C239" s="71" t="s">
        <v>115</v>
      </c>
      <c r="D239" s="72" t="s">
        <v>7</v>
      </c>
      <c r="E239" s="100" t="s">
        <v>303</v>
      </c>
      <c r="F239" s="101">
        <v>8500</v>
      </c>
      <c r="G239" s="101">
        <v>4500</v>
      </c>
      <c r="H239" s="101">
        <v>3500</v>
      </c>
    </row>
    <row r="240" spans="1:10" ht="26.4" outlineLevel="6" x14ac:dyDescent="0.3">
      <c r="A240" s="72" t="s">
        <v>10</v>
      </c>
      <c r="B240" s="71" t="s">
        <v>113</v>
      </c>
      <c r="C240" s="71" t="s">
        <v>116</v>
      </c>
      <c r="D240" s="72"/>
      <c r="E240" s="100" t="s">
        <v>407</v>
      </c>
      <c r="F240" s="101">
        <f>F241</f>
        <v>1800</v>
      </c>
      <c r="G240" s="101">
        <f>G241</f>
        <v>1500</v>
      </c>
      <c r="H240" s="101">
        <f>H241</f>
        <v>1300</v>
      </c>
    </row>
    <row r="241" spans="1:9" ht="26.4" outlineLevel="7" x14ac:dyDescent="0.3">
      <c r="A241" s="72" t="s">
        <v>10</v>
      </c>
      <c r="B241" s="71" t="s">
        <v>113</v>
      </c>
      <c r="C241" s="71" t="s">
        <v>116</v>
      </c>
      <c r="D241" s="72" t="s">
        <v>38</v>
      </c>
      <c r="E241" s="100" t="s">
        <v>329</v>
      </c>
      <c r="F241" s="101">
        <v>1800</v>
      </c>
      <c r="G241" s="101">
        <v>1500</v>
      </c>
      <c r="H241" s="101">
        <v>1300</v>
      </c>
      <c r="I241" s="1"/>
    </row>
    <row r="242" spans="1:9" ht="39.6" outlineLevel="6" x14ac:dyDescent="0.3">
      <c r="A242" s="72" t="s">
        <v>10</v>
      </c>
      <c r="B242" s="71" t="s">
        <v>113</v>
      </c>
      <c r="C242" s="71" t="s">
        <v>117</v>
      </c>
      <c r="D242" s="72"/>
      <c r="E242" s="100" t="s">
        <v>408</v>
      </c>
      <c r="F242" s="101">
        <f>F243</f>
        <v>2000</v>
      </c>
      <c r="G242" s="101">
        <f>G243</f>
        <v>1800</v>
      </c>
      <c r="H242" s="101">
        <f>H243</f>
        <v>1700</v>
      </c>
      <c r="I242" s="1"/>
    </row>
    <row r="243" spans="1:9" ht="26.4" outlineLevel="7" x14ac:dyDescent="0.3">
      <c r="A243" s="72" t="s">
        <v>10</v>
      </c>
      <c r="B243" s="71" t="s">
        <v>113</v>
      </c>
      <c r="C243" s="71" t="s">
        <v>117</v>
      </c>
      <c r="D243" s="72" t="s">
        <v>7</v>
      </c>
      <c r="E243" s="100" t="s">
        <v>303</v>
      </c>
      <c r="F243" s="101">
        <v>2000</v>
      </c>
      <c r="G243" s="101">
        <v>1800</v>
      </c>
      <c r="H243" s="101">
        <v>1700</v>
      </c>
      <c r="I243" s="1"/>
    </row>
    <row r="244" spans="1:9" ht="26.4" outlineLevel="5" x14ac:dyDescent="0.3">
      <c r="A244" s="72" t="s">
        <v>10</v>
      </c>
      <c r="B244" s="71" t="s">
        <v>113</v>
      </c>
      <c r="C244" s="71" t="s">
        <v>73</v>
      </c>
      <c r="D244" s="72"/>
      <c r="E244" s="100" t="s">
        <v>366</v>
      </c>
      <c r="F244" s="101">
        <f>F245+F247+F249+F251+F253</f>
        <v>11000</v>
      </c>
      <c r="G244" s="101">
        <f t="shared" ref="G244:H244" si="49">G245+G247+G249+G251+G253</f>
        <v>6000</v>
      </c>
      <c r="H244" s="101">
        <f t="shared" si="49"/>
        <v>5800</v>
      </c>
      <c r="I244" s="1"/>
    </row>
    <row r="245" spans="1:9" outlineLevel="6" x14ac:dyDescent="0.3">
      <c r="A245" s="102" t="s">
        <v>10</v>
      </c>
      <c r="B245" s="103" t="s">
        <v>113</v>
      </c>
      <c r="C245" s="103" t="s">
        <v>118</v>
      </c>
      <c r="D245" s="102"/>
      <c r="E245" s="78" t="s">
        <v>410</v>
      </c>
      <c r="F245" s="104">
        <f>F246</f>
        <v>5600</v>
      </c>
      <c r="G245" s="101">
        <f>G246</f>
        <v>4400</v>
      </c>
      <c r="H245" s="101">
        <f>H246</f>
        <v>4300</v>
      </c>
      <c r="I245" s="1"/>
    </row>
    <row r="246" spans="1:9" ht="26.4" outlineLevel="7" x14ac:dyDescent="0.3">
      <c r="A246" s="102" t="s">
        <v>10</v>
      </c>
      <c r="B246" s="103" t="s">
        <v>113</v>
      </c>
      <c r="C246" s="103" t="s">
        <v>118</v>
      </c>
      <c r="D246" s="102" t="s">
        <v>38</v>
      </c>
      <c r="E246" s="78" t="s">
        <v>329</v>
      </c>
      <c r="F246" s="104">
        <v>5600</v>
      </c>
      <c r="G246" s="104">
        <v>4400</v>
      </c>
      <c r="H246" s="104">
        <v>4300</v>
      </c>
      <c r="I246" s="1"/>
    </row>
    <row r="247" spans="1:9" ht="26.4" outlineLevel="6" x14ac:dyDescent="0.3">
      <c r="A247" s="72" t="s">
        <v>10</v>
      </c>
      <c r="B247" s="71" t="s">
        <v>113</v>
      </c>
      <c r="C247" s="71" t="s">
        <v>119</v>
      </c>
      <c r="D247" s="72"/>
      <c r="E247" s="100" t="s">
        <v>411</v>
      </c>
      <c r="F247" s="101">
        <f>F248</f>
        <v>1000</v>
      </c>
      <c r="G247" s="101">
        <f>G248</f>
        <v>100</v>
      </c>
      <c r="H247" s="101">
        <f>H248</f>
        <v>100</v>
      </c>
      <c r="I247" s="1"/>
    </row>
    <row r="248" spans="1:9" ht="26.4" outlineLevel="7" x14ac:dyDescent="0.3">
      <c r="A248" s="72" t="s">
        <v>10</v>
      </c>
      <c r="B248" s="71" t="s">
        <v>113</v>
      </c>
      <c r="C248" s="71" t="s">
        <v>119</v>
      </c>
      <c r="D248" s="72" t="s">
        <v>7</v>
      </c>
      <c r="E248" s="100" t="s">
        <v>303</v>
      </c>
      <c r="F248" s="101">
        <v>1000</v>
      </c>
      <c r="G248" s="101">
        <v>100</v>
      </c>
      <c r="H248" s="101">
        <v>100</v>
      </c>
      <c r="I248" s="1"/>
    </row>
    <row r="249" spans="1:9" ht="39.6" outlineLevel="6" x14ac:dyDescent="0.3">
      <c r="A249" s="72" t="s">
        <v>10</v>
      </c>
      <c r="B249" s="71" t="s">
        <v>113</v>
      </c>
      <c r="C249" s="71" t="s">
        <v>120</v>
      </c>
      <c r="D249" s="72"/>
      <c r="E249" s="100" t="s">
        <v>414</v>
      </c>
      <c r="F249" s="101">
        <f>F250</f>
        <v>2400</v>
      </c>
      <c r="G249" s="101">
        <f>G250</f>
        <v>1300</v>
      </c>
      <c r="H249" s="101">
        <f>H250</f>
        <v>1200</v>
      </c>
      <c r="I249" s="1"/>
    </row>
    <row r="250" spans="1:9" ht="26.4" outlineLevel="7" x14ac:dyDescent="0.3">
      <c r="A250" s="72" t="s">
        <v>10</v>
      </c>
      <c r="B250" s="71" t="s">
        <v>113</v>
      </c>
      <c r="C250" s="71" t="s">
        <v>120</v>
      </c>
      <c r="D250" s="72" t="s">
        <v>7</v>
      </c>
      <c r="E250" s="100" t="s">
        <v>303</v>
      </c>
      <c r="F250" s="101">
        <v>2400</v>
      </c>
      <c r="G250" s="101">
        <v>1300</v>
      </c>
      <c r="H250" s="101">
        <v>1200</v>
      </c>
      <c r="I250" s="1"/>
    </row>
    <row r="251" spans="1:9" outlineLevel="6" x14ac:dyDescent="0.3">
      <c r="A251" s="72" t="s">
        <v>10</v>
      </c>
      <c r="B251" s="71" t="s">
        <v>113</v>
      </c>
      <c r="C251" s="71" t="s">
        <v>121</v>
      </c>
      <c r="D251" s="72"/>
      <c r="E251" s="100" t="s">
        <v>415</v>
      </c>
      <c r="F251" s="101">
        <f>F252</f>
        <v>1000</v>
      </c>
      <c r="G251" s="101">
        <f>G252</f>
        <v>100</v>
      </c>
      <c r="H251" s="101">
        <f>H252</f>
        <v>100</v>
      </c>
      <c r="I251" s="1"/>
    </row>
    <row r="252" spans="1:9" ht="26.4" outlineLevel="7" x14ac:dyDescent="0.3">
      <c r="A252" s="72" t="s">
        <v>10</v>
      </c>
      <c r="B252" s="71" t="s">
        <v>113</v>
      </c>
      <c r="C252" s="71" t="s">
        <v>121</v>
      </c>
      <c r="D252" s="72" t="s">
        <v>7</v>
      </c>
      <c r="E252" s="100" t="s">
        <v>303</v>
      </c>
      <c r="F252" s="101">
        <v>1000</v>
      </c>
      <c r="G252" s="101">
        <v>100</v>
      </c>
      <c r="H252" s="101">
        <v>100</v>
      </c>
      <c r="I252" s="1"/>
    </row>
    <row r="253" spans="1:9" ht="39.6" outlineLevel="7" x14ac:dyDescent="0.3">
      <c r="A253" s="72" t="s">
        <v>10</v>
      </c>
      <c r="B253" s="71" t="s">
        <v>113</v>
      </c>
      <c r="C253" s="71" t="s">
        <v>769</v>
      </c>
      <c r="D253" s="72"/>
      <c r="E253" s="100" t="s">
        <v>768</v>
      </c>
      <c r="F253" s="101">
        <f>F254</f>
        <v>1000</v>
      </c>
      <c r="G253" s="101">
        <f t="shared" ref="G253:H253" si="50">G254</f>
        <v>100</v>
      </c>
      <c r="H253" s="101">
        <f t="shared" si="50"/>
        <v>100</v>
      </c>
      <c r="I253" s="1"/>
    </row>
    <row r="254" spans="1:9" ht="26.4" outlineLevel="7" x14ac:dyDescent="0.3">
      <c r="A254" s="72" t="s">
        <v>10</v>
      </c>
      <c r="B254" s="71" t="s">
        <v>113</v>
      </c>
      <c r="C254" s="71" t="s">
        <v>769</v>
      </c>
      <c r="D254" s="72">
        <v>200</v>
      </c>
      <c r="E254" s="100" t="s">
        <v>303</v>
      </c>
      <c r="F254" s="101">
        <v>1000</v>
      </c>
      <c r="G254" s="101">
        <v>100</v>
      </c>
      <c r="H254" s="101">
        <v>100</v>
      </c>
      <c r="I254" s="1"/>
    </row>
    <row r="255" spans="1:9" ht="26.4" outlineLevel="5" x14ac:dyDescent="0.3">
      <c r="A255" s="72" t="s">
        <v>10</v>
      </c>
      <c r="B255" s="71" t="s">
        <v>113</v>
      </c>
      <c r="C255" s="71" t="s">
        <v>91</v>
      </c>
      <c r="D255" s="72"/>
      <c r="E255" s="100" t="s">
        <v>384</v>
      </c>
      <c r="F255" s="101">
        <f>F256+F258+F260+F262+F264+F266+F268+F270+F272</f>
        <v>2563.3000000000002</v>
      </c>
      <c r="G255" s="101">
        <f t="shared" ref="G255:H255" si="51">G256+G258+G260+G262+G264+G266+G268+G270+G272</f>
        <v>1300</v>
      </c>
      <c r="H255" s="101">
        <f t="shared" si="51"/>
        <v>1300</v>
      </c>
      <c r="I255" s="1"/>
    </row>
    <row r="256" spans="1:9" outlineLevel="5" x14ac:dyDescent="0.3">
      <c r="A256" s="72" t="s">
        <v>10</v>
      </c>
      <c r="B256" s="71" t="s">
        <v>113</v>
      </c>
      <c r="C256" s="71" t="s">
        <v>632</v>
      </c>
      <c r="D256" s="72"/>
      <c r="E256" s="100" t="s">
        <v>633</v>
      </c>
      <c r="F256" s="101">
        <f>F257</f>
        <v>500</v>
      </c>
      <c r="G256" s="101">
        <f>G257</f>
        <v>300</v>
      </c>
      <c r="H256" s="101">
        <f>H257</f>
        <v>300</v>
      </c>
      <c r="I256" s="1"/>
    </row>
    <row r="257" spans="1:11" ht="26.4" outlineLevel="5" x14ac:dyDescent="0.3">
      <c r="A257" s="72" t="s">
        <v>10</v>
      </c>
      <c r="B257" s="71" t="s">
        <v>113</v>
      </c>
      <c r="C257" s="71" t="s">
        <v>632</v>
      </c>
      <c r="D257" s="72">
        <v>200</v>
      </c>
      <c r="E257" s="100" t="s">
        <v>303</v>
      </c>
      <c r="F257" s="101">
        <v>500</v>
      </c>
      <c r="G257" s="101">
        <v>300</v>
      </c>
      <c r="H257" s="101">
        <v>300</v>
      </c>
    </row>
    <row r="258" spans="1:11" ht="39.6" outlineLevel="6" x14ac:dyDescent="0.3">
      <c r="A258" s="72" t="s">
        <v>10</v>
      </c>
      <c r="B258" s="71" t="s">
        <v>113</v>
      </c>
      <c r="C258" s="105" t="s">
        <v>622</v>
      </c>
      <c r="D258" s="72"/>
      <c r="E258" s="100" t="s">
        <v>621</v>
      </c>
      <c r="F258" s="101">
        <f>F259</f>
        <v>0</v>
      </c>
      <c r="G258" s="101">
        <f>G259</f>
        <v>1000</v>
      </c>
      <c r="H258" s="101">
        <f>H259</f>
        <v>1000</v>
      </c>
    </row>
    <row r="259" spans="1:11" ht="26.4" outlineLevel="7" x14ac:dyDescent="0.3">
      <c r="A259" s="72" t="s">
        <v>10</v>
      </c>
      <c r="B259" s="71" t="s">
        <v>113</v>
      </c>
      <c r="C259" s="105" t="s">
        <v>622</v>
      </c>
      <c r="D259" s="72" t="s">
        <v>7</v>
      </c>
      <c r="E259" s="100" t="s">
        <v>303</v>
      </c>
      <c r="F259" s="101">
        <v>0</v>
      </c>
      <c r="G259" s="101">
        <v>1000</v>
      </c>
      <c r="H259" s="101">
        <v>1000</v>
      </c>
    </row>
    <row r="260" spans="1:11" ht="66" outlineLevel="7" x14ac:dyDescent="0.3">
      <c r="A260" s="72">
        <v>802</v>
      </c>
      <c r="B260" s="71" t="s">
        <v>113</v>
      </c>
      <c r="C260" s="105" t="s">
        <v>747</v>
      </c>
      <c r="D260" s="105"/>
      <c r="E260" s="106" t="s">
        <v>748</v>
      </c>
      <c r="F260" s="101">
        <f>F261</f>
        <v>117.6</v>
      </c>
      <c r="G260" s="101">
        <f t="shared" ref="G260:H260" si="52">G261</f>
        <v>0</v>
      </c>
      <c r="H260" s="101">
        <f t="shared" si="52"/>
        <v>0</v>
      </c>
      <c r="J260" s="52"/>
      <c r="K260" s="52"/>
    </row>
    <row r="261" spans="1:11" ht="26.4" outlineLevel="7" x14ac:dyDescent="0.3">
      <c r="A261" s="72">
        <v>802</v>
      </c>
      <c r="B261" s="71" t="s">
        <v>113</v>
      </c>
      <c r="C261" s="105" t="s">
        <v>747</v>
      </c>
      <c r="D261" s="105" t="s">
        <v>7</v>
      </c>
      <c r="E261" s="106" t="s">
        <v>303</v>
      </c>
      <c r="F261" s="101">
        <v>117.6</v>
      </c>
      <c r="G261" s="101">
        <v>0</v>
      </c>
      <c r="H261" s="101">
        <v>0</v>
      </c>
      <c r="J261" s="52"/>
      <c r="K261" s="52"/>
    </row>
    <row r="262" spans="1:11" ht="66" outlineLevel="7" x14ac:dyDescent="0.3">
      <c r="A262" s="72">
        <v>802</v>
      </c>
      <c r="B262" s="71" t="s">
        <v>113</v>
      </c>
      <c r="C262" s="105" t="s">
        <v>749</v>
      </c>
      <c r="D262" s="105"/>
      <c r="E262" s="106" t="s">
        <v>799</v>
      </c>
      <c r="F262" s="101">
        <f>F263</f>
        <v>271.7</v>
      </c>
      <c r="G262" s="101">
        <f t="shared" ref="G262:H262" si="53">G263</f>
        <v>0</v>
      </c>
      <c r="H262" s="101">
        <f t="shared" si="53"/>
        <v>0</v>
      </c>
      <c r="J262" s="52"/>
      <c r="K262" s="52"/>
    </row>
    <row r="263" spans="1:11" ht="26.4" outlineLevel="7" x14ac:dyDescent="0.3">
      <c r="A263" s="72">
        <v>802</v>
      </c>
      <c r="B263" s="71" t="s">
        <v>113</v>
      </c>
      <c r="C263" s="105" t="s">
        <v>749</v>
      </c>
      <c r="D263" s="105" t="s">
        <v>7</v>
      </c>
      <c r="E263" s="106" t="s">
        <v>303</v>
      </c>
      <c r="F263" s="101">
        <v>271.7</v>
      </c>
      <c r="G263" s="101">
        <v>0</v>
      </c>
      <c r="H263" s="101">
        <v>0</v>
      </c>
      <c r="J263" s="52"/>
      <c r="K263" s="52"/>
    </row>
    <row r="264" spans="1:11" ht="66" outlineLevel="7" x14ac:dyDescent="0.3">
      <c r="A264" s="72">
        <v>802</v>
      </c>
      <c r="B264" s="71" t="s">
        <v>113</v>
      </c>
      <c r="C264" s="105" t="s">
        <v>750</v>
      </c>
      <c r="D264" s="105"/>
      <c r="E264" s="106" t="s">
        <v>751</v>
      </c>
      <c r="F264" s="101">
        <f>F265</f>
        <v>244.8</v>
      </c>
      <c r="G264" s="101">
        <f t="shared" ref="G264:H264" si="54">G265</f>
        <v>0</v>
      </c>
      <c r="H264" s="101">
        <f t="shared" si="54"/>
        <v>0</v>
      </c>
      <c r="J264" s="52"/>
      <c r="K264" s="52"/>
    </row>
    <row r="265" spans="1:11" ht="26.4" outlineLevel="7" x14ac:dyDescent="0.3">
      <c r="A265" s="72">
        <v>802</v>
      </c>
      <c r="B265" s="71" t="s">
        <v>113</v>
      </c>
      <c r="C265" s="105" t="s">
        <v>750</v>
      </c>
      <c r="D265" s="105" t="s">
        <v>7</v>
      </c>
      <c r="E265" s="106" t="s">
        <v>303</v>
      </c>
      <c r="F265" s="101">
        <v>244.8</v>
      </c>
      <c r="G265" s="101">
        <v>0</v>
      </c>
      <c r="H265" s="101">
        <v>0</v>
      </c>
      <c r="J265" s="52"/>
      <c r="K265" s="52"/>
    </row>
    <row r="266" spans="1:11" ht="69.75" customHeight="1" outlineLevel="7" x14ac:dyDescent="0.3">
      <c r="A266" s="72">
        <v>802</v>
      </c>
      <c r="B266" s="71" t="s">
        <v>113</v>
      </c>
      <c r="C266" s="105" t="s">
        <v>752</v>
      </c>
      <c r="D266" s="105"/>
      <c r="E266" s="106" t="s">
        <v>753</v>
      </c>
      <c r="F266" s="101">
        <f>F267</f>
        <v>140.4</v>
      </c>
      <c r="G266" s="101">
        <f t="shared" ref="G266:H266" si="55">G267</f>
        <v>0</v>
      </c>
      <c r="H266" s="101">
        <f t="shared" si="55"/>
        <v>0</v>
      </c>
      <c r="J266" s="52"/>
      <c r="K266" s="52"/>
    </row>
    <row r="267" spans="1:11" ht="26.4" outlineLevel="7" x14ac:dyDescent="0.3">
      <c r="A267" s="72">
        <v>802</v>
      </c>
      <c r="B267" s="71" t="s">
        <v>113</v>
      </c>
      <c r="C267" s="105" t="s">
        <v>752</v>
      </c>
      <c r="D267" s="105" t="s">
        <v>7</v>
      </c>
      <c r="E267" s="106" t="s">
        <v>303</v>
      </c>
      <c r="F267" s="101">
        <v>140.4</v>
      </c>
      <c r="G267" s="101">
        <v>0</v>
      </c>
      <c r="H267" s="101">
        <v>0</v>
      </c>
      <c r="J267" s="52"/>
      <c r="K267" s="52"/>
    </row>
    <row r="268" spans="1:11" ht="78.75" customHeight="1" outlineLevel="7" x14ac:dyDescent="0.3">
      <c r="A268" s="72">
        <v>802</v>
      </c>
      <c r="B268" s="71" t="s">
        <v>113</v>
      </c>
      <c r="C268" s="105" t="s">
        <v>754</v>
      </c>
      <c r="D268" s="105"/>
      <c r="E268" s="106" t="s">
        <v>755</v>
      </c>
      <c r="F268" s="101">
        <f>F269</f>
        <v>420</v>
      </c>
      <c r="G268" s="101">
        <f t="shared" ref="G268:H268" si="56">G269</f>
        <v>0</v>
      </c>
      <c r="H268" s="101">
        <f t="shared" si="56"/>
        <v>0</v>
      </c>
      <c r="J268" s="52"/>
      <c r="K268" s="52"/>
    </row>
    <row r="269" spans="1:11" ht="26.4" outlineLevel="7" x14ac:dyDescent="0.3">
      <c r="A269" s="72">
        <v>802</v>
      </c>
      <c r="B269" s="71" t="s">
        <v>113</v>
      </c>
      <c r="C269" s="105" t="s">
        <v>754</v>
      </c>
      <c r="D269" s="105" t="s">
        <v>7</v>
      </c>
      <c r="E269" s="106" t="s">
        <v>303</v>
      </c>
      <c r="F269" s="101">
        <v>420</v>
      </c>
      <c r="G269" s="101">
        <v>0</v>
      </c>
      <c r="H269" s="101">
        <v>0</v>
      </c>
      <c r="J269" s="52"/>
      <c r="K269" s="52"/>
    </row>
    <row r="270" spans="1:11" ht="79.2" outlineLevel="7" x14ac:dyDescent="0.3">
      <c r="A270" s="72">
        <v>802</v>
      </c>
      <c r="B270" s="71" t="s">
        <v>113</v>
      </c>
      <c r="C270" s="105" t="s">
        <v>756</v>
      </c>
      <c r="D270" s="105"/>
      <c r="E270" s="106" t="s">
        <v>786</v>
      </c>
      <c r="F270" s="101">
        <f>F271</f>
        <v>519.29999999999995</v>
      </c>
      <c r="G270" s="101">
        <f t="shared" ref="G270:H270" si="57">G271</f>
        <v>0</v>
      </c>
      <c r="H270" s="101">
        <f t="shared" si="57"/>
        <v>0</v>
      </c>
      <c r="J270" s="52"/>
      <c r="K270" s="52"/>
    </row>
    <row r="271" spans="1:11" ht="26.4" outlineLevel="7" x14ac:dyDescent="0.3">
      <c r="A271" s="72">
        <v>802</v>
      </c>
      <c r="B271" s="71" t="s">
        <v>113</v>
      </c>
      <c r="C271" s="105" t="s">
        <v>756</v>
      </c>
      <c r="D271" s="105" t="s">
        <v>7</v>
      </c>
      <c r="E271" s="106" t="s">
        <v>303</v>
      </c>
      <c r="F271" s="101">
        <v>519.29999999999995</v>
      </c>
      <c r="G271" s="101">
        <v>0</v>
      </c>
      <c r="H271" s="101">
        <v>0</v>
      </c>
      <c r="J271" s="52"/>
      <c r="K271" s="52"/>
    </row>
    <row r="272" spans="1:11" ht="78.75" customHeight="1" outlineLevel="7" x14ac:dyDescent="0.3">
      <c r="A272" s="72">
        <v>802</v>
      </c>
      <c r="B272" s="71" t="s">
        <v>113</v>
      </c>
      <c r="C272" s="105" t="s">
        <v>770</v>
      </c>
      <c r="D272" s="105"/>
      <c r="E272" s="106" t="s">
        <v>771</v>
      </c>
      <c r="F272" s="101">
        <f>F273</f>
        <v>349.5</v>
      </c>
      <c r="G272" s="101">
        <f t="shared" ref="G272:H272" si="58">G273</f>
        <v>0</v>
      </c>
      <c r="H272" s="101">
        <f t="shared" si="58"/>
        <v>0</v>
      </c>
      <c r="J272" s="52"/>
      <c r="K272" s="52"/>
    </row>
    <row r="273" spans="1:11" ht="26.4" outlineLevel="7" x14ac:dyDescent="0.3">
      <c r="A273" s="72">
        <v>802</v>
      </c>
      <c r="B273" s="71" t="s">
        <v>113</v>
      </c>
      <c r="C273" s="105" t="s">
        <v>770</v>
      </c>
      <c r="D273" s="105" t="s">
        <v>7</v>
      </c>
      <c r="E273" s="106" t="s">
        <v>303</v>
      </c>
      <c r="F273" s="101">
        <v>349.5</v>
      </c>
      <c r="G273" s="101">
        <v>0</v>
      </c>
      <c r="H273" s="101">
        <v>0</v>
      </c>
      <c r="J273" s="52"/>
      <c r="K273" s="52"/>
    </row>
    <row r="274" spans="1:11" ht="40.5" customHeight="1" outlineLevel="3" x14ac:dyDescent="0.3">
      <c r="A274" s="72" t="s">
        <v>10</v>
      </c>
      <c r="B274" s="71" t="s">
        <v>113</v>
      </c>
      <c r="C274" s="71" t="s">
        <v>122</v>
      </c>
      <c r="D274" s="72"/>
      <c r="E274" s="100" t="s">
        <v>778</v>
      </c>
      <c r="F274" s="101">
        <f>F275</f>
        <v>13571.5</v>
      </c>
      <c r="G274" s="101">
        <f>G275</f>
        <v>2849.3</v>
      </c>
      <c r="H274" s="101">
        <f>H275</f>
        <v>2849.3</v>
      </c>
      <c r="J274" s="52"/>
      <c r="K274" s="52"/>
    </row>
    <row r="275" spans="1:11" ht="39.6" outlineLevel="4" x14ac:dyDescent="0.3">
      <c r="A275" s="72" t="s">
        <v>10</v>
      </c>
      <c r="B275" s="71" t="s">
        <v>113</v>
      </c>
      <c r="C275" s="71" t="s">
        <v>123</v>
      </c>
      <c r="D275" s="72"/>
      <c r="E275" s="100" t="s">
        <v>418</v>
      </c>
      <c r="F275" s="101">
        <f>F276+F283</f>
        <v>13571.5</v>
      </c>
      <c r="G275" s="101">
        <f>G276+G283</f>
        <v>2849.3</v>
      </c>
      <c r="H275" s="101">
        <f>H276+H283</f>
        <v>2849.3</v>
      </c>
    </row>
    <row r="276" spans="1:11" ht="26.4" outlineLevel="5" x14ac:dyDescent="0.3">
      <c r="A276" s="72" t="s">
        <v>10</v>
      </c>
      <c r="B276" s="71" t="s">
        <v>113</v>
      </c>
      <c r="C276" s="71" t="s">
        <v>124</v>
      </c>
      <c r="D276" s="72"/>
      <c r="E276" s="100" t="s">
        <v>527</v>
      </c>
      <c r="F276" s="101">
        <f>F279+F277+F281</f>
        <v>3549.3</v>
      </c>
      <c r="G276" s="101">
        <f t="shared" ref="G276:H276" si="59">G279+G277+G281</f>
        <v>2849.3</v>
      </c>
      <c r="H276" s="101">
        <f t="shared" si="59"/>
        <v>2849.3</v>
      </c>
    </row>
    <row r="277" spans="1:11" ht="59.25" customHeight="1" outlineLevel="5" x14ac:dyDescent="0.3">
      <c r="A277" s="102" t="s">
        <v>10</v>
      </c>
      <c r="B277" s="103" t="s">
        <v>113</v>
      </c>
      <c r="C277" s="71" t="s">
        <v>761</v>
      </c>
      <c r="D277" s="72"/>
      <c r="E277" s="77" t="s">
        <v>780</v>
      </c>
      <c r="F277" s="101">
        <f>F278</f>
        <v>2820.8</v>
      </c>
      <c r="G277" s="101">
        <f t="shared" ref="G277:H277" si="60">G278</f>
        <v>2820.8</v>
      </c>
      <c r="H277" s="101">
        <f t="shared" si="60"/>
        <v>2820.8</v>
      </c>
      <c r="I277" s="1"/>
    </row>
    <row r="278" spans="1:11" ht="26.4" outlineLevel="5" x14ac:dyDescent="0.3">
      <c r="A278" s="102" t="s">
        <v>10</v>
      </c>
      <c r="B278" s="103" t="s">
        <v>113</v>
      </c>
      <c r="C278" s="71" t="s">
        <v>761</v>
      </c>
      <c r="D278" s="72">
        <v>200</v>
      </c>
      <c r="E278" s="78" t="s">
        <v>303</v>
      </c>
      <c r="F278" s="101">
        <v>2820.8</v>
      </c>
      <c r="G278" s="101">
        <v>2820.8</v>
      </c>
      <c r="H278" s="101">
        <v>2820.8</v>
      </c>
      <c r="I278" s="1"/>
    </row>
    <row r="279" spans="1:11" ht="52.8" outlineLevel="6" x14ac:dyDescent="0.3">
      <c r="A279" s="102" t="s">
        <v>10</v>
      </c>
      <c r="B279" s="103" t="s">
        <v>113</v>
      </c>
      <c r="C279" s="103" t="s">
        <v>125</v>
      </c>
      <c r="D279" s="102"/>
      <c r="E279" s="78" t="s">
        <v>419</v>
      </c>
      <c r="F279" s="104">
        <f t="shared" ref="F279:H279" si="61">F280</f>
        <v>700</v>
      </c>
      <c r="G279" s="104">
        <f t="shared" si="61"/>
        <v>0</v>
      </c>
      <c r="H279" s="104">
        <f t="shared" si="61"/>
        <v>0</v>
      </c>
    </row>
    <row r="280" spans="1:11" ht="26.4" outlineLevel="7" x14ac:dyDescent="0.3">
      <c r="A280" s="72" t="s">
        <v>10</v>
      </c>
      <c r="B280" s="71" t="s">
        <v>113</v>
      </c>
      <c r="C280" s="71" t="s">
        <v>125</v>
      </c>
      <c r="D280" s="72" t="s">
        <v>7</v>
      </c>
      <c r="E280" s="100" t="s">
        <v>303</v>
      </c>
      <c r="F280" s="101">
        <v>700</v>
      </c>
      <c r="G280" s="101">
        <v>0</v>
      </c>
      <c r="H280" s="101">
        <v>0</v>
      </c>
    </row>
    <row r="281" spans="1:11" ht="66" outlineLevel="7" x14ac:dyDescent="0.3">
      <c r="A281" s="72" t="s">
        <v>10</v>
      </c>
      <c r="B281" s="71" t="s">
        <v>113</v>
      </c>
      <c r="C281" s="71" t="s">
        <v>762</v>
      </c>
      <c r="D281" s="72"/>
      <c r="E281" s="100" t="s">
        <v>781</v>
      </c>
      <c r="F281" s="101">
        <f>F282</f>
        <v>28.5</v>
      </c>
      <c r="G281" s="101">
        <f t="shared" ref="G281:H281" si="62">G282</f>
        <v>28.5</v>
      </c>
      <c r="H281" s="101">
        <f t="shared" si="62"/>
        <v>28.5</v>
      </c>
    </row>
    <row r="282" spans="1:11" ht="26.4" outlineLevel="7" x14ac:dyDescent="0.3">
      <c r="A282" s="72" t="s">
        <v>10</v>
      </c>
      <c r="B282" s="71" t="s">
        <v>113</v>
      </c>
      <c r="C282" s="71" t="s">
        <v>762</v>
      </c>
      <c r="D282" s="72" t="s">
        <v>7</v>
      </c>
      <c r="E282" s="100" t="s">
        <v>303</v>
      </c>
      <c r="F282" s="101">
        <v>28.5</v>
      </c>
      <c r="G282" s="101">
        <v>28.5</v>
      </c>
      <c r="H282" s="101">
        <v>28.5</v>
      </c>
    </row>
    <row r="283" spans="1:11" ht="39.6" outlineLevel="5" x14ac:dyDescent="0.3">
      <c r="A283" s="72" t="s">
        <v>10</v>
      </c>
      <c r="B283" s="71" t="s">
        <v>113</v>
      </c>
      <c r="C283" s="71" t="s">
        <v>126</v>
      </c>
      <c r="D283" s="72"/>
      <c r="E283" s="100" t="s">
        <v>420</v>
      </c>
      <c r="F283" s="101">
        <f>F284</f>
        <v>10022.200000000001</v>
      </c>
      <c r="G283" s="101">
        <f t="shared" ref="G283:H283" si="63">G284</f>
        <v>0</v>
      </c>
      <c r="H283" s="101">
        <f t="shared" si="63"/>
        <v>0</v>
      </c>
    </row>
    <row r="284" spans="1:11" ht="39.6" outlineLevel="6" x14ac:dyDescent="0.3">
      <c r="A284" s="72" t="s">
        <v>10</v>
      </c>
      <c r="B284" s="71" t="s">
        <v>113</v>
      </c>
      <c r="C284" s="71" t="s">
        <v>127</v>
      </c>
      <c r="D284" s="72"/>
      <c r="E284" s="100" t="s">
        <v>421</v>
      </c>
      <c r="F284" s="101">
        <f>F285</f>
        <v>10022.200000000001</v>
      </c>
      <c r="G284" s="101">
        <f>G285</f>
        <v>0</v>
      </c>
      <c r="H284" s="101">
        <f>H285</f>
        <v>0</v>
      </c>
      <c r="I284" s="1"/>
    </row>
    <row r="285" spans="1:11" ht="26.4" outlineLevel="7" x14ac:dyDescent="0.3">
      <c r="A285" s="72" t="s">
        <v>10</v>
      </c>
      <c r="B285" s="71" t="s">
        <v>113</v>
      </c>
      <c r="C285" s="71" t="s">
        <v>127</v>
      </c>
      <c r="D285" s="72" t="s">
        <v>7</v>
      </c>
      <c r="E285" s="100" t="s">
        <v>303</v>
      </c>
      <c r="F285" s="101">
        <f>9922+99.5+0.7</f>
        <v>10022.200000000001</v>
      </c>
      <c r="G285" s="101">
        <v>0</v>
      </c>
      <c r="H285" s="101">
        <v>0</v>
      </c>
      <c r="I285" s="1"/>
    </row>
    <row r="286" spans="1:11" ht="26.4" outlineLevel="2" x14ac:dyDescent="0.3">
      <c r="A286" s="72" t="s">
        <v>10</v>
      </c>
      <c r="B286" s="71" t="s">
        <v>128</v>
      </c>
      <c r="C286" s="71"/>
      <c r="D286" s="72"/>
      <c r="E286" s="100" t="s">
        <v>278</v>
      </c>
      <c r="F286" s="101">
        <f>F287</f>
        <v>33163.5</v>
      </c>
      <c r="G286" s="101">
        <f t="shared" ref="G286:H286" si="64">G287</f>
        <v>32159.899999999998</v>
      </c>
      <c r="H286" s="101">
        <f t="shared" si="64"/>
        <v>31959.899999999998</v>
      </c>
      <c r="I286" s="1"/>
    </row>
    <row r="287" spans="1:11" ht="52.8" outlineLevel="3" x14ac:dyDescent="0.3">
      <c r="A287" s="72" t="s">
        <v>10</v>
      </c>
      <c r="B287" s="71" t="s">
        <v>128</v>
      </c>
      <c r="C287" s="71" t="s">
        <v>71</v>
      </c>
      <c r="D287" s="72"/>
      <c r="E287" s="100" t="s">
        <v>668</v>
      </c>
      <c r="F287" s="101">
        <f>F288</f>
        <v>33163.5</v>
      </c>
      <c r="G287" s="101">
        <f t="shared" ref="G287:H290" si="65">G288</f>
        <v>32159.899999999998</v>
      </c>
      <c r="H287" s="101">
        <f t="shared" si="65"/>
        <v>31959.899999999998</v>
      </c>
      <c r="I287" s="1"/>
    </row>
    <row r="288" spans="1:11" ht="26.4" outlineLevel="4" x14ac:dyDescent="0.3">
      <c r="A288" s="72" t="s">
        <v>10</v>
      </c>
      <c r="B288" s="71" t="s">
        <v>128</v>
      </c>
      <c r="C288" s="71" t="s">
        <v>96</v>
      </c>
      <c r="D288" s="72"/>
      <c r="E288" s="100" t="s">
        <v>388</v>
      </c>
      <c r="F288" s="101">
        <f>F289</f>
        <v>33163.5</v>
      </c>
      <c r="G288" s="101">
        <f t="shared" si="65"/>
        <v>32159.899999999998</v>
      </c>
      <c r="H288" s="101">
        <f t="shared" si="65"/>
        <v>31959.899999999998</v>
      </c>
      <c r="I288" s="1"/>
    </row>
    <row r="289" spans="1:9" ht="26.4" outlineLevel="5" x14ac:dyDescent="0.3">
      <c r="A289" s="72" t="s">
        <v>10</v>
      </c>
      <c r="B289" s="71" t="s">
        <v>128</v>
      </c>
      <c r="C289" s="71" t="s">
        <v>108</v>
      </c>
      <c r="D289" s="72"/>
      <c r="E289" s="100" t="s">
        <v>400</v>
      </c>
      <c r="F289" s="101">
        <f>F290+F292</f>
        <v>33163.5</v>
      </c>
      <c r="G289" s="101">
        <f t="shared" ref="G289:H289" si="66">G290+G292</f>
        <v>32159.899999999998</v>
      </c>
      <c r="H289" s="101">
        <f t="shared" si="66"/>
        <v>31959.899999999998</v>
      </c>
      <c r="I289" s="1"/>
    </row>
    <row r="290" spans="1:9" ht="26.4" outlineLevel="6" x14ac:dyDescent="0.3">
      <c r="A290" s="72" t="s">
        <v>10</v>
      </c>
      <c r="B290" s="71" t="s">
        <v>128</v>
      </c>
      <c r="C290" s="71" t="s">
        <v>129</v>
      </c>
      <c r="D290" s="72"/>
      <c r="E290" s="100" t="s">
        <v>422</v>
      </c>
      <c r="F290" s="101">
        <f>F291</f>
        <v>23241.599999999999</v>
      </c>
      <c r="G290" s="101">
        <f t="shared" si="65"/>
        <v>22741.599999999999</v>
      </c>
      <c r="H290" s="101">
        <f t="shared" si="65"/>
        <v>22641.599999999999</v>
      </c>
      <c r="I290" s="1"/>
    </row>
    <row r="291" spans="1:9" ht="26.4" outlineLevel="7" x14ac:dyDescent="0.3">
      <c r="A291" s="72" t="s">
        <v>10</v>
      </c>
      <c r="B291" s="71" t="s">
        <v>128</v>
      </c>
      <c r="C291" s="71" t="s">
        <v>129</v>
      </c>
      <c r="D291" s="72" t="s">
        <v>38</v>
      </c>
      <c r="E291" s="100" t="s">
        <v>329</v>
      </c>
      <c r="F291" s="101">
        <v>23241.599999999999</v>
      </c>
      <c r="G291" s="101">
        <v>22741.599999999999</v>
      </c>
      <c r="H291" s="101">
        <v>22641.599999999999</v>
      </c>
      <c r="I291" s="1"/>
    </row>
    <row r="292" spans="1:9" ht="26.4" outlineLevel="7" x14ac:dyDescent="0.3">
      <c r="A292" s="72" t="s">
        <v>10</v>
      </c>
      <c r="B292" s="71" t="s">
        <v>128</v>
      </c>
      <c r="C292" s="71" t="s">
        <v>777</v>
      </c>
      <c r="D292" s="72"/>
      <c r="E292" s="100" t="s">
        <v>348</v>
      </c>
      <c r="F292" s="101">
        <f>F293+F294+F295</f>
        <v>9921.9</v>
      </c>
      <c r="G292" s="101">
        <f t="shared" ref="G292:H292" si="67">G293+G294+G295</f>
        <v>9418.2999999999993</v>
      </c>
      <c r="H292" s="101">
        <f t="shared" si="67"/>
        <v>9318.2999999999993</v>
      </c>
      <c r="I292" s="1"/>
    </row>
    <row r="293" spans="1:9" ht="52.8" outlineLevel="7" x14ac:dyDescent="0.3">
      <c r="A293" s="72" t="s">
        <v>10</v>
      </c>
      <c r="B293" s="71" t="s">
        <v>128</v>
      </c>
      <c r="C293" s="71" t="s">
        <v>777</v>
      </c>
      <c r="D293" s="72" t="s">
        <v>6</v>
      </c>
      <c r="E293" s="100" t="s">
        <v>302</v>
      </c>
      <c r="F293" s="101">
        <v>6514.4</v>
      </c>
      <c r="G293" s="101">
        <v>6514.4</v>
      </c>
      <c r="H293" s="101">
        <v>6514.4</v>
      </c>
      <c r="I293" s="1"/>
    </row>
    <row r="294" spans="1:9" ht="26.4" outlineLevel="7" x14ac:dyDescent="0.3">
      <c r="A294" s="72" t="s">
        <v>10</v>
      </c>
      <c r="B294" s="71" t="s">
        <v>128</v>
      </c>
      <c r="C294" s="71" t="s">
        <v>777</v>
      </c>
      <c r="D294" s="72" t="s">
        <v>7</v>
      </c>
      <c r="E294" s="100" t="s">
        <v>303</v>
      </c>
      <c r="F294" s="101">
        <v>3337.5</v>
      </c>
      <c r="G294" s="101">
        <v>2833.9</v>
      </c>
      <c r="H294" s="101">
        <v>2733.9</v>
      </c>
      <c r="I294" s="1"/>
    </row>
    <row r="295" spans="1:9" outlineLevel="7" x14ac:dyDescent="0.3">
      <c r="A295" s="72" t="s">
        <v>10</v>
      </c>
      <c r="B295" s="71" t="s">
        <v>128</v>
      </c>
      <c r="C295" s="71" t="s">
        <v>777</v>
      </c>
      <c r="D295" s="72" t="s">
        <v>8</v>
      </c>
      <c r="E295" s="100" t="s">
        <v>304</v>
      </c>
      <c r="F295" s="101">
        <v>70</v>
      </c>
      <c r="G295" s="101">
        <v>70</v>
      </c>
      <c r="H295" s="101">
        <v>70</v>
      </c>
      <c r="I295" s="1"/>
    </row>
    <row r="296" spans="1:9" outlineLevel="7" x14ac:dyDescent="0.3">
      <c r="A296" s="72" t="s">
        <v>10</v>
      </c>
      <c r="B296" s="71" t="s">
        <v>683</v>
      </c>
      <c r="C296" s="71"/>
      <c r="D296" s="72"/>
      <c r="E296" s="100" t="s">
        <v>692</v>
      </c>
      <c r="F296" s="101">
        <f>F297</f>
        <v>1175.5999999999999</v>
      </c>
      <c r="G296" s="101">
        <f t="shared" ref="G296:H299" si="68">G297</f>
        <v>1190.0999999999999</v>
      </c>
      <c r="H296" s="101">
        <f t="shared" si="68"/>
        <v>1190.0999999999999</v>
      </c>
      <c r="I296" s="1"/>
    </row>
    <row r="297" spans="1:9" outlineLevel="7" x14ac:dyDescent="0.3">
      <c r="A297" s="72" t="s">
        <v>10</v>
      </c>
      <c r="B297" s="71" t="s">
        <v>684</v>
      </c>
      <c r="C297" s="71"/>
      <c r="D297" s="72"/>
      <c r="E297" s="100" t="s">
        <v>693</v>
      </c>
      <c r="F297" s="101">
        <f>F298</f>
        <v>1175.5999999999999</v>
      </c>
      <c r="G297" s="101">
        <f t="shared" si="68"/>
        <v>1190.0999999999999</v>
      </c>
      <c r="H297" s="101">
        <f t="shared" si="68"/>
        <v>1190.0999999999999</v>
      </c>
      <c r="I297" s="1"/>
    </row>
    <row r="298" spans="1:9" ht="52.8" outlineLevel="7" x14ac:dyDescent="0.3">
      <c r="A298" s="72" t="s">
        <v>10</v>
      </c>
      <c r="B298" s="71" t="s">
        <v>684</v>
      </c>
      <c r="C298" s="71" t="s">
        <v>71</v>
      </c>
      <c r="D298" s="72"/>
      <c r="E298" s="100" t="s">
        <v>668</v>
      </c>
      <c r="F298" s="101">
        <f>F299</f>
        <v>1175.5999999999999</v>
      </c>
      <c r="G298" s="101">
        <f t="shared" si="68"/>
        <v>1190.0999999999999</v>
      </c>
      <c r="H298" s="101">
        <f t="shared" si="68"/>
        <v>1190.0999999999999</v>
      </c>
      <c r="I298" s="1"/>
    </row>
    <row r="299" spans="1:9" ht="26.4" outlineLevel="7" x14ac:dyDescent="0.3">
      <c r="A299" s="72" t="s">
        <v>10</v>
      </c>
      <c r="B299" s="71" t="s">
        <v>684</v>
      </c>
      <c r="C299" s="71" t="s">
        <v>72</v>
      </c>
      <c r="D299" s="72"/>
      <c r="E299" s="100" t="s">
        <v>365</v>
      </c>
      <c r="F299" s="101">
        <f>F300</f>
        <v>1175.5999999999999</v>
      </c>
      <c r="G299" s="101">
        <f t="shared" si="68"/>
        <v>1190.0999999999999</v>
      </c>
      <c r="H299" s="101">
        <f t="shared" si="68"/>
        <v>1190.0999999999999</v>
      </c>
      <c r="I299" s="1"/>
    </row>
    <row r="300" spans="1:9" ht="31.5" customHeight="1" outlineLevel="7" x14ac:dyDescent="0.3">
      <c r="A300" s="72" t="s">
        <v>10</v>
      </c>
      <c r="B300" s="71" t="s">
        <v>684</v>
      </c>
      <c r="C300" s="71" t="s">
        <v>685</v>
      </c>
      <c r="D300" s="72"/>
      <c r="E300" s="100" t="s">
        <v>690</v>
      </c>
      <c r="F300" s="101">
        <f>F301+F303+F305</f>
        <v>1175.5999999999999</v>
      </c>
      <c r="G300" s="101">
        <f t="shared" ref="G300:H300" si="69">G301+G303+G305</f>
        <v>1190.0999999999999</v>
      </c>
      <c r="H300" s="101">
        <f t="shared" si="69"/>
        <v>1190.0999999999999</v>
      </c>
      <c r="I300" s="1"/>
    </row>
    <row r="301" spans="1:9" outlineLevel="7" x14ac:dyDescent="0.3">
      <c r="A301" s="72" t="s">
        <v>10</v>
      </c>
      <c r="B301" s="71" t="s">
        <v>684</v>
      </c>
      <c r="C301" s="71" t="s">
        <v>686</v>
      </c>
      <c r="D301" s="72"/>
      <c r="E301" s="100" t="s">
        <v>689</v>
      </c>
      <c r="F301" s="101">
        <f>F302</f>
        <v>100</v>
      </c>
      <c r="G301" s="101">
        <f t="shared" ref="G301:H301" si="70">G302</f>
        <v>100</v>
      </c>
      <c r="H301" s="101">
        <f t="shared" si="70"/>
        <v>100</v>
      </c>
      <c r="I301" s="1"/>
    </row>
    <row r="302" spans="1:9" ht="26.4" outlineLevel="7" x14ac:dyDescent="0.3">
      <c r="A302" s="72" t="s">
        <v>10</v>
      </c>
      <c r="B302" s="71" t="s">
        <v>684</v>
      </c>
      <c r="C302" s="71" t="s">
        <v>686</v>
      </c>
      <c r="D302" s="72">
        <v>200</v>
      </c>
      <c r="E302" s="100" t="s">
        <v>303</v>
      </c>
      <c r="F302" s="101">
        <v>100</v>
      </c>
      <c r="G302" s="101">
        <v>100</v>
      </c>
      <c r="H302" s="101">
        <v>100</v>
      </c>
      <c r="I302" s="1"/>
    </row>
    <row r="303" spans="1:9" outlineLevel="7" x14ac:dyDescent="0.3">
      <c r="A303" s="72" t="s">
        <v>10</v>
      </c>
      <c r="B303" s="71" t="s">
        <v>684</v>
      </c>
      <c r="C303" s="71" t="s">
        <v>687</v>
      </c>
      <c r="D303" s="72"/>
      <c r="E303" s="100" t="s">
        <v>744</v>
      </c>
      <c r="F303" s="101">
        <f>F304</f>
        <v>475.6</v>
      </c>
      <c r="G303" s="101">
        <f t="shared" ref="G303:H303" si="71">G304</f>
        <v>590.1</v>
      </c>
      <c r="H303" s="101">
        <f t="shared" si="71"/>
        <v>590.1</v>
      </c>
      <c r="I303" s="1"/>
    </row>
    <row r="304" spans="1:9" ht="26.4" outlineLevel="7" x14ac:dyDescent="0.3">
      <c r="A304" s="72" t="s">
        <v>10</v>
      </c>
      <c r="B304" s="71" t="s">
        <v>684</v>
      </c>
      <c r="C304" s="71" t="s">
        <v>687</v>
      </c>
      <c r="D304" s="72">
        <v>200</v>
      </c>
      <c r="E304" s="100" t="s">
        <v>303</v>
      </c>
      <c r="F304" s="101">
        <v>475.6</v>
      </c>
      <c r="G304" s="101">
        <v>590.1</v>
      </c>
      <c r="H304" s="101">
        <v>590.1</v>
      </c>
      <c r="I304" s="1"/>
    </row>
    <row r="305" spans="1:9" ht="26.4" outlineLevel="7" x14ac:dyDescent="0.3">
      <c r="A305" s="72" t="s">
        <v>10</v>
      </c>
      <c r="B305" s="71" t="s">
        <v>684</v>
      </c>
      <c r="C305" s="71" t="s">
        <v>688</v>
      </c>
      <c r="D305" s="72"/>
      <c r="E305" s="100" t="s">
        <v>691</v>
      </c>
      <c r="F305" s="101">
        <f>F306</f>
        <v>600</v>
      </c>
      <c r="G305" s="101">
        <f t="shared" ref="G305:H305" si="72">G306</f>
        <v>500</v>
      </c>
      <c r="H305" s="101">
        <f t="shared" si="72"/>
        <v>500</v>
      </c>
      <c r="I305" s="1"/>
    </row>
    <row r="306" spans="1:9" ht="26.4" outlineLevel="7" x14ac:dyDescent="0.3">
      <c r="A306" s="72" t="s">
        <v>10</v>
      </c>
      <c r="B306" s="71" t="s">
        <v>684</v>
      </c>
      <c r="C306" s="71" t="s">
        <v>688</v>
      </c>
      <c r="D306" s="72">
        <v>200</v>
      </c>
      <c r="E306" s="100" t="s">
        <v>303</v>
      </c>
      <c r="F306" s="101">
        <v>600</v>
      </c>
      <c r="G306" s="101">
        <v>500</v>
      </c>
      <c r="H306" s="101">
        <v>500</v>
      </c>
      <c r="I306" s="1"/>
    </row>
    <row r="307" spans="1:9" outlineLevel="1" x14ac:dyDescent="0.3">
      <c r="A307" s="72" t="s">
        <v>10</v>
      </c>
      <c r="B307" s="71" t="s">
        <v>132</v>
      </c>
      <c r="C307" s="71"/>
      <c r="D307" s="72"/>
      <c r="E307" s="100" t="s">
        <v>254</v>
      </c>
      <c r="F307" s="101">
        <f>F308+F314+F325</f>
        <v>3143.6000000000004</v>
      </c>
      <c r="G307" s="101">
        <f>G308+G314+G325</f>
        <v>4186.3</v>
      </c>
      <c r="H307" s="101">
        <f>H308+H314+H325</f>
        <v>5521.9</v>
      </c>
      <c r="I307" s="1"/>
    </row>
    <row r="308" spans="1:9" outlineLevel="2" x14ac:dyDescent="0.3">
      <c r="A308" s="72" t="s">
        <v>10</v>
      </c>
      <c r="B308" s="71" t="s">
        <v>133</v>
      </c>
      <c r="C308" s="71"/>
      <c r="D308" s="72"/>
      <c r="E308" s="100" t="s">
        <v>280</v>
      </c>
      <c r="F308" s="101">
        <f t="shared" ref="F308:H309" si="73">F309</f>
        <v>1376.4</v>
      </c>
      <c r="G308" s="101">
        <f t="shared" si="73"/>
        <v>1376.4</v>
      </c>
      <c r="H308" s="101">
        <f t="shared" si="73"/>
        <v>1376.4</v>
      </c>
      <c r="I308" s="1"/>
    </row>
    <row r="309" spans="1:9" ht="39.6" outlineLevel="3" x14ac:dyDescent="0.3">
      <c r="A309" s="72" t="s">
        <v>10</v>
      </c>
      <c r="B309" s="71" t="s">
        <v>133</v>
      </c>
      <c r="C309" s="71" t="s">
        <v>12</v>
      </c>
      <c r="D309" s="72"/>
      <c r="E309" s="100" t="str">
        <f>'№ 6 Программы'!C320</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09" s="101">
        <f t="shared" si="73"/>
        <v>1376.4</v>
      </c>
      <c r="G309" s="101">
        <f t="shared" si="73"/>
        <v>1376.4</v>
      </c>
      <c r="H309" s="101">
        <f t="shared" si="73"/>
        <v>1376.4</v>
      </c>
      <c r="I309" s="1"/>
    </row>
    <row r="310" spans="1:9" ht="26.4" outlineLevel="4" x14ac:dyDescent="0.3">
      <c r="A310" s="72" t="s">
        <v>10</v>
      </c>
      <c r="B310" s="71" t="s">
        <v>133</v>
      </c>
      <c r="C310" s="71" t="s">
        <v>39</v>
      </c>
      <c r="D310" s="72"/>
      <c r="E310" s="100" t="s">
        <v>696</v>
      </c>
      <c r="F310" s="101">
        <f>F311</f>
        <v>1376.4</v>
      </c>
      <c r="G310" s="101">
        <f t="shared" ref="G310:H312" si="74">G311</f>
        <v>1376.4</v>
      </c>
      <c r="H310" s="101">
        <f t="shared" si="74"/>
        <v>1376.4</v>
      </c>
      <c r="I310" s="1"/>
    </row>
    <row r="311" spans="1:9" ht="52.8" outlineLevel="5" x14ac:dyDescent="0.3">
      <c r="A311" s="72" t="s">
        <v>10</v>
      </c>
      <c r="B311" s="71" t="s">
        <v>133</v>
      </c>
      <c r="C311" s="71" t="s">
        <v>134</v>
      </c>
      <c r="D311" s="72"/>
      <c r="E311" s="100" t="s">
        <v>722</v>
      </c>
      <c r="F311" s="101">
        <f>F312</f>
        <v>1376.4</v>
      </c>
      <c r="G311" s="101">
        <f t="shared" si="74"/>
        <v>1376.4</v>
      </c>
      <c r="H311" s="101">
        <f t="shared" si="74"/>
        <v>1376.4</v>
      </c>
      <c r="I311" s="1"/>
    </row>
    <row r="312" spans="1:9" ht="26.4" outlineLevel="6" x14ac:dyDescent="0.3">
      <c r="A312" s="72" t="s">
        <v>10</v>
      </c>
      <c r="B312" s="71" t="s">
        <v>133</v>
      </c>
      <c r="C312" s="71" t="s">
        <v>135</v>
      </c>
      <c r="D312" s="72"/>
      <c r="E312" s="100" t="s">
        <v>424</v>
      </c>
      <c r="F312" s="101">
        <f>F313</f>
        <v>1376.4</v>
      </c>
      <c r="G312" s="101">
        <f t="shared" si="74"/>
        <v>1376.4</v>
      </c>
      <c r="H312" s="101">
        <f t="shared" si="74"/>
        <v>1376.4</v>
      </c>
      <c r="I312" s="1"/>
    </row>
    <row r="313" spans="1:9" outlineLevel="7" x14ac:dyDescent="0.3">
      <c r="A313" s="72" t="s">
        <v>10</v>
      </c>
      <c r="B313" s="71" t="s">
        <v>133</v>
      </c>
      <c r="C313" s="71" t="s">
        <v>135</v>
      </c>
      <c r="D313" s="72" t="s">
        <v>20</v>
      </c>
      <c r="E313" s="100" t="s">
        <v>314</v>
      </c>
      <c r="F313" s="101">
        <v>1376.4</v>
      </c>
      <c r="G313" s="101">
        <v>1376.4</v>
      </c>
      <c r="H313" s="101">
        <v>1376.4</v>
      </c>
      <c r="I313" s="1"/>
    </row>
    <row r="314" spans="1:9" outlineLevel="2" x14ac:dyDescent="0.3">
      <c r="A314" s="72" t="s">
        <v>10</v>
      </c>
      <c r="B314" s="71" t="s">
        <v>136</v>
      </c>
      <c r="C314" s="71"/>
      <c r="D314" s="72"/>
      <c r="E314" s="100" t="s">
        <v>281</v>
      </c>
      <c r="F314" s="101">
        <f>F315+F320</f>
        <v>260</v>
      </c>
      <c r="G314" s="101">
        <f t="shared" ref="G314:H314" si="75">G315+G320</f>
        <v>260</v>
      </c>
      <c r="H314" s="101">
        <f t="shared" si="75"/>
        <v>260</v>
      </c>
      <c r="I314" s="1"/>
    </row>
    <row r="315" spans="1:9" ht="39.6" outlineLevel="3" x14ac:dyDescent="0.3">
      <c r="A315" s="72" t="s">
        <v>10</v>
      </c>
      <c r="B315" s="71" t="s">
        <v>136</v>
      </c>
      <c r="C315" s="71" t="s">
        <v>12</v>
      </c>
      <c r="D315" s="72"/>
      <c r="E315" s="100" t="str">
        <f>'№ 6 Программы'!C320</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15" s="101">
        <f>F316</f>
        <v>140</v>
      </c>
      <c r="G315" s="101">
        <f t="shared" ref="G315:H317" si="76">G316</f>
        <v>140</v>
      </c>
      <c r="H315" s="101">
        <f t="shared" si="76"/>
        <v>140</v>
      </c>
      <c r="I315" s="1"/>
    </row>
    <row r="316" spans="1:9" ht="26.4" outlineLevel="4" x14ac:dyDescent="0.3">
      <c r="A316" s="72" t="s">
        <v>10</v>
      </c>
      <c r="B316" s="71" t="s">
        <v>136</v>
      </c>
      <c r="C316" s="71" t="s">
        <v>39</v>
      </c>
      <c r="D316" s="72"/>
      <c r="E316" s="100" t="s">
        <v>696</v>
      </c>
      <c r="F316" s="101">
        <f>F317</f>
        <v>140</v>
      </c>
      <c r="G316" s="101">
        <f t="shared" si="76"/>
        <v>140</v>
      </c>
      <c r="H316" s="101">
        <f t="shared" si="76"/>
        <v>140</v>
      </c>
      <c r="I316" s="1"/>
    </row>
    <row r="317" spans="1:9" ht="52.8" outlineLevel="5" x14ac:dyDescent="0.3">
      <c r="A317" s="72" t="s">
        <v>10</v>
      </c>
      <c r="B317" s="71" t="s">
        <v>136</v>
      </c>
      <c r="C317" s="71" t="s">
        <v>134</v>
      </c>
      <c r="D317" s="72"/>
      <c r="E317" s="100" t="s">
        <v>722</v>
      </c>
      <c r="F317" s="101">
        <f>F318</f>
        <v>140</v>
      </c>
      <c r="G317" s="101">
        <f t="shared" si="76"/>
        <v>140</v>
      </c>
      <c r="H317" s="101">
        <f t="shared" si="76"/>
        <v>140</v>
      </c>
      <c r="I317" s="1"/>
    </row>
    <row r="318" spans="1:9" ht="26.4" outlineLevel="6" x14ac:dyDescent="0.3">
      <c r="A318" s="72" t="s">
        <v>10</v>
      </c>
      <c r="B318" s="71" t="s">
        <v>136</v>
      </c>
      <c r="C318" s="71" t="s">
        <v>137</v>
      </c>
      <c r="D318" s="72"/>
      <c r="E318" s="100" t="s">
        <v>428</v>
      </c>
      <c r="F318" s="101">
        <f>F319</f>
        <v>140</v>
      </c>
      <c r="G318" s="101">
        <f>G319</f>
        <v>140</v>
      </c>
      <c r="H318" s="101">
        <f>H319</f>
        <v>140</v>
      </c>
      <c r="I318" s="1"/>
    </row>
    <row r="319" spans="1:9" outlineLevel="7" x14ac:dyDescent="0.3">
      <c r="A319" s="72" t="s">
        <v>10</v>
      </c>
      <c r="B319" s="71" t="s">
        <v>136</v>
      </c>
      <c r="C319" s="71" t="s">
        <v>137</v>
      </c>
      <c r="D319" s="72" t="s">
        <v>20</v>
      </c>
      <c r="E319" s="100" t="s">
        <v>314</v>
      </c>
      <c r="F319" s="101">
        <v>140</v>
      </c>
      <c r="G319" s="101">
        <v>140</v>
      </c>
      <c r="H319" s="101">
        <v>140</v>
      </c>
      <c r="I319" s="1"/>
    </row>
    <row r="320" spans="1:9" ht="39.6" outlineLevel="3" x14ac:dyDescent="0.3">
      <c r="A320" s="72" t="s">
        <v>10</v>
      </c>
      <c r="B320" s="71" t="s">
        <v>136</v>
      </c>
      <c r="C320" s="71" t="s">
        <v>139</v>
      </c>
      <c r="D320" s="72"/>
      <c r="E320" s="100" t="s">
        <v>672</v>
      </c>
      <c r="F320" s="101">
        <f>F321</f>
        <v>120</v>
      </c>
      <c r="G320" s="101">
        <f>G321</f>
        <v>120</v>
      </c>
      <c r="H320" s="101">
        <f>H321</f>
        <v>120</v>
      </c>
      <c r="I320" s="1"/>
    </row>
    <row r="321" spans="1:9" ht="26.4" outlineLevel="4" x14ac:dyDescent="0.3">
      <c r="A321" s="72" t="s">
        <v>10</v>
      </c>
      <c r="B321" s="71" t="s">
        <v>136</v>
      </c>
      <c r="C321" s="71" t="s">
        <v>140</v>
      </c>
      <c r="D321" s="72"/>
      <c r="E321" s="100" t="s">
        <v>642</v>
      </c>
      <c r="F321" s="101">
        <f>F322</f>
        <v>120</v>
      </c>
      <c r="G321" s="101">
        <f t="shared" ref="G321:H323" si="77">G322</f>
        <v>120</v>
      </c>
      <c r="H321" s="101">
        <f t="shared" si="77"/>
        <v>120</v>
      </c>
      <c r="I321" s="1"/>
    </row>
    <row r="322" spans="1:9" ht="26.4" outlineLevel="5" x14ac:dyDescent="0.3">
      <c r="A322" s="72" t="s">
        <v>10</v>
      </c>
      <c r="B322" s="71" t="s">
        <v>136</v>
      </c>
      <c r="C322" s="71" t="s">
        <v>141</v>
      </c>
      <c r="D322" s="72"/>
      <c r="E322" s="100" t="s">
        <v>643</v>
      </c>
      <c r="F322" s="101">
        <f>F323</f>
        <v>120</v>
      </c>
      <c r="G322" s="101">
        <f t="shared" si="77"/>
        <v>120</v>
      </c>
      <c r="H322" s="101">
        <f t="shared" si="77"/>
        <v>120</v>
      </c>
      <c r="I322" s="1"/>
    </row>
    <row r="323" spans="1:9" ht="39.6" outlineLevel="6" x14ac:dyDescent="0.3">
      <c r="A323" s="72" t="s">
        <v>10</v>
      </c>
      <c r="B323" s="71" t="s">
        <v>136</v>
      </c>
      <c r="C323" s="71" t="s">
        <v>142</v>
      </c>
      <c r="D323" s="72"/>
      <c r="E323" s="100" t="s">
        <v>431</v>
      </c>
      <c r="F323" s="101">
        <f>F324</f>
        <v>120</v>
      </c>
      <c r="G323" s="101">
        <f t="shared" si="77"/>
        <v>120</v>
      </c>
      <c r="H323" s="101">
        <f t="shared" si="77"/>
        <v>120</v>
      </c>
      <c r="I323" s="1"/>
    </row>
    <row r="324" spans="1:9" outlineLevel="7" x14ac:dyDescent="0.3">
      <c r="A324" s="72" t="s">
        <v>10</v>
      </c>
      <c r="B324" s="71" t="s">
        <v>136</v>
      </c>
      <c r="C324" s="71" t="s">
        <v>142</v>
      </c>
      <c r="D324" s="72" t="s">
        <v>20</v>
      </c>
      <c r="E324" s="100" t="s">
        <v>314</v>
      </c>
      <c r="F324" s="101">
        <v>120</v>
      </c>
      <c r="G324" s="101">
        <v>120</v>
      </c>
      <c r="H324" s="101">
        <v>120</v>
      </c>
      <c r="I324" s="1"/>
    </row>
    <row r="325" spans="1:9" outlineLevel="2" x14ac:dyDescent="0.3">
      <c r="A325" s="72" t="s">
        <v>10</v>
      </c>
      <c r="B325" s="71" t="s">
        <v>146</v>
      </c>
      <c r="C325" s="71"/>
      <c r="D325" s="72"/>
      <c r="E325" s="100" t="s">
        <v>284</v>
      </c>
      <c r="F325" s="101">
        <f>F326+F334</f>
        <v>1507.2</v>
      </c>
      <c r="G325" s="101">
        <f>G326+G334</f>
        <v>2549.9</v>
      </c>
      <c r="H325" s="101">
        <f>H326+H334</f>
        <v>3885.5</v>
      </c>
      <c r="I325" s="1"/>
    </row>
    <row r="326" spans="1:9" ht="39.6" outlineLevel="3" x14ac:dyDescent="0.3">
      <c r="A326" s="72" t="s">
        <v>10</v>
      </c>
      <c r="B326" s="71" t="s">
        <v>146</v>
      </c>
      <c r="C326" s="71" t="s">
        <v>147</v>
      </c>
      <c r="D326" s="72"/>
      <c r="E326" s="100" t="str">
        <f>'№ 6 Программы'!C308</f>
        <v xml:space="preserve"> Муниципальная программа "Социальная поддержка граждан на территории  Кашинского городского округа Тверской области на 2023-2028 годы"</v>
      </c>
      <c r="F326" s="101">
        <f>F327</f>
        <v>1129.2</v>
      </c>
      <c r="G326" s="101">
        <f t="shared" ref="G326:H329" si="78">G327</f>
        <v>2045.9</v>
      </c>
      <c r="H326" s="101">
        <f t="shared" si="78"/>
        <v>3381.5</v>
      </c>
      <c r="I326" s="1"/>
    </row>
    <row r="327" spans="1:9" ht="26.4" outlineLevel="4" x14ac:dyDescent="0.3">
      <c r="A327" s="72" t="s">
        <v>10</v>
      </c>
      <c r="B327" s="71" t="s">
        <v>146</v>
      </c>
      <c r="C327" s="71" t="s">
        <v>148</v>
      </c>
      <c r="D327" s="72"/>
      <c r="E327" s="100" t="s">
        <v>576</v>
      </c>
      <c r="F327" s="101">
        <f>F328+F331</f>
        <v>1129.2</v>
      </c>
      <c r="G327" s="101">
        <f>G328+G331</f>
        <v>2045.9</v>
      </c>
      <c r="H327" s="101">
        <f>H328+H331</f>
        <v>3381.5</v>
      </c>
      <c r="I327" s="1"/>
    </row>
    <row r="328" spans="1:9" ht="79.2" outlineLevel="5" x14ac:dyDescent="0.3">
      <c r="A328" s="72" t="s">
        <v>10</v>
      </c>
      <c r="B328" s="71" t="s">
        <v>146</v>
      </c>
      <c r="C328" s="71" t="s">
        <v>149</v>
      </c>
      <c r="D328" s="72"/>
      <c r="E328" s="100" t="s">
        <v>436</v>
      </c>
      <c r="F328" s="101">
        <f>F329</f>
        <v>0</v>
      </c>
      <c r="G328" s="101">
        <f t="shared" ref="G328:H328" si="79">G329</f>
        <v>1690.8</v>
      </c>
      <c r="H328" s="101">
        <f t="shared" si="79"/>
        <v>3381.5</v>
      </c>
      <c r="I328" s="1"/>
    </row>
    <row r="329" spans="1:9" ht="52.8" outlineLevel="6" x14ac:dyDescent="0.3">
      <c r="A329" s="72" t="s">
        <v>10</v>
      </c>
      <c r="B329" s="71" t="s">
        <v>146</v>
      </c>
      <c r="C329" s="71" t="s">
        <v>150</v>
      </c>
      <c r="D329" s="72"/>
      <c r="E329" s="100" t="s">
        <v>437</v>
      </c>
      <c r="F329" s="101">
        <f>F330</f>
        <v>0</v>
      </c>
      <c r="G329" s="101">
        <f t="shared" si="78"/>
        <v>1690.8</v>
      </c>
      <c r="H329" s="101">
        <f t="shared" si="78"/>
        <v>3381.5</v>
      </c>
      <c r="I329" s="1"/>
    </row>
    <row r="330" spans="1:9" ht="26.4" outlineLevel="7" x14ac:dyDescent="0.3">
      <c r="A330" s="72" t="s">
        <v>10</v>
      </c>
      <c r="B330" s="71" t="s">
        <v>146</v>
      </c>
      <c r="C330" s="71" t="s">
        <v>150</v>
      </c>
      <c r="D330" s="72" t="s">
        <v>103</v>
      </c>
      <c r="E330" s="100" t="s">
        <v>395</v>
      </c>
      <c r="F330" s="101">
        <v>0</v>
      </c>
      <c r="G330" s="101">
        <v>1690.8</v>
      </c>
      <c r="H330" s="101">
        <v>3381.5</v>
      </c>
      <c r="I330" s="1"/>
    </row>
    <row r="331" spans="1:9" ht="26.4" outlineLevel="7" x14ac:dyDescent="0.3">
      <c r="A331" s="72" t="s">
        <v>10</v>
      </c>
      <c r="B331" s="71" t="s">
        <v>146</v>
      </c>
      <c r="C331" s="71" t="s">
        <v>676</v>
      </c>
      <c r="D331" s="72"/>
      <c r="E331" s="100" t="s">
        <v>678</v>
      </c>
      <c r="F331" s="101">
        <f>F332</f>
        <v>1129.2</v>
      </c>
      <c r="G331" s="101">
        <f t="shared" ref="G331:H331" si="80">G332</f>
        <v>355.1</v>
      </c>
      <c r="H331" s="101">
        <f t="shared" si="80"/>
        <v>0</v>
      </c>
      <c r="I331" s="1"/>
    </row>
    <row r="332" spans="1:9" ht="39.6" outlineLevel="7" x14ac:dyDescent="0.3">
      <c r="A332" s="72" t="s">
        <v>10</v>
      </c>
      <c r="B332" s="71" t="s">
        <v>146</v>
      </c>
      <c r="C332" s="71" t="s">
        <v>677</v>
      </c>
      <c r="D332" s="72"/>
      <c r="E332" s="100" t="s">
        <v>679</v>
      </c>
      <c r="F332" s="101">
        <f>F333</f>
        <v>1129.2</v>
      </c>
      <c r="G332" s="101">
        <f t="shared" ref="G332:H332" si="81">G333</f>
        <v>355.1</v>
      </c>
      <c r="H332" s="101">
        <f t="shared" si="81"/>
        <v>0</v>
      </c>
      <c r="I332" s="1"/>
    </row>
    <row r="333" spans="1:9" ht="26.4" outlineLevel="7" x14ac:dyDescent="0.3">
      <c r="A333" s="72" t="s">
        <v>10</v>
      </c>
      <c r="B333" s="71" t="s">
        <v>146</v>
      </c>
      <c r="C333" s="71" t="s">
        <v>677</v>
      </c>
      <c r="D333" s="72">
        <v>400</v>
      </c>
      <c r="E333" s="100" t="s">
        <v>395</v>
      </c>
      <c r="F333" s="101">
        <v>1129.2</v>
      </c>
      <c r="G333" s="101">
        <v>355.1</v>
      </c>
      <c r="H333" s="101">
        <v>0</v>
      </c>
      <c r="I333" s="1"/>
    </row>
    <row r="334" spans="1:9" ht="39.6" outlineLevel="7" x14ac:dyDescent="0.3">
      <c r="A334" s="72" t="s">
        <v>10</v>
      </c>
      <c r="B334" s="71" t="s">
        <v>146</v>
      </c>
      <c r="C334" s="71" t="s">
        <v>139</v>
      </c>
      <c r="D334" s="72"/>
      <c r="E334" s="100" t="str">
        <f>'№ 6 Программы'!C366</f>
        <v xml:space="preserve"> Муниципальная программа "Молодёжная политика Кашинского городского округа Тверской области на 2023-2028 годы"</v>
      </c>
      <c r="F334" s="101">
        <f t="shared" ref="F334:H337" si="82">F335</f>
        <v>378</v>
      </c>
      <c r="G334" s="101">
        <f t="shared" si="82"/>
        <v>504</v>
      </c>
      <c r="H334" s="101">
        <f t="shared" si="82"/>
        <v>504</v>
      </c>
      <c r="I334" s="1"/>
    </row>
    <row r="335" spans="1:9" ht="26.4" outlineLevel="7" x14ac:dyDescent="0.3">
      <c r="A335" s="72" t="s">
        <v>10</v>
      </c>
      <c r="B335" s="71" t="s">
        <v>146</v>
      </c>
      <c r="C335" s="71" t="s">
        <v>143</v>
      </c>
      <c r="D335" s="72"/>
      <c r="E335" s="100" t="s">
        <v>432</v>
      </c>
      <c r="F335" s="101">
        <f t="shared" si="82"/>
        <v>378</v>
      </c>
      <c r="G335" s="101">
        <f t="shared" si="82"/>
        <v>504</v>
      </c>
      <c r="H335" s="101">
        <f t="shared" si="82"/>
        <v>504</v>
      </c>
      <c r="I335" s="1"/>
    </row>
    <row r="336" spans="1:9" ht="26.4" outlineLevel="7" x14ac:dyDescent="0.3">
      <c r="A336" s="72" t="s">
        <v>10</v>
      </c>
      <c r="B336" s="71" t="s">
        <v>146</v>
      </c>
      <c r="C336" s="71" t="s">
        <v>144</v>
      </c>
      <c r="D336" s="72"/>
      <c r="E336" s="100" t="s">
        <v>433</v>
      </c>
      <c r="F336" s="101">
        <f t="shared" si="82"/>
        <v>378</v>
      </c>
      <c r="G336" s="101">
        <f t="shared" si="82"/>
        <v>504</v>
      </c>
      <c r="H336" s="101">
        <f t="shared" si="82"/>
        <v>504</v>
      </c>
    </row>
    <row r="337" spans="1:9" ht="39.6" outlineLevel="7" x14ac:dyDescent="0.3">
      <c r="A337" s="72" t="s">
        <v>10</v>
      </c>
      <c r="B337" s="71" t="s">
        <v>146</v>
      </c>
      <c r="C337" s="71" t="s">
        <v>145</v>
      </c>
      <c r="D337" s="72"/>
      <c r="E337" s="100" t="s">
        <v>434</v>
      </c>
      <c r="F337" s="101">
        <f t="shared" si="82"/>
        <v>378</v>
      </c>
      <c r="G337" s="101">
        <f t="shared" si="82"/>
        <v>504</v>
      </c>
      <c r="H337" s="101">
        <f t="shared" si="82"/>
        <v>504</v>
      </c>
    </row>
    <row r="338" spans="1:9" outlineLevel="7" x14ac:dyDescent="0.3">
      <c r="A338" s="72" t="s">
        <v>10</v>
      </c>
      <c r="B338" s="71" t="s">
        <v>146</v>
      </c>
      <c r="C338" s="71" t="s">
        <v>145</v>
      </c>
      <c r="D338" s="72" t="s">
        <v>20</v>
      </c>
      <c r="E338" s="100" t="s">
        <v>314</v>
      </c>
      <c r="F338" s="101">
        <v>378</v>
      </c>
      <c r="G338" s="101">
        <v>504</v>
      </c>
      <c r="H338" s="101">
        <v>504</v>
      </c>
    </row>
    <row r="339" spans="1:9" outlineLevel="1" x14ac:dyDescent="0.3">
      <c r="A339" s="72" t="s">
        <v>10</v>
      </c>
      <c r="B339" s="71" t="s">
        <v>151</v>
      </c>
      <c r="C339" s="71"/>
      <c r="D339" s="72"/>
      <c r="E339" s="100" t="s">
        <v>255</v>
      </c>
      <c r="F339" s="101">
        <f t="shared" ref="F339:F346" si="83">F340</f>
        <v>2257.8000000000002</v>
      </c>
      <c r="G339" s="101">
        <f t="shared" ref="G339:H341" si="84">G340</f>
        <v>2232.8000000000002</v>
      </c>
      <c r="H339" s="101">
        <f t="shared" si="84"/>
        <v>2232.8000000000002</v>
      </c>
    </row>
    <row r="340" spans="1:9" outlineLevel="2" x14ac:dyDescent="0.3">
      <c r="A340" s="72" t="s">
        <v>10</v>
      </c>
      <c r="B340" s="71" t="s">
        <v>152</v>
      </c>
      <c r="C340" s="71"/>
      <c r="D340" s="72"/>
      <c r="E340" s="100" t="s">
        <v>286</v>
      </c>
      <c r="F340" s="101">
        <f t="shared" si="83"/>
        <v>2257.8000000000002</v>
      </c>
      <c r="G340" s="101">
        <f t="shared" si="84"/>
        <v>2232.8000000000002</v>
      </c>
      <c r="H340" s="101">
        <f t="shared" si="84"/>
        <v>2232.8000000000002</v>
      </c>
    </row>
    <row r="341" spans="1:9" ht="39.6" outlineLevel="3" x14ac:dyDescent="0.3">
      <c r="A341" s="72" t="s">
        <v>10</v>
      </c>
      <c r="B341" s="71" t="s">
        <v>152</v>
      </c>
      <c r="C341" s="71" t="s">
        <v>12</v>
      </c>
      <c r="D341" s="72"/>
      <c r="E341" s="100" t="str">
        <f>'№ 6 Программы'!C320</f>
        <v xml:space="preserve"> Муниципальная программа "Информационная политика и работа с общественностью Кашинского городского округа Тверской области на 2023-2028 годы"</v>
      </c>
      <c r="F341" s="101">
        <f t="shared" si="83"/>
        <v>2257.8000000000002</v>
      </c>
      <c r="G341" s="101">
        <f t="shared" si="84"/>
        <v>2232.8000000000002</v>
      </c>
      <c r="H341" s="101">
        <f t="shared" si="84"/>
        <v>2232.8000000000002</v>
      </c>
    </row>
    <row r="342" spans="1:9" ht="26.4" outlineLevel="4" x14ac:dyDescent="0.3">
      <c r="A342" s="72" t="s">
        <v>10</v>
      </c>
      <c r="B342" s="71" t="s">
        <v>152</v>
      </c>
      <c r="C342" s="71" t="s">
        <v>153</v>
      </c>
      <c r="D342" s="72"/>
      <c r="E342" s="100" t="s">
        <v>438</v>
      </c>
      <c r="F342" s="101">
        <f>F343+F348</f>
        <v>2257.8000000000002</v>
      </c>
      <c r="G342" s="101">
        <f t="shared" ref="G342:H342" si="85">G343+G348</f>
        <v>2232.8000000000002</v>
      </c>
      <c r="H342" s="101">
        <f t="shared" si="85"/>
        <v>2232.8000000000002</v>
      </c>
    </row>
    <row r="343" spans="1:9" outlineLevel="5" x14ac:dyDescent="0.3">
      <c r="A343" s="72" t="s">
        <v>10</v>
      </c>
      <c r="B343" s="71" t="s">
        <v>152</v>
      </c>
      <c r="C343" s="71" t="s">
        <v>154</v>
      </c>
      <c r="D343" s="72"/>
      <c r="E343" s="100" t="s">
        <v>535</v>
      </c>
      <c r="F343" s="101">
        <f>F346+F344</f>
        <v>2232.8000000000002</v>
      </c>
      <c r="G343" s="101">
        <f>G346+G344</f>
        <v>2232.8000000000002</v>
      </c>
      <c r="H343" s="101">
        <f>H346+H344</f>
        <v>2232.8000000000002</v>
      </c>
    </row>
    <row r="344" spans="1:9" ht="26.4" outlineLevel="5" x14ac:dyDescent="0.3">
      <c r="A344" s="72" t="s">
        <v>10</v>
      </c>
      <c r="B344" s="71" t="s">
        <v>152</v>
      </c>
      <c r="C344" s="71" t="s">
        <v>562</v>
      </c>
      <c r="D344" s="72"/>
      <c r="E344" s="100" t="s">
        <v>723</v>
      </c>
      <c r="F344" s="101">
        <f>F345</f>
        <v>997.2</v>
      </c>
      <c r="G344" s="101">
        <f>G345</f>
        <v>997.2</v>
      </c>
      <c r="H344" s="101">
        <f>H345</f>
        <v>997.2</v>
      </c>
    </row>
    <row r="345" spans="1:9" ht="26.4" outlineLevel="5" x14ac:dyDescent="0.3">
      <c r="A345" s="72" t="s">
        <v>10</v>
      </c>
      <c r="B345" s="71" t="s">
        <v>152</v>
      </c>
      <c r="C345" s="71" t="s">
        <v>562</v>
      </c>
      <c r="D345" s="72" t="s">
        <v>38</v>
      </c>
      <c r="E345" s="100" t="s">
        <v>329</v>
      </c>
      <c r="F345" s="101">
        <f>997.2</f>
        <v>997.2</v>
      </c>
      <c r="G345" s="101">
        <f t="shared" ref="G345:H345" si="86">997.2</f>
        <v>997.2</v>
      </c>
      <c r="H345" s="101">
        <f t="shared" si="86"/>
        <v>997.2</v>
      </c>
    </row>
    <row r="346" spans="1:9" outlineLevel="6" x14ac:dyDescent="0.3">
      <c r="A346" s="72" t="s">
        <v>10</v>
      </c>
      <c r="B346" s="71" t="s">
        <v>152</v>
      </c>
      <c r="C346" s="71" t="s">
        <v>155</v>
      </c>
      <c r="D346" s="72"/>
      <c r="E346" s="100" t="s">
        <v>439</v>
      </c>
      <c r="F346" s="101">
        <f t="shared" si="83"/>
        <v>1235.5999999999999</v>
      </c>
      <c r="G346" s="101">
        <f>G347</f>
        <v>1235.5999999999999</v>
      </c>
      <c r="H346" s="101">
        <f>H347</f>
        <v>1235.5999999999999</v>
      </c>
    </row>
    <row r="347" spans="1:9" ht="26.4" outlineLevel="7" x14ac:dyDescent="0.3">
      <c r="A347" s="72" t="s">
        <v>10</v>
      </c>
      <c r="B347" s="71" t="s">
        <v>152</v>
      </c>
      <c r="C347" s="71" t="s">
        <v>155</v>
      </c>
      <c r="D347" s="72" t="s">
        <v>38</v>
      </c>
      <c r="E347" s="100" t="s">
        <v>329</v>
      </c>
      <c r="F347" s="101">
        <v>1235.5999999999999</v>
      </c>
      <c r="G347" s="101">
        <v>1235.5999999999999</v>
      </c>
      <c r="H347" s="101">
        <v>1235.5999999999999</v>
      </c>
    </row>
    <row r="348" spans="1:9" ht="26.4" outlineLevel="7" x14ac:dyDescent="0.3">
      <c r="A348" s="72" t="s">
        <v>10</v>
      </c>
      <c r="B348" s="71" t="s">
        <v>152</v>
      </c>
      <c r="C348" s="71" t="s">
        <v>644</v>
      </c>
      <c r="D348" s="72"/>
      <c r="E348" s="100" t="s">
        <v>646</v>
      </c>
      <c r="F348" s="101">
        <f>F349</f>
        <v>25</v>
      </c>
      <c r="G348" s="101">
        <f t="shared" ref="G348:H348" si="87">G349</f>
        <v>0</v>
      </c>
      <c r="H348" s="101">
        <f t="shared" si="87"/>
        <v>0</v>
      </c>
    </row>
    <row r="349" spans="1:9" ht="39.6" outlineLevel="7" x14ac:dyDescent="0.3">
      <c r="A349" s="72" t="s">
        <v>10</v>
      </c>
      <c r="B349" s="71" t="s">
        <v>152</v>
      </c>
      <c r="C349" s="71" t="s">
        <v>645</v>
      </c>
      <c r="D349" s="72"/>
      <c r="E349" s="100" t="s">
        <v>647</v>
      </c>
      <c r="F349" s="101">
        <f>F350</f>
        <v>25</v>
      </c>
      <c r="G349" s="101">
        <f t="shared" ref="G349:H349" si="88">G350</f>
        <v>0</v>
      </c>
      <c r="H349" s="101">
        <f t="shared" si="88"/>
        <v>0</v>
      </c>
    </row>
    <row r="350" spans="1:9" ht="26.4" outlineLevel="7" x14ac:dyDescent="0.3">
      <c r="A350" s="72" t="s">
        <v>10</v>
      </c>
      <c r="B350" s="71" t="s">
        <v>152</v>
      </c>
      <c r="C350" s="71" t="s">
        <v>645</v>
      </c>
      <c r="D350" s="72">
        <v>600</v>
      </c>
      <c r="E350" s="100" t="s">
        <v>329</v>
      </c>
      <c r="F350" s="101">
        <v>25</v>
      </c>
      <c r="G350" s="101">
        <v>0</v>
      </c>
      <c r="H350" s="101">
        <v>0</v>
      </c>
    </row>
    <row r="351" spans="1:9" s="3" customFormat="1" ht="26.4" x14ac:dyDescent="0.3">
      <c r="A351" s="96" t="s">
        <v>156</v>
      </c>
      <c r="B351" s="97"/>
      <c r="C351" s="97"/>
      <c r="D351" s="96"/>
      <c r="E351" s="98" t="s">
        <v>246</v>
      </c>
      <c r="F351" s="99">
        <f>F352+F361+F469+F487</f>
        <v>480233.49999999988</v>
      </c>
      <c r="G351" s="99">
        <f>G352+G361+G469+G487</f>
        <v>450924.49999999994</v>
      </c>
      <c r="H351" s="99">
        <f>H352+H361+H469+H487</f>
        <v>438745.89999999997</v>
      </c>
      <c r="I351" s="61"/>
    </row>
    <row r="352" spans="1:9" s="3" customFormat="1" x14ac:dyDescent="0.3">
      <c r="A352" s="72" t="s">
        <v>156</v>
      </c>
      <c r="B352" s="71" t="s">
        <v>1</v>
      </c>
      <c r="C352" s="71"/>
      <c r="D352" s="72"/>
      <c r="E352" s="100" t="s">
        <v>249</v>
      </c>
      <c r="F352" s="101">
        <f t="shared" ref="F352:H356" si="89">F353</f>
        <v>18555.8</v>
      </c>
      <c r="G352" s="101">
        <f t="shared" si="89"/>
        <v>18255.8</v>
      </c>
      <c r="H352" s="101">
        <f t="shared" si="89"/>
        <v>18155.7</v>
      </c>
      <c r="I352" s="61"/>
    </row>
    <row r="353" spans="1:9" s="3" customFormat="1" x14ac:dyDescent="0.3">
      <c r="A353" s="72" t="s">
        <v>156</v>
      </c>
      <c r="B353" s="71" t="s">
        <v>27</v>
      </c>
      <c r="C353" s="71"/>
      <c r="D353" s="72"/>
      <c r="E353" s="100" t="s">
        <v>264</v>
      </c>
      <c r="F353" s="101">
        <f t="shared" si="89"/>
        <v>18555.8</v>
      </c>
      <c r="G353" s="101">
        <f t="shared" si="89"/>
        <v>18255.8</v>
      </c>
      <c r="H353" s="101">
        <f t="shared" si="89"/>
        <v>18155.7</v>
      </c>
      <c r="I353" s="61"/>
    </row>
    <row r="354" spans="1:9" s="3" customFormat="1" ht="39.6" x14ac:dyDescent="0.3">
      <c r="A354" s="72" t="s">
        <v>156</v>
      </c>
      <c r="B354" s="71" t="s">
        <v>27</v>
      </c>
      <c r="C354" s="71" t="s">
        <v>161</v>
      </c>
      <c r="D354" s="72"/>
      <c r="E354" s="100" t="s">
        <v>667</v>
      </c>
      <c r="F354" s="101">
        <f t="shared" si="89"/>
        <v>18555.8</v>
      </c>
      <c r="G354" s="101">
        <f t="shared" si="89"/>
        <v>18255.8</v>
      </c>
      <c r="H354" s="101">
        <f t="shared" si="89"/>
        <v>18155.7</v>
      </c>
      <c r="I354" s="61"/>
    </row>
    <row r="355" spans="1:9" s="3" customFormat="1" ht="39.6" x14ac:dyDescent="0.3">
      <c r="A355" s="72" t="s">
        <v>156</v>
      </c>
      <c r="B355" s="71" t="s">
        <v>27</v>
      </c>
      <c r="C355" s="71" t="s">
        <v>194</v>
      </c>
      <c r="D355" s="72"/>
      <c r="E355" s="100" t="s">
        <v>473</v>
      </c>
      <c r="F355" s="101">
        <f t="shared" si="89"/>
        <v>18555.8</v>
      </c>
      <c r="G355" s="101">
        <f t="shared" si="89"/>
        <v>18255.8</v>
      </c>
      <c r="H355" s="101">
        <f t="shared" si="89"/>
        <v>18155.7</v>
      </c>
      <c r="I355" s="61"/>
    </row>
    <row r="356" spans="1:9" s="3" customFormat="1" ht="26.4" x14ac:dyDescent="0.3">
      <c r="A356" s="72" t="s">
        <v>156</v>
      </c>
      <c r="B356" s="71" t="s">
        <v>27</v>
      </c>
      <c r="C356" s="71" t="s">
        <v>195</v>
      </c>
      <c r="D356" s="72"/>
      <c r="E356" s="100" t="s">
        <v>474</v>
      </c>
      <c r="F356" s="101">
        <f t="shared" si="89"/>
        <v>18555.8</v>
      </c>
      <c r="G356" s="101">
        <f t="shared" si="89"/>
        <v>18255.8</v>
      </c>
      <c r="H356" s="101">
        <f t="shared" si="89"/>
        <v>18155.7</v>
      </c>
      <c r="I356" s="61"/>
    </row>
    <row r="357" spans="1:9" s="3" customFormat="1" ht="26.4" x14ac:dyDescent="0.3">
      <c r="A357" s="72" t="s">
        <v>156</v>
      </c>
      <c r="B357" s="71" t="s">
        <v>27</v>
      </c>
      <c r="C357" s="71" t="s">
        <v>196</v>
      </c>
      <c r="D357" s="72"/>
      <c r="E357" s="100" t="s">
        <v>475</v>
      </c>
      <c r="F357" s="101">
        <f>F358+F359+F360</f>
        <v>18555.8</v>
      </c>
      <c r="G357" s="101">
        <f>G358+G359+G360</f>
        <v>18255.8</v>
      </c>
      <c r="H357" s="101">
        <f>H358+H359+H360</f>
        <v>18155.7</v>
      </c>
      <c r="I357" s="61"/>
    </row>
    <row r="358" spans="1:9" s="3" customFormat="1" ht="52.8" x14ac:dyDescent="0.3">
      <c r="A358" s="72" t="s">
        <v>156</v>
      </c>
      <c r="B358" s="71" t="s">
        <v>27</v>
      </c>
      <c r="C358" s="71" t="s">
        <v>196</v>
      </c>
      <c r="D358" s="72" t="s">
        <v>6</v>
      </c>
      <c r="E358" s="100" t="s">
        <v>302</v>
      </c>
      <c r="F358" s="101">
        <v>15252.6</v>
      </c>
      <c r="G358" s="101">
        <v>15252.6</v>
      </c>
      <c r="H358" s="101">
        <v>15252.6</v>
      </c>
      <c r="I358" s="61"/>
    </row>
    <row r="359" spans="1:9" s="3" customFormat="1" ht="26.4" x14ac:dyDescent="0.3">
      <c r="A359" s="72" t="s">
        <v>156</v>
      </c>
      <c r="B359" s="71" t="s">
        <v>27</v>
      </c>
      <c r="C359" s="71" t="s">
        <v>196</v>
      </c>
      <c r="D359" s="72" t="s">
        <v>7</v>
      </c>
      <c r="E359" s="100" t="s">
        <v>303</v>
      </c>
      <c r="F359" s="101">
        <v>3297.2</v>
      </c>
      <c r="G359" s="101">
        <v>2997.2</v>
      </c>
      <c r="H359" s="101">
        <v>2897.1</v>
      </c>
      <c r="I359" s="61"/>
    </row>
    <row r="360" spans="1:9" s="3" customFormat="1" x14ac:dyDescent="0.3">
      <c r="A360" s="72" t="s">
        <v>156</v>
      </c>
      <c r="B360" s="71" t="s">
        <v>27</v>
      </c>
      <c r="C360" s="71" t="s">
        <v>196</v>
      </c>
      <c r="D360" s="72" t="s">
        <v>8</v>
      </c>
      <c r="E360" s="100" t="s">
        <v>304</v>
      </c>
      <c r="F360" s="101">
        <v>6</v>
      </c>
      <c r="G360" s="101">
        <v>6</v>
      </c>
      <c r="H360" s="101">
        <v>6</v>
      </c>
      <c r="I360" s="61"/>
    </row>
    <row r="361" spans="1:9" outlineLevel="1" x14ac:dyDescent="0.3">
      <c r="A361" s="72" t="s">
        <v>156</v>
      </c>
      <c r="B361" s="71" t="s">
        <v>159</v>
      </c>
      <c r="C361" s="71"/>
      <c r="D361" s="72"/>
      <c r="E361" s="100" t="s">
        <v>256</v>
      </c>
      <c r="F361" s="101">
        <f>F362+F378+F416+F434+F444</f>
        <v>449067.49999999994</v>
      </c>
      <c r="G361" s="101">
        <f>G362+G378+G416+G434+G444</f>
        <v>420058.5</v>
      </c>
      <c r="H361" s="101">
        <f>H362+H378+H416+H434+H444</f>
        <v>407980</v>
      </c>
    </row>
    <row r="362" spans="1:9" outlineLevel="2" x14ac:dyDescent="0.3">
      <c r="A362" s="72" t="s">
        <v>156</v>
      </c>
      <c r="B362" s="71" t="s">
        <v>160</v>
      </c>
      <c r="C362" s="71"/>
      <c r="D362" s="72"/>
      <c r="E362" s="100" t="s">
        <v>287</v>
      </c>
      <c r="F362" s="101">
        <f>F363</f>
        <v>151733.89999999997</v>
      </c>
      <c r="G362" s="101">
        <f t="shared" ref="G362:H364" si="90">G363</f>
        <v>136643</v>
      </c>
      <c r="H362" s="101">
        <f t="shared" si="90"/>
        <v>131758.9</v>
      </c>
    </row>
    <row r="363" spans="1:9" ht="39.6" outlineLevel="3" x14ac:dyDescent="0.3">
      <c r="A363" s="72" t="s">
        <v>156</v>
      </c>
      <c r="B363" s="71" t="s">
        <v>160</v>
      </c>
      <c r="C363" s="71" t="s">
        <v>161</v>
      </c>
      <c r="D363" s="72"/>
      <c r="E363" s="100" t="s">
        <v>667</v>
      </c>
      <c r="F363" s="101">
        <f>F364</f>
        <v>151733.89999999997</v>
      </c>
      <c r="G363" s="101">
        <f t="shared" si="90"/>
        <v>136643</v>
      </c>
      <c r="H363" s="101">
        <f t="shared" si="90"/>
        <v>131758.9</v>
      </c>
    </row>
    <row r="364" spans="1:9" ht="26.4" outlineLevel="4" x14ac:dyDescent="0.3">
      <c r="A364" s="72" t="s">
        <v>156</v>
      </c>
      <c r="B364" s="71" t="s">
        <v>160</v>
      </c>
      <c r="C364" s="71" t="s">
        <v>162</v>
      </c>
      <c r="D364" s="72"/>
      <c r="E364" s="100" t="s">
        <v>443</v>
      </c>
      <c r="F364" s="101">
        <f>F365</f>
        <v>151733.89999999997</v>
      </c>
      <c r="G364" s="101">
        <f t="shared" si="90"/>
        <v>136643</v>
      </c>
      <c r="H364" s="101">
        <f t="shared" si="90"/>
        <v>131758.9</v>
      </c>
    </row>
    <row r="365" spans="1:9" ht="26.4" outlineLevel="5" x14ac:dyDescent="0.3">
      <c r="A365" s="72" t="s">
        <v>156</v>
      </c>
      <c r="B365" s="71" t="s">
        <v>160</v>
      </c>
      <c r="C365" s="71" t="s">
        <v>163</v>
      </c>
      <c r="D365" s="72"/>
      <c r="E365" s="100" t="s">
        <v>444</v>
      </c>
      <c r="F365" s="101">
        <f>F368+F370+F372+F374+F376+F366</f>
        <v>151733.89999999997</v>
      </c>
      <c r="G365" s="101">
        <f t="shared" ref="G365:H365" si="91">G368+G370+G372+G374+G376+G366</f>
        <v>136643</v>
      </c>
      <c r="H365" s="101">
        <f t="shared" si="91"/>
        <v>131758.9</v>
      </c>
    </row>
    <row r="366" spans="1:9" ht="43.5" customHeight="1" outlineLevel="5" x14ac:dyDescent="0.3">
      <c r="A366" s="72">
        <v>803</v>
      </c>
      <c r="B366" s="71" t="s">
        <v>160</v>
      </c>
      <c r="C366" s="71" t="s">
        <v>734</v>
      </c>
      <c r="D366" s="72"/>
      <c r="E366" s="100" t="s">
        <v>735</v>
      </c>
      <c r="F366" s="101">
        <f>F367</f>
        <v>5232.5</v>
      </c>
      <c r="G366" s="101">
        <f>G367</f>
        <v>0</v>
      </c>
      <c r="H366" s="101">
        <f>H367</f>
        <v>0</v>
      </c>
    </row>
    <row r="367" spans="1:9" ht="26.4" outlineLevel="5" x14ac:dyDescent="0.3">
      <c r="A367" s="72">
        <v>803</v>
      </c>
      <c r="B367" s="71" t="s">
        <v>160</v>
      </c>
      <c r="C367" s="71" t="s">
        <v>734</v>
      </c>
      <c r="D367" s="72">
        <v>600</v>
      </c>
      <c r="E367" s="100" t="s">
        <v>329</v>
      </c>
      <c r="F367" s="101">
        <v>5232.5</v>
      </c>
      <c r="G367" s="101">
        <v>0</v>
      </c>
      <c r="H367" s="101">
        <v>0</v>
      </c>
    </row>
    <row r="368" spans="1:9" ht="52.8" outlineLevel="6" x14ac:dyDescent="0.3">
      <c r="A368" s="72" t="s">
        <v>156</v>
      </c>
      <c r="B368" s="71" t="s">
        <v>160</v>
      </c>
      <c r="C368" s="71" t="s">
        <v>164</v>
      </c>
      <c r="D368" s="72"/>
      <c r="E368" s="100" t="s">
        <v>445</v>
      </c>
      <c r="F368" s="101">
        <f>F369</f>
        <v>65697.899999999994</v>
      </c>
      <c r="G368" s="101">
        <f>G369</f>
        <v>65699.8</v>
      </c>
      <c r="H368" s="101">
        <f>H369</f>
        <v>65699.8</v>
      </c>
    </row>
    <row r="369" spans="1:9" ht="26.4" outlineLevel="7" x14ac:dyDescent="0.3">
      <c r="A369" s="72" t="s">
        <v>156</v>
      </c>
      <c r="B369" s="71" t="s">
        <v>160</v>
      </c>
      <c r="C369" s="71" t="s">
        <v>164</v>
      </c>
      <c r="D369" s="72" t="s">
        <v>38</v>
      </c>
      <c r="E369" s="100" t="s">
        <v>329</v>
      </c>
      <c r="F369" s="101">
        <v>65697.899999999994</v>
      </c>
      <c r="G369" s="101">
        <v>65699.8</v>
      </c>
      <c r="H369" s="101">
        <v>65699.8</v>
      </c>
    </row>
    <row r="370" spans="1:9" ht="52.8" outlineLevel="6" x14ac:dyDescent="0.3">
      <c r="A370" s="72" t="s">
        <v>156</v>
      </c>
      <c r="B370" s="71" t="s">
        <v>160</v>
      </c>
      <c r="C370" s="71" t="s">
        <v>165</v>
      </c>
      <c r="D370" s="72"/>
      <c r="E370" s="100" t="s">
        <v>446</v>
      </c>
      <c r="F370" s="101">
        <f>F371</f>
        <v>76680.7</v>
      </c>
      <c r="G370" s="101">
        <f>G371</f>
        <v>68182.7</v>
      </c>
      <c r="H370" s="101">
        <f>H371</f>
        <v>63298.6</v>
      </c>
      <c r="I370" s="1"/>
    </row>
    <row r="371" spans="1:9" ht="26.4" outlineLevel="7" x14ac:dyDescent="0.3">
      <c r="A371" s="72" t="s">
        <v>156</v>
      </c>
      <c r="B371" s="71" t="s">
        <v>160</v>
      </c>
      <c r="C371" s="71" t="s">
        <v>165</v>
      </c>
      <c r="D371" s="72" t="s">
        <v>38</v>
      </c>
      <c r="E371" s="100" t="s">
        <v>329</v>
      </c>
      <c r="F371" s="101">
        <v>76680.7</v>
      </c>
      <c r="G371" s="101">
        <v>68182.7</v>
      </c>
      <c r="H371" s="101">
        <v>63298.6</v>
      </c>
      <c r="I371" s="1"/>
    </row>
    <row r="372" spans="1:9" ht="26.4" outlineLevel="6" x14ac:dyDescent="0.3">
      <c r="A372" s="72" t="s">
        <v>156</v>
      </c>
      <c r="B372" s="71" t="s">
        <v>160</v>
      </c>
      <c r="C372" s="71" t="s">
        <v>166</v>
      </c>
      <c r="D372" s="72"/>
      <c r="E372" s="100" t="s">
        <v>447</v>
      </c>
      <c r="F372" s="101">
        <f>F373</f>
        <v>2760.5</v>
      </c>
      <c r="G372" s="101">
        <f>G373</f>
        <v>2760.5</v>
      </c>
      <c r="H372" s="101">
        <f>H373</f>
        <v>2760.5</v>
      </c>
      <c r="I372" s="1"/>
    </row>
    <row r="373" spans="1:9" ht="26.4" outlineLevel="7" x14ac:dyDescent="0.3">
      <c r="A373" s="72" t="s">
        <v>156</v>
      </c>
      <c r="B373" s="71" t="s">
        <v>160</v>
      </c>
      <c r="C373" s="71" t="s">
        <v>166</v>
      </c>
      <c r="D373" s="72" t="s">
        <v>38</v>
      </c>
      <c r="E373" s="100" t="s">
        <v>329</v>
      </c>
      <c r="F373" s="101">
        <v>2760.5</v>
      </c>
      <c r="G373" s="101">
        <v>2760.5</v>
      </c>
      <c r="H373" s="101">
        <v>2760.5</v>
      </c>
      <c r="I373" s="1"/>
    </row>
    <row r="374" spans="1:9" ht="26.4" outlineLevel="7" x14ac:dyDescent="0.3">
      <c r="A374" s="72" t="s">
        <v>156</v>
      </c>
      <c r="B374" s="71" t="s">
        <v>160</v>
      </c>
      <c r="C374" s="71" t="s">
        <v>634</v>
      </c>
      <c r="D374" s="72"/>
      <c r="E374" s="100" t="s">
        <v>651</v>
      </c>
      <c r="F374" s="101">
        <f>F375</f>
        <v>500</v>
      </c>
      <c r="G374" s="101">
        <f>G375</f>
        <v>0</v>
      </c>
      <c r="H374" s="101">
        <f>H375</f>
        <v>0</v>
      </c>
      <c r="I374" s="1"/>
    </row>
    <row r="375" spans="1:9" ht="26.4" outlineLevel="7" x14ac:dyDescent="0.3">
      <c r="A375" s="72" t="s">
        <v>156</v>
      </c>
      <c r="B375" s="71" t="s">
        <v>160</v>
      </c>
      <c r="C375" s="71" t="s">
        <v>634</v>
      </c>
      <c r="D375" s="72" t="s">
        <v>38</v>
      </c>
      <c r="E375" s="100" t="s">
        <v>329</v>
      </c>
      <c r="F375" s="101">
        <v>500</v>
      </c>
      <c r="G375" s="101">
        <v>0</v>
      </c>
      <c r="H375" s="101">
        <v>0</v>
      </c>
      <c r="I375" s="1"/>
    </row>
    <row r="376" spans="1:9" ht="32.25" customHeight="1" outlineLevel="7" x14ac:dyDescent="0.3">
      <c r="A376" s="72" t="s">
        <v>156</v>
      </c>
      <c r="B376" s="71" t="s">
        <v>160</v>
      </c>
      <c r="C376" s="71" t="s">
        <v>725</v>
      </c>
      <c r="D376" s="72"/>
      <c r="E376" s="100" t="s">
        <v>726</v>
      </c>
      <c r="F376" s="101">
        <f>F377</f>
        <v>862.3</v>
      </c>
      <c r="G376" s="101">
        <f t="shared" ref="G376:H376" si="92">G377</f>
        <v>0</v>
      </c>
      <c r="H376" s="101">
        <f t="shared" si="92"/>
        <v>0</v>
      </c>
      <c r="I376" s="1"/>
    </row>
    <row r="377" spans="1:9" ht="26.4" outlineLevel="7" x14ac:dyDescent="0.3">
      <c r="A377" s="72" t="s">
        <v>156</v>
      </c>
      <c r="B377" s="71" t="s">
        <v>160</v>
      </c>
      <c r="C377" s="71" t="s">
        <v>725</v>
      </c>
      <c r="D377" s="72" t="s">
        <v>38</v>
      </c>
      <c r="E377" s="100" t="s">
        <v>329</v>
      </c>
      <c r="F377" s="101">
        <v>862.3</v>
      </c>
      <c r="G377" s="101">
        <v>0</v>
      </c>
      <c r="H377" s="101">
        <v>0</v>
      </c>
      <c r="I377" s="1"/>
    </row>
    <row r="378" spans="1:9" outlineLevel="2" x14ac:dyDescent="0.3">
      <c r="A378" s="72" t="s">
        <v>156</v>
      </c>
      <c r="B378" s="71" t="s">
        <v>167</v>
      </c>
      <c r="C378" s="71"/>
      <c r="D378" s="72"/>
      <c r="E378" s="100" t="s">
        <v>289</v>
      </c>
      <c r="F378" s="101">
        <f>F379+F411</f>
        <v>259662.4</v>
      </c>
      <c r="G378" s="101">
        <f>G379+G411</f>
        <v>247896.1</v>
      </c>
      <c r="H378" s="101">
        <f>H379+H411</f>
        <v>241501.7</v>
      </c>
      <c r="I378" s="1"/>
    </row>
    <row r="379" spans="1:9" ht="39.6" outlineLevel="3" x14ac:dyDescent="0.3">
      <c r="A379" s="72" t="s">
        <v>156</v>
      </c>
      <c r="B379" s="71" t="s">
        <v>167</v>
      </c>
      <c r="C379" s="71" t="s">
        <v>161</v>
      </c>
      <c r="D379" s="72"/>
      <c r="E379" s="100" t="s">
        <v>667</v>
      </c>
      <c r="F379" s="101">
        <f>F380</f>
        <v>259312.4</v>
      </c>
      <c r="G379" s="101">
        <f>G380</f>
        <v>247546.1</v>
      </c>
      <c r="H379" s="101">
        <f>H380</f>
        <v>241151.7</v>
      </c>
      <c r="I379" s="1"/>
    </row>
    <row r="380" spans="1:9" ht="26.4" outlineLevel="4" x14ac:dyDescent="0.3">
      <c r="A380" s="72" t="s">
        <v>156</v>
      </c>
      <c r="B380" s="71" t="s">
        <v>167</v>
      </c>
      <c r="C380" s="71" t="s">
        <v>168</v>
      </c>
      <c r="D380" s="72"/>
      <c r="E380" s="100" t="s">
        <v>449</v>
      </c>
      <c r="F380" s="101">
        <f>F381+F398+F405+F408</f>
        <v>259312.4</v>
      </c>
      <c r="G380" s="101">
        <f>G381+G398+G405+G408</f>
        <v>247546.1</v>
      </c>
      <c r="H380" s="101">
        <f>H381+H398+H405+H408</f>
        <v>241151.7</v>
      </c>
      <c r="I380" s="1"/>
    </row>
    <row r="381" spans="1:9" ht="39.6" outlineLevel="5" x14ac:dyDescent="0.3">
      <c r="A381" s="72" t="s">
        <v>156</v>
      </c>
      <c r="B381" s="71" t="s">
        <v>167</v>
      </c>
      <c r="C381" s="71" t="s">
        <v>169</v>
      </c>
      <c r="D381" s="72"/>
      <c r="E381" s="100" t="s">
        <v>450</v>
      </c>
      <c r="F381" s="101">
        <f>F382+F386+F384+F394+F392+F390+F396+F388</f>
        <v>243189.9</v>
      </c>
      <c r="G381" s="101">
        <f t="shared" ref="G381:H381" si="93">G382+G386+G384+G394+G392+G390+G396+G388</f>
        <v>231473.6</v>
      </c>
      <c r="H381" s="101">
        <f t="shared" si="93"/>
        <v>225089.2</v>
      </c>
      <c r="I381" s="1"/>
    </row>
    <row r="382" spans="1:9" ht="52.8" outlineLevel="6" x14ac:dyDescent="0.3">
      <c r="A382" s="72" t="s">
        <v>156</v>
      </c>
      <c r="B382" s="71" t="s">
        <v>167</v>
      </c>
      <c r="C382" s="71" t="s">
        <v>170</v>
      </c>
      <c r="D382" s="72"/>
      <c r="E382" s="100" t="s">
        <v>451</v>
      </c>
      <c r="F382" s="101">
        <f>F383</f>
        <v>157382.1</v>
      </c>
      <c r="G382" s="101">
        <f>G383</f>
        <v>157410.6</v>
      </c>
      <c r="H382" s="101">
        <f>H383</f>
        <v>157410.6</v>
      </c>
      <c r="I382" s="1"/>
    </row>
    <row r="383" spans="1:9" ht="26.4" outlineLevel="7" x14ac:dyDescent="0.3">
      <c r="A383" s="72" t="s">
        <v>156</v>
      </c>
      <c r="B383" s="71" t="s">
        <v>167</v>
      </c>
      <c r="C383" s="71" t="s">
        <v>170</v>
      </c>
      <c r="D383" s="72" t="s">
        <v>38</v>
      </c>
      <c r="E383" s="100" t="s">
        <v>329</v>
      </c>
      <c r="F383" s="101">
        <v>157382.1</v>
      </c>
      <c r="G383" s="101">
        <v>157410.6</v>
      </c>
      <c r="H383" s="101">
        <v>157410.6</v>
      </c>
      <c r="I383" s="1"/>
    </row>
    <row r="384" spans="1:9" ht="39.6" outlineLevel="7" x14ac:dyDescent="0.3">
      <c r="A384" s="72" t="s">
        <v>156</v>
      </c>
      <c r="B384" s="71" t="s">
        <v>167</v>
      </c>
      <c r="C384" s="71" t="s">
        <v>563</v>
      </c>
      <c r="D384" s="72"/>
      <c r="E384" s="100" t="s">
        <v>564</v>
      </c>
      <c r="F384" s="101">
        <f>F385</f>
        <v>160.69999999999999</v>
      </c>
      <c r="G384" s="101">
        <f>G385</f>
        <v>160.69999999999999</v>
      </c>
      <c r="H384" s="101">
        <f>H385</f>
        <v>160.69999999999999</v>
      </c>
      <c r="I384" s="1"/>
    </row>
    <row r="385" spans="1:9" ht="26.4" outlineLevel="7" x14ac:dyDescent="0.3">
      <c r="A385" s="72" t="s">
        <v>156</v>
      </c>
      <c r="B385" s="71" t="s">
        <v>167</v>
      </c>
      <c r="C385" s="71" t="s">
        <v>563</v>
      </c>
      <c r="D385" s="72">
        <v>600</v>
      </c>
      <c r="E385" s="100" t="s">
        <v>329</v>
      </c>
      <c r="F385" s="101">
        <v>160.69999999999999</v>
      </c>
      <c r="G385" s="101">
        <v>160.69999999999999</v>
      </c>
      <c r="H385" s="101">
        <v>160.69999999999999</v>
      </c>
      <c r="I385" s="1"/>
    </row>
    <row r="386" spans="1:9" ht="52.8" outlineLevel="6" x14ac:dyDescent="0.3">
      <c r="A386" s="72" t="s">
        <v>156</v>
      </c>
      <c r="B386" s="71" t="s">
        <v>167</v>
      </c>
      <c r="C386" s="71" t="s">
        <v>171</v>
      </c>
      <c r="D386" s="72"/>
      <c r="E386" s="100" t="s">
        <v>452</v>
      </c>
      <c r="F386" s="101">
        <f>F387</f>
        <v>62809.7</v>
      </c>
      <c r="G386" s="101">
        <f>G387</f>
        <v>51809.7</v>
      </c>
      <c r="H386" s="101">
        <f>H387</f>
        <v>45622.9</v>
      </c>
      <c r="I386" s="1"/>
    </row>
    <row r="387" spans="1:9" ht="26.4" outlineLevel="7" x14ac:dyDescent="0.3">
      <c r="A387" s="72" t="s">
        <v>156</v>
      </c>
      <c r="B387" s="71" t="s">
        <v>167</v>
      </c>
      <c r="C387" s="71" t="s">
        <v>171</v>
      </c>
      <c r="D387" s="72" t="s">
        <v>38</v>
      </c>
      <c r="E387" s="100" t="s">
        <v>329</v>
      </c>
      <c r="F387" s="101">
        <v>62809.7</v>
      </c>
      <c r="G387" s="101">
        <v>51809.7</v>
      </c>
      <c r="H387" s="101">
        <v>45622.9</v>
      </c>
      <c r="I387" s="1"/>
    </row>
    <row r="388" spans="1:9" ht="26.4" outlineLevel="7" x14ac:dyDescent="0.3">
      <c r="A388" s="72" t="s">
        <v>156</v>
      </c>
      <c r="B388" s="71" t="s">
        <v>167</v>
      </c>
      <c r="C388" s="71" t="s">
        <v>627</v>
      </c>
      <c r="D388" s="72"/>
      <c r="E388" s="100" t="s">
        <v>652</v>
      </c>
      <c r="F388" s="101">
        <f>F389</f>
        <v>500</v>
      </c>
      <c r="G388" s="101">
        <f>G389</f>
        <v>0</v>
      </c>
      <c r="H388" s="101">
        <f>H389</f>
        <v>0</v>
      </c>
      <c r="I388" s="1"/>
    </row>
    <row r="389" spans="1:9" ht="26.4" outlineLevel="7" x14ac:dyDescent="0.3">
      <c r="A389" s="72" t="s">
        <v>156</v>
      </c>
      <c r="B389" s="71" t="s">
        <v>167</v>
      </c>
      <c r="C389" s="71" t="s">
        <v>627</v>
      </c>
      <c r="D389" s="72" t="s">
        <v>38</v>
      </c>
      <c r="E389" s="100" t="s">
        <v>329</v>
      </c>
      <c r="F389" s="101">
        <v>500</v>
      </c>
      <c r="G389" s="101">
        <v>0</v>
      </c>
      <c r="H389" s="101">
        <v>0</v>
      </c>
      <c r="I389" s="1"/>
    </row>
    <row r="390" spans="1:9" ht="79.2" outlineLevel="7" x14ac:dyDescent="0.3">
      <c r="A390" s="72" t="s">
        <v>156</v>
      </c>
      <c r="B390" s="71" t="s">
        <v>167</v>
      </c>
      <c r="C390" s="71" t="s">
        <v>614</v>
      </c>
      <c r="D390" s="72"/>
      <c r="E390" s="100" t="s">
        <v>663</v>
      </c>
      <c r="F390" s="101">
        <f>F391</f>
        <v>2946.1</v>
      </c>
      <c r="G390" s="101">
        <f>G391</f>
        <v>2946.1</v>
      </c>
      <c r="H390" s="101">
        <f>H391</f>
        <v>2946.1</v>
      </c>
      <c r="I390" s="1"/>
    </row>
    <row r="391" spans="1:9" ht="26.4" outlineLevel="7" x14ac:dyDescent="0.3">
      <c r="A391" s="72" t="s">
        <v>156</v>
      </c>
      <c r="B391" s="71" t="s">
        <v>167</v>
      </c>
      <c r="C391" s="71" t="s">
        <v>614</v>
      </c>
      <c r="D391" s="72">
        <v>600</v>
      </c>
      <c r="E391" s="100" t="s">
        <v>615</v>
      </c>
      <c r="F391" s="101">
        <v>2946.1</v>
      </c>
      <c r="G391" s="101">
        <v>2946.1</v>
      </c>
      <c r="H391" s="101">
        <v>2946.1</v>
      </c>
      <c r="I391" s="1"/>
    </row>
    <row r="392" spans="1:9" ht="39.6" outlineLevel="7" x14ac:dyDescent="0.3">
      <c r="A392" s="72" t="s">
        <v>156</v>
      </c>
      <c r="B392" s="71" t="s">
        <v>167</v>
      </c>
      <c r="C392" s="71" t="s">
        <v>610</v>
      </c>
      <c r="D392" s="72"/>
      <c r="E392" s="100" t="s">
        <v>609</v>
      </c>
      <c r="F392" s="101">
        <f>F393</f>
        <v>9374.4</v>
      </c>
      <c r="G392" s="101">
        <f>G393</f>
        <v>9374.4</v>
      </c>
      <c r="H392" s="101">
        <f>H393</f>
        <v>9374.4</v>
      </c>
      <c r="I392" s="1"/>
    </row>
    <row r="393" spans="1:9" ht="26.4" outlineLevel="7" x14ac:dyDescent="0.3">
      <c r="A393" s="72" t="s">
        <v>156</v>
      </c>
      <c r="B393" s="71" t="s">
        <v>167</v>
      </c>
      <c r="C393" s="71" t="s">
        <v>610</v>
      </c>
      <c r="D393" s="72" t="s">
        <v>38</v>
      </c>
      <c r="E393" s="100" t="s">
        <v>329</v>
      </c>
      <c r="F393" s="101">
        <v>9374.4</v>
      </c>
      <c r="G393" s="101">
        <v>9374.4</v>
      </c>
      <c r="H393" s="101">
        <v>9374.4</v>
      </c>
      <c r="I393" s="1"/>
    </row>
    <row r="394" spans="1:9" ht="39.6" outlineLevel="7" x14ac:dyDescent="0.3">
      <c r="A394" s="73" t="s">
        <v>156</v>
      </c>
      <c r="B394" s="74" t="s">
        <v>167</v>
      </c>
      <c r="C394" s="74" t="s">
        <v>705</v>
      </c>
      <c r="D394" s="73"/>
      <c r="E394" s="75" t="s">
        <v>608</v>
      </c>
      <c r="F394" s="76">
        <f>F395</f>
        <v>9999</v>
      </c>
      <c r="G394" s="76">
        <f>G395</f>
        <v>9754.1999999999989</v>
      </c>
      <c r="H394" s="76">
        <f>H395</f>
        <v>9556.6</v>
      </c>
      <c r="I394" s="1"/>
    </row>
    <row r="395" spans="1:9" ht="26.4" outlineLevel="7" x14ac:dyDescent="0.3">
      <c r="A395" s="73" t="s">
        <v>156</v>
      </c>
      <c r="B395" s="74" t="s">
        <v>167</v>
      </c>
      <c r="C395" s="74" t="s">
        <v>705</v>
      </c>
      <c r="D395" s="73" t="s">
        <v>38</v>
      </c>
      <c r="E395" s="75" t="s">
        <v>329</v>
      </c>
      <c r="F395" s="76">
        <f>8999.1+999.9</f>
        <v>9999</v>
      </c>
      <c r="G395" s="76">
        <f>8778.8+975.4</f>
        <v>9754.1999999999989</v>
      </c>
      <c r="H395" s="76">
        <f>8600.9+955.7</f>
        <v>9556.6</v>
      </c>
      <c r="I395" s="1"/>
    </row>
    <row r="396" spans="1:9" ht="39.6" outlineLevel="7" x14ac:dyDescent="0.3">
      <c r="A396" s="72" t="s">
        <v>156</v>
      </c>
      <c r="B396" s="71" t="s">
        <v>167</v>
      </c>
      <c r="C396" s="71" t="s">
        <v>619</v>
      </c>
      <c r="D396" s="72"/>
      <c r="E396" s="100" t="s">
        <v>620</v>
      </c>
      <c r="F396" s="101">
        <f>F397</f>
        <v>17.899999999999999</v>
      </c>
      <c r="G396" s="101">
        <f>G397</f>
        <v>17.899999999999999</v>
      </c>
      <c r="H396" s="101">
        <f>H397</f>
        <v>17.899999999999999</v>
      </c>
      <c r="I396" s="1"/>
    </row>
    <row r="397" spans="1:9" ht="26.4" outlineLevel="7" x14ac:dyDescent="0.3">
      <c r="A397" s="72" t="s">
        <v>156</v>
      </c>
      <c r="B397" s="71" t="s">
        <v>167</v>
      </c>
      <c r="C397" s="71" t="s">
        <v>619</v>
      </c>
      <c r="D397" s="72" t="s">
        <v>38</v>
      </c>
      <c r="E397" s="100" t="s">
        <v>329</v>
      </c>
      <c r="F397" s="101">
        <v>17.899999999999999</v>
      </c>
      <c r="G397" s="101">
        <v>17.899999999999999</v>
      </c>
      <c r="H397" s="101">
        <v>17.899999999999999</v>
      </c>
      <c r="I397" s="1"/>
    </row>
    <row r="398" spans="1:9" outlineLevel="5" x14ac:dyDescent="0.3">
      <c r="A398" s="72" t="s">
        <v>156</v>
      </c>
      <c r="B398" s="71" t="s">
        <v>167</v>
      </c>
      <c r="C398" s="71" t="s">
        <v>172</v>
      </c>
      <c r="D398" s="72"/>
      <c r="E398" s="100" t="s">
        <v>455</v>
      </c>
      <c r="F398" s="101">
        <f>F401+F403+F399</f>
        <v>14696.2</v>
      </c>
      <c r="G398" s="101">
        <f>G401+G403+G399</f>
        <v>14646.2</v>
      </c>
      <c r="H398" s="101">
        <f>H401+H403+H399</f>
        <v>14636.2</v>
      </c>
      <c r="I398" s="1"/>
    </row>
    <row r="399" spans="1:9" ht="105.6" outlineLevel="5" x14ac:dyDescent="0.3">
      <c r="A399" s="72" t="s">
        <v>156</v>
      </c>
      <c r="B399" s="71" t="s">
        <v>167</v>
      </c>
      <c r="C399" s="71" t="s">
        <v>565</v>
      </c>
      <c r="D399" s="72"/>
      <c r="E399" s="100" t="s">
        <v>590</v>
      </c>
      <c r="F399" s="101">
        <f>F400</f>
        <v>1953.5</v>
      </c>
      <c r="G399" s="101">
        <f>G400</f>
        <v>1953.5</v>
      </c>
      <c r="H399" s="101">
        <f>H400</f>
        <v>1953.5</v>
      </c>
      <c r="I399" s="1"/>
    </row>
    <row r="400" spans="1:9" ht="26.4" outlineLevel="5" x14ac:dyDescent="0.3">
      <c r="A400" s="72" t="s">
        <v>156</v>
      </c>
      <c r="B400" s="71" t="s">
        <v>167</v>
      </c>
      <c r="C400" s="71" t="s">
        <v>565</v>
      </c>
      <c r="D400" s="72">
        <v>600</v>
      </c>
      <c r="E400" s="100" t="s">
        <v>329</v>
      </c>
      <c r="F400" s="101">
        <v>1953.5</v>
      </c>
      <c r="G400" s="101">
        <v>1953.5</v>
      </c>
      <c r="H400" s="101">
        <v>1953.5</v>
      </c>
      <c r="I400" s="1"/>
    </row>
    <row r="401" spans="1:9" ht="26.4" outlineLevel="6" x14ac:dyDescent="0.3">
      <c r="A401" s="72" t="s">
        <v>156</v>
      </c>
      <c r="B401" s="71" t="s">
        <v>167</v>
      </c>
      <c r="C401" s="71" t="s">
        <v>173</v>
      </c>
      <c r="D401" s="72"/>
      <c r="E401" s="100" t="s">
        <v>456</v>
      </c>
      <c r="F401" s="101">
        <f>F402</f>
        <v>6242.7</v>
      </c>
      <c r="G401" s="101">
        <f>G402</f>
        <v>6192.7</v>
      </c>
      <c r="H401" s="101">
        <f>H402</f>
        <v>6182.7</v>
      </c>
      <c r="I401" s="1"/>
    </row>
    <row r="402" spans="1:9" ht="26.4" outlineLevel="7" x14ac:dyDescent="0.3">
      <c r="A402" s="72" t="s">
        <v>156</v>
      </c>
      <c r="B402" s="71" t="s">
        <v>167</v>
      </c>
      <c r="C402" s="71" t="s">
        <v>173</v>
      </c>
      <c r="D402" s="72" t="s">
        <v>38</v>
      </c>
      <c r="E402" s="100" t="s">
        <v>329</v>
      </c>
      <c r="F402" s="101">
        <v>6242.7</v>
      </c>
      <c r="G402" s="101">
        <v>6192.7</v>
      </c>
      <c r="H402" s="101">
        <v>6182.7</v>
      </c>
      <c r="I402" s="1"/>
    </row>
    <row r="403" spans="1:9" ht="26.4" outlineLevel="6" x14ac:dyDescent="0.3">
      <c r="A403" s="72" t="s">
        <v>156</v>
      </c>
      <c r="B403" s="71" t="s">
        <v>167</v>
      </c>
      <c r="C403" s="71" t="s">
        <v>174</v>
      </c>
      <c r="D403" s="72"/>
      <c r="E403" s="100" t="s">
        <v>457</v>
      </c>
      <c r="F403" s="101">
        <f>F404</f>
        <v>6500</v>
      </c>
      <c r="G403" s="101">
        <f>G404</f>
        <v>6500</v>
      </c>
      <c r="H403" s="101">
        <f>H404</f>
        <v>6500</v>
      </c>
      <c r="I403" s="1"/>
    </row>
    <row r="404" spans="1:9" ht="26.4" outlineLevel="7" x14ac:dyDescent="0.3">
      <c r="A404" s="72" t="s">
        <v>156</v>
      </c>
      <c r="B404" s="71" t="s">
        <v>167</v>
      </c>
      <c r="C404" s="71" t="s">
        <v>174</v>
      </c>
      <c r="D404" s="72" t="s">
        <v>38</v>
      </c>
      <c r="E404" s="100" t="s">
        <v>329</v>
      </c>
      <c r="F404" s="101">
        <v>6500</v>
      </c>
      <c r="G404" s="101">
        <v>6500</v>
      </c>
      <c r="H404" s="101">
        <v>6500</v>
      </c>
      <c r="I404" s="1"/>
    </row>
    <row r="405" spans="1:9" ht="26.4" outlineLevel="7" x14ac:dyDescent="0.3">
      <c r="A405" s="72" t="s">
        <v>156</v>
      </c>
      <c r="B405" s="71" t="s">
        <v>167</v>
      </c>
      <c r="C405" s="71" t="s">
        <v>629</v>
      </c>
      <c r="D405" s="72"/>
      <c r="E405" s="100" t="s">
        <v>630</v>
      </c>
      <c r="F405" s="101">
        <f t="shared" ref="F405:H406" si="94">F406</f>
        <v>74.900000000000006</v>
      </c>
      <c r="G405" s="101">
        <f t="shared" si="94"/>
        <v>74.900000000000006</v>
      </c>
      <c r="H405" s="101">
        <f t="shared" si="94"/>
        <v>74.900000000000006</v>
      </c>
      <c r="I405" s="1"/>
    </row>
    <row r="406" spans="1:9" ht="52.8" outlineLevel="7" x14ac:dyDescent="0.3">
      <c r="A406" s="72" t="s">
        <v>156</v>
      </c>
      <c r="B406" s="71" t="s">
        <v>167</v>
      </c>
      <c r="C406" s="71" t="s">
        <v>628</v>
      </c>
      <c r="D406" s="72"/>
      <c r="E406" s="100" t="s">
        <v>631</v>
      </c>
      <c r="F406" s="101">
        <f t="shared" si="94"/>
        <v>74.900000000000006</v>
      </c>
      <c r="G406" s="101">
        <f t="shared" si="94"/>
        <v>74.900000000000006</v>
      </c>
      <c r="H406" s="101">
        <f t="shared" si="94"/>
        <v>74.900000000000006</v>
      </c>
      <c r="I406" s="1"/>
    </row>
    <row r="407" spans="1:9" ht="26.4" outlineLevel="7" x14ac:dyDescent="0.3">
      <c r="A407" s="72" t="s">
        <v>156</v>
      </c>
      <c r="B407" s="71" t="s">
        <v>167</v>
      </c>
      <c r="C407" s="71" t="s">
        <v>628</v>
      </c>
      <c r="D407" s="72">
        <v>600</v>
      </c>
      <c r="E407" s="100" t="s">
        <v>329</v>
      </c>
      <c r="F407" s="101">
        <v>74.900000000000006</v>
      </c>
      <c r="G407" s="101">
        <v>74.900000000000006</v>
      </c>
      <c r="H407" s="101">
        <v>74.900000000000006</v>
      </c>
      <c r="I407" s="1"/>
    </row>
    <row r="408" spans="1:9" ht="66.75" customHeight="1" outlineLevel="7" x14ac:dyDescent="0.3">
      <c r="A408" s="72">
        <v>803</v>
      </c>
      <c r="B408" s="71" t="s">
        <v>167</v>
      </c>
      <c r="C408" s="71" t="s">
        <v>731</v>
      </c>
      <c r="D408" s="72"/>
      <c r="E408" s="100" t="s">
        <v>730</v>
      </c>
      <c r="F408" s="101">
        <f>F409</f>
        <v>1351.4</v>
      </c>
      <c r="G408" s="101">
        <f t="shared" ref="G408:H408" si="95">G409</f>
        <v>1351.4</v>
      </c>
      <c r="H408" s="101">
        <f t="shared" si="95"/>
        <v>1351.4</v>
      </c>
      <c r="I408" s="1"/>
    </row>
    <row r="409" spans="1:9" ht="64.5" customHeight="1" outlineLevel="7" x14ac:dyDescent="0.3">
      <c r="A409" s="72">
        <v>803</v>
      </c>
      <c r="B409" s="71" t="s">
        <v>167</v>
      </c>
      <c r="C409" s="71" t="s">
        <v>732</v>
      </c>
      <c r="D409" s="72"/>
      <c r="E409" s="100" t="s">
        <v>733</v>
      </c>
      <c r="F409" s="101">
        <f>F410</f>
        <v>1351.4</v>
      </c>
      <c r="G409" s="101">
        <f t="shared" ref="G409:H409" si="96">G410</f>
        <v>1351.4</v>
      </c>
      <c r="H409" s="101">
        <f t="shared" si="96"/>
        <v>1351.4</v>
      </c>
      <c r="I409" s="1"/>
    </row>
    <row r="410" spans="1:9" ht="26.4" outlineLevel="7" x14ac:dyDescent="0.3">
      <c r="A410" s="72">
        <v>803</v>
      </c>
      <c r="B410" s="71" t="s">
        <v>167</v>
      </c>
      <c r="C410" s="71" t="s">
        <v>732</v>
      </c>
      <c r="D410" s="72">
        <v>600</v>
      </c>
      <c r="E410" s="100" t="s">
        <v>329</v>
      </c>
      <c r="F410" s="101">
        <v>1351.4</v>
      </c>
      <c r="G410" s="101">
        <v>1351.4</v>
      </c>
      <c r="H410" s="101">
        <v>1351.4</v>
      </c>
      <c r="I410" s="1"/>
    </row>
    <row r="411" spans="1:9" ht="39.6" outlineLevel="3" x14ac:dyDescent="0.3">
      <c r="A411" s="72" t="s">
        <v>156</v>
      </c>
      <c r="B411" s="71" t="s">
        <v>167</v>
      </c>
      <c r="C411" s="71" t="s">
        <v>43</v>
      </c>
      <c r="D411" s="72"/>
      <c r="E411" s="100" t="s">
        <v>674</v>
      </c>
      <c r="F411" s="101">
        <f>F412</f>
        <v>350</v>
      </c>
      <c r="G411" s="101">
        <f t="shared" ref="G411:H411" si="97">G412</f>
        <v>350</v>
      </c>
      <c r="H411" s="101">
        <f t="shared" si="97"/>
        <v>350</v>
      </c>
      <c r="I411" s="1"/>
    </row>
    <row r="412" spans="1:9" ht="26.4" outlineLevel="4" x14ac:dyDescent="0.3">
      <c r="A412" s="72" t="s">
        <v>156</v>
      </c>
      <c r="B412" s="71" t="s">
        <v>167</v>
      </c>
      <c r="C412" s="71" t="s">
        <v>175</v>
      </c>
      <c r="D412" s="72"/>
      <c r="E412" s="100" t="s">
        <v>458</v>
      </c>
      <c r="F412" s="101">
        <f>F413</f>
        <v>350</v>
      </c>
      <c r="G412" s="101">
        <f t="shared" ref="G412:H414" si="98">G413</f>
        <v>350</v>
      </c>
      <c r="H412" s="101">
        <f t="shared" si="98"/>
        <v>350</v>
      </c>
      <c r="I412" s="1"/>
    </row>
    <row r="413" spans="1:9" ht="52.5" customHeight="1" outlineLevel="5" x14ac:dyDescent="0.3">
      <c r="A413" s="72" t="s">
        <v>156</v>
      </c>
      <c r="B413" s="71" t="s">
        <v>167</v>
      </c>
      <c r="C413" s="71" t="s">
        <v>176</v>
      </c>
      <c r="D413" s="72"/>
      <c r="E413" s="100" t="s">
        <v>459</v>
      </c>
      <c r="F413" s="101">
        <f>F414</f>
        <v>350</v>
      </c>
      <c r="G413" s="101">
        <f t="shared" si="98"/>
        <v>350</v>
      </c>
      <c r="H413" s="101">
        <f t="shared" si="98"/>
        <v>350</v>
      </c>
      <c r="I413" s="1"/>
    </row>
    <row r="414" spans="1:9" outlineLevel="6" x14ac:dyDescent="0.3">
      <c r="A414" s="72" t="s">
        <v>156</v>
      </c>
      <c r="B414" s="71" t="s">
        <v>167</v>
      </c>
      <c r="C414" s="71" t="s">
        <v>177</v>
      </c>
      <c r="D414" s="72"/>
      <c r="E414" s="100" t="s">
        <v>460</v>
      </c>
      <c r="F414" s="101">
        <f>F415</f>
        <v>350</v>
      </c>
      <c r="G414" s="101">
        <f t="shared" si="98"/>
        <v>350</v>
      </c>
      <c r="H414" s="101">
        <f t="shared" si="98"/>
        <v>350</v>
      </c>
      <c r="I414" s="1"/>
    </row>
    <row r="415" spans="1:9" ht="26.4" outlineLevel="7" x14ac:dyDescent="0.3">
      <c r="A415" s="72" t="s">
        <v>156</v>
      </c>
      <c r="B415" s="71" t="s">
        <v>167</v>
      </c>
      <c r="C415" s="71" t="s">
        <v>177</v>
      </c>
      <c r="D415" s="72" t="s">
        <v>38</v>
      </c>
      <c r="E415" s="100" t="s">
        <v>329</v>
      </c>
      <c r="F415" s="101">
        <v>350</v>
      </c>
      <c r="G415" s="101">
        <v>350</v>
      </c>
      <c r="H415" s="101">
        <v>350</v>
      </c>
      <c r="I415" s="1"/>
    </row>
    <row r="416" spans="1:9" outlineLevel="2" x14ac:dyDescent="0.3">
      <c r="A416" s="72" t="s">
        <v>156</v>
      </c>
      <c r="B416" s="71" t="s">
        <v>181</v>
      </c>
      <c r="C416" s="71"/>
      <c r="D416" s="72"/>
      <c r="E416" s="100" t="s">
        <v>290</v>
      </c>
      <c r="F416" s="101">
        <f>F417+F429</f>
        <v>24372.699999999997</v>
      </c>
      <c r="G416" s="101">
        <f t="shared" ref="G416:H416" si="99">G417+G429</f>
        <v>23172.699999999997</v>
      </c>
      <c r="H416" s="101">
        <f t="shared" si="99"/>
        <v>22672.699999999997</v>
      </c>
      <c r="I416" s="1"/>
    </row>
    <row r="417" spans="1:9" ht="39.6" outlineLevel="3" x14ac:dyDescent="0.3">
      <c r="A417" s="72" t="s">
        <v>156</v>
      </c>
      <c r="B417" s="71" t="s">
        <v>181</v>
      </c>
      <c r="C417" s="71" t="s">
        <v>161</v>
      </c>
      <c r="D417" s="72"/>
      <c r="E417" s="100" t="s">
        <v>667</v>
      </c>
      <c r="F417" s="101">
        <f>F418</f>
        <v>24322.699999999997</v>
      </c>
      <c r="G417" s="101">
        <f t="shared" ref="G417:H417" si="100">G418</f>
        <v>23122.699999999997</v>
      </c>
      <c r="H417" s="101">
        <f t="shared" si="100"/>
        <v>22622.699999999997</v>
      </c>
      <c r="I417" s="1"/>
    </row>
    <row r="418" spans="1:9" ht="26.4" outlineLevel="4" x14ac:dyDescent="0.3">
      <c r="A418" s="72" t="s">
        <v>156</v>
      </c>
      <c r="B418" s="71" t="s">
        <v>181</v>
      </c>
      <c r="C418" s="71" t="s">
        <v>182</v>
      </c>
      <c r="D418" s="72"/>
      <c r="E418" s="100" t="s">
        <v>464</v>
      </c>
      <c r="F418" s="101">
        <f>F419+F426</f>
        <v>24322.699999999997</v>
      </c>
      <c r="G418" s="101">
        <f>G419+G426</f>
        <v>23122.699999999997</v>
      </c>
      <c r="H418" s="101">
        <f>H419+H426</f>
        <v>22622.699999999997</v>
      </c>
      <c r="I418" s="1"/>
    </row>
    <row r="419" spans="1:9" ht="26.4" outlineLevel="5" x14ac:dyDescent="0.3">
      <c r="A419" s="72" t="s">
        <v>156</v>
      </c>
      <c r="B419" s="71" t="s">
        <v>181</v>
      </c>
      <c r="C419" s="71" t="s">
        <v>183</v>
      </c>
      <c r="D419" s="72"/>
      <c r="E419" s="100" t="s">
        <v>465</v>
      </c>
      <c r="F419" s="101">
        <f>F422+F420+F424</f>
        <v>22291.199999999997</v>
      </c>
      <c r="G419" s="101">
        <f t="shared" ref="G419:H419" si="101">G422+G420+G424</f>
        <v>21091.199999999997</v>
      </c>
      <c r="H419" s="101">
        <f t="shared" si="101"/>
        <v>20591.199999999997</v>
      </c>
      <c r="I419" s="1"/>
    </row>
    <row r="420" spans="1:9" ht="52.8" outlineLevel="5" x14ac:dyDescent="0.3">
      <c r="A420" s="72" t="s">
        <v>156</v>
      </c>
      <c r="B420" s="72" t="s">
        <v>181</v>
      </c>
      <c r="C420" s="71" t="s">
        <v>570</v>
      </c>
      <c r="D420" s="71"/>
      <c r="E420" s="100" t="s">
        <v>571</v>
      </c>
      <c r="F420" s="101">
        <f>F421</f>
        <v>5503.9</v>
      </c>
      <c r="G420" s="101">
        <f t="shared" ref="G420:H420" si="102">G421</f>
        <v>5503.9</v>
      </c>
      <c r="H420" s="101">
        <f t="shared" si="102"/>
        <v>5503.9</v>
      </c>
      <c r="I420" s="1"/>
    </row>
    <row r="421" spans="1:9" ht="26.4" outlineLevel="5" x14ac:dyDescent="0.3">
      <c r="A421" s="72" t="s">
        <v>156</v>
      </c>
      <c r="B421" s="72" t="s">
        <v>181</v>
      </c>
      <c r="C421" s="71" t="s">
        <v>570</v>
      </c>
      <c r="D421" s="71" t="s">
        <v>38</v>
      </c>
      <c r="E421" s="100" t="s">
        <v>329</v>
      </c>
      <c r="F421" s="101">
        <v>5503.9</v>
      </c>
      <c r="G421" s="101">
        <v>5503.9</v>
      </c>
      <c r="H421" s="101">
        <v>5503.9</v>
      </c>
      <c r="I421" s="1"/>
    </row>
    <row r="422" spans="1:9" ht="39.6" outlineLevel="6" x14ac:dyDescent="0.3">
      <c r="A422" s="72" t="s">
        <v>156</v>
      </c>
      <c r="B422" s="71" t="s">
        <v>181</v>
      </c>
      <c r="C422" s="71" t="s">
        <v>184</v>
      </c>
      <c r="D422" s="72"/>
      <c r="E422" s="100" t="s">
        <v>591</v>
      </c>
      <c r="F422" s="101">
        <f>F423</f>
        <v>16731.7</v>
      </c>
      <c r="G422" s="101">
        <f>G423</f>
        <v>15531.7</v>
      </c>
      <c r="H422" s="101">
        <f>H423</f>
        <v>15031.7</v>
      </c>
      <c r="I422" s="1"/>
    </row>
    <row r="423" spans="1:9" ht="26.4" outlineLevel="7" x14ac:dyDescent="0.3">
      <c r="A423" s="72" t="s">
        <v>156</v>
      </c>
      <c r="B423" s="71" t="s">
        <v>181</v>
      </c>
      <c r="C423" s="71" t="s">
        <v>184</v>
      </c>
      <c r="D423" s="72" t="s">
        <v>38</v>
      </c>
      <c r="E423" s="100" t="s">
        <v>329</v>
      </c>
      <c r="F423" s="101">
        <v>16731.7</v>
      </c>
      <c r="G423" s="101">
        <v>15531.7</v>
      </c>
      <c r="H423" s="101">
        <v>15031.7</v>
      </c>
      <c r="I423" s="1"/>
    </row>
    <row r="424" spans="1:9" ht="39.6" outlineLevel="7" x14ac:dyDescent="0.3">
      <c r="A424" s="72" t="s">
        <v>156</v>
      </c>
      <c r="B424" s="71" t="s">
        <v>181</v>
      </c>
      <c r="C424" s="71" t="s">
        <v>581</v>
      </c>
      <c r="D424" s="72"/>
      <c r="E424" s="100" t="s">
        <v>580</v>
      </c>
      <c r="F424" s="101">
        <f>F425</f>
        <v>55.6</v>
      </c>
      <c r="G424" s="101">
        <f>G425</f>
        <v>55.6</v>
      </c>
      <c r="H424" s="101">
        <f>H425</f>
        <v>55.6</v>
      </c>
      <c r="I424" s="1"/>
    </row>
    <row r="425" spans="1:9" ht="26.4" outlineLevel="7" x14ac:dyDescent="0.3">
      <c r="A425" s="72" t="s">
        <v>156</v>
      </c>
      <c r="B425" s="71" t="s">
        <v>181</v>
      </c>
      <c r="C425" s="71" t="s">
        <v>581</v>
      </c>
      <c r="D425" s="72" t="s">
        <v>38</v>
      </c>
      <c r="E425" s="100" t="s">
        <v>329</v>
      </c>
      <c r="F425" s="101">
        <v>55.6</v>
      </c>
      <c r="G425" s="101">
        <v>55.6</v>
      </c>
      <c r="H425" s="101">
        <v>55.6</v>
      </c>
      <c r="I425" s="1"/>
    </row>
    <row r="426" spans="1:9" ht="79.2" outlineLevel="7" x14ac:dyDescent="0.3">
      <c r="A426" s="72" t="s">
        <v>156</v>
      </c>
      <c r="B426" s="71" t="s">
        <v>181</v>
      </c>
      <c r="C426" s="71" t="s">
        <v>657</v>
      </c>
      <c r="D426" s="72"/>
      <c r="E426" s="100" t="s">
        <v>659</v>
      </c>
      <c r="F426" s="101">
        <f>F427</f>
        <v>2031.5</v>
      </c>
      <c r="G426" s="101">
        <f t="shared" ref="G426:H427" si="103">G427</f>
        <v>2031.5</v>
      </c>
      <c r="H426" s="101">
        <f t="shared" si="103"/>
        <v>2031.5</v>
      </c>
      <c r="I426" s="1"/>
    </row>
    <row r="427" spans="1:9" ht="39.6" outlineLevel="7" x14ac:dyDescent="0.3">
      <c r="A427" s="72" t="s">
        <v>156</v>
      </c>
      <c r="B427" s="71" t="s">
        <v>181</v>
      </c>
      <c r="C427" s="71" t="s">
        <v>658</v>
      </c>
      <c r="D427" s="72"/>
      <c r="E427" s="100" t="s">
        <v>745</v>
      </c>
      <c r="F427" s="101">
        <f>F428</f>
        <v>2031.5</v>
      </c>
      <c r="G427" s="101">
        <f t="shared" si="103"/>
        <v>2031.5</v>
      </c>
      <c r="H427" s="101">
        <f t="shared" si="103"/>
        <v>2031.5</v>
      </c>
      <c r="I427" s="1"/>
    </row>
    <row r="428" spans="1:9" ht="26.4" outlineLevel="7" x14ac:dyDescent="0.3">
      <c r="A428" s="72" t="s">
        <v>156</v>
      </c>
      <c r="B428" s="71" t="s">
        <v>181</v>
      </c>
      <c r="C428" s="71" t="s">
        <v>658</v>
      </c>
      <c r="D428" s="72">
        <v>600</v>
      </c>
      <c r="E428" s="100" t="s">
        <v>329</v>
      </c>
      <c r="F428" s="101">
        <v>2031.5</v>
      </c>
      <c r="G428" s="101">
        <v>2031.5</v>
      </c>
      <c r="H428" s="101">
        <v>2031.5</v>
      </c>
      <c r="I428" s="1"/>
    </row>
    <row r="429" spans="1:9" ht="39.6" outlineLevel="7" x14ac:dyDescent="0.3">
      <c r="A429" s="72" t="s">
        <v>156</v>
      </c>
      <c r="B429" s="71" t="s">
        <v>181</v>
      </c>
      <c r="C429" s="71" t="s">
        <v>43</v>
      </c>
      <c r="D429" s="72"/>
      <c r="E429" s="100" t="s">
        <v>674</v>
      </c>
      <c r="F429" s="101">
        <f>F430</f>
        <v>50</v>
      </c>
      <c r="G429" s="101">
        <f t="shared" ref="G429:H429" si="104">G430</f>
        <v>50</v>
      </c>
      <c r="H429" s="101">
        <f t="shared" si="104"/>
        <v>50</v>
      </c>
      <c r="I429" s="1"/>
    </row>
    <row r="430" spans="1:9" ht="61.5" customHeight="1" outlineLevel="7" x14ac:dyDescent="0.3">
      <c r="A430" s="72" t="s">
        <v>156</v>
      </c>
      <c r="B430" s="71" t="s">
        <v>181</v>
      </c>
      <c r="C430" s="71" t="s">
        <v>178</v>
      </c>
      <c r="D430" s="72"/>
      <c r="E430" s="100" t="s">
        <v>662</v>
      </c>
      <c r="F430" s="101">
        <f>F431</f>
        <v>50</v>
      </c>
      <c r="G430" s="101">
        <f t="shared" ref="G430:H430" si="105">G431</f>
        <v>50</v>
      </c>
      <c r="H430" s="101">
        <f t="shared" si="105"/>
        <v>50</v>
      </c>
      <c r="I430" s="1"/>
    </row>
    <row r="431" spans="1:9" ht="26.4" outlineLevel="7" x14ac:dyDescent="0.3">
      <c r="A431" s="72" t="s">
        <v>156</v>
      </c>
      <c r="B431" s="71" t="s">
        <v>181</v>
      </c>
      <c r="C431" s="71" t="s">
        <v>179</v>
      </c>
      <c r="D431" s="72"/>
      <c r="E431" s="100" t="s">
        <v>462</v>
      </c>
      <c r="F431" s="101">
        <f>F432</f>
        <v>50</v>
      </c>
      <c r="G431" s="101">
        <f t="shared" ref="G431:H431" si="106">G432</f>
        <v>50</v>
      </c>
      <c r="H431" s="101">
        <f t="shared" si="106"/>
        <v>50</v>
      </c>
      <c r="I431" s="1"/>
    </row>
    <row r="432" spans="1:9" ht="39.6" outlineLevel="7" x14ac:dyDescent="0.3">
      <c r="A432" s="72" t="s">
        <v>156</v>
      </c>
      <c r="B432" s="71" t="s">
        <v>181</v>
      </c>
      <c r="C432" s="71" t="s">
        <v>180</v>
      </c>
      <c r="D432" s="72"/>
      <c r="E432" s="100" t="s">
        <v>661</v>
      </c>
      <c r="F432" s="101">
        <f>F433</f>
        <v>50</v>
      </c>
      <c r="G432" s="101">
        <f t="shared" ref="G432:H432" si="107">G433</f>
        <v>50</v>
      </c>
      <c r="H432" s="101">
        <f t="shared" si="107"/>
        <v>50</v>
      </c>
      <c r="I432" s="1"/>
    </row>
    <row r="433" spans="1:9" ht="26.4" outlineLevel="7" x14ac:dyDescent="0.3">
      <c r="A433" s="72" t="s">
        <v>156</v>
      </c>
      <c r="B433" s="71" t="s">
        <v>181</v>
      </c>
      <c r="C433" s="71" t="s">
        <v>180</v>
      </c>
      <c r="D433" s="72" t="s">
        <v>38</v>
      </c>
      <c r="E433" s="100" t="s">
        <v>329</v>
      </c>
      <c r="F433" s="101">
        <v>50</v>
      </c>
      <c r="G433" s="101">
        <v>50</v>
      </c>
      <c r="H433" s="101">
        <v>50</v>
      </c>
      <c r="I433" s="1"/>
    </row>
    <row r="434" spans="1:9" ht="26.4" outlineLevel="2" x14ac:dyDescent="0.3">
      <c r="A434" s="72" t="s">
        <v>156</v>
      </c>
      <c r="B434" s="71" t="s">
        <v>185</v>
      </c>
      <c r="C434" s="71"/>
      <c r="D434" s="72"/>
      <c r="E434" s="100" t="s">
        <v>291</v>
      </c>
      <c r="F434" s="101">
        <f>F435</f>
        <v>100</v>
      </c>
      <c r="G434" s="101">
        <f t="shared" ref="G434:H438" si="108">G435</f>
        <v>100</v>
      </c>
      <c r="H434" s="101">
        <f t="shared" si="108"/>
        <v>100</v>
      </c>
      <c r="I434" s="1"/>
    </row>
    <row r="435" spans="1:9" ht="39.6" outlineLevel="3" x14ac:dyDescent="0.3">
      <c r="A435" s="72" t="s">
        <v>156</v>
      </c>
      <c r="B435" s="71" t="s">
        <v>185</v>
      </c>
      <c r="C435" s="71" t="s">
        <v>161</v>
      </c>
      <c r="D435" s="72"/>
      <c r="E435" s="100" t="s">
        <v>667</v>
      </c>
      <c r="F435" s="101">
        <f>F436+F440</f>
        <v>100</v>
      </c>
      <c r="G435" s="101">
        <f>G436+G440</f>
        <v>100</v>
      </c>
      <c r="H435" s="101">
        <f>H436+H440</f>
        <v>100</v>
      </c>
      <c r="I435" s="1"/>
    </row>
    <row r="436" spans="1:9" ht="26.4" outlineLevel="4" x14ac:dyDescent="0.3">
      <c r="A436" s="72" t="s">
        <v>156</v>
      </c>
      <c r="B436" s="71" t="s">
        <v>185</v>
      </c>
      <c r="C436" s="71" t="s">
        <v>162</v>
      </c>
      <c r="D436" s="72"/>
      <c r="E436" s="100" t="s">
        <v>443</v>
      </c>
      <c r="F436" s="101">
        <f>F437</f>
        <v>50</v>
      </c>
      <c r="G436" s="101">
        <f t="shared" si="108"/>
        <v>50</v>
      </c>
      <c r="H436" s="101">
        <f t="shared" si="108"/>
        <v>50</v>
      </c>
      <c r="I436" s="1"/>
    </row>
    <row r="437" spans="1:9" ht="26.4" outlineLevel="5" x14ac:dyDescent="0.3">
      <c r="A437" s="72" t="s">
        <v>156</v>
      </c>
      <c r="B437" s="71" t="s">
        <v>185</v>
      </c>
      <c r="C437" s="71" t="s">
        <v>186</v>
      </c>
      <c r="D437" s="72"/>
      <c r="E437" s="100" t="s">
        <v>467</v>
      </c>
      <c r="F437" s="101">
        <f>F438</f>
        <v>50</v>
      </c>
      <c r="G437" s="101">
        <f t="shared" si="108"/>
        <v>50</v>
      </c>
      <c r="H437" s="101">
        <f t="shared" si="108"/>
        <v>50</v>
      </c>
      <c r="I437" s="1"/>
    </row>
    <row r="438" spans="1:9" ht="26.4" outlineLevel="6" x14ac:dyDescent="0.3">
      <c r="A438" s="72" t="s">
        <v>156</v>
      </c>
      <c r="B438" s="71" t="s">
        <v>185</v>
      </c>
      <c r="C438" s="71" t="s">
        <v>187</v>
      </c>
      <c r="D438" s="72"/>
      <c r="E438" s="100" t="s">
        <v>468</v>
      </c>
      <c r="F438" s="101">
        <f>F439</f>
        <v>50</v>
      </c>
      <c r="G438" s="101">
        <f t="shared" si="108"/>
        <v>50</v>
      </c>
      <c r="H438" s="101">
        <f t="shared" si="108"/>
        <v>50</v>
      </c>
      <c r="I438" s="1"/>
    </row>
    <row r="439" spans="1:9" ht="26.4" outlineLevel="7" x14ac:dyDescent="0.3">
      <c r="A439" s="72" t="s">
        <v>156</v>
      </c>
      <c r="B439" s="71" t="s">
        <v>185</v>
      </c>
      <c r="C439" s="71" t="s">
        <v>187</v>
      </c>
      <c r="D439" s="72" t="s">
        <v>38</v>
      </c>
      <c r="E439" s="100" t="s">
        <v>329</v>
      </c>
      <c r="F439" s="101">
        <v>50</v>
      </c>
      <c r="G439" s="101">
        <v>50</v>
      </c>
      <c r="H439" s="101">
        <v>50</v>
      </c>
      <c r="I439" s="1"/>
    </row>
    <row r="440" spans="1:9" ht="26.4" outlineLevel="4" x14ac:dyDescent="0.3">
      <c r="A440" s="72" t="s">
        <v>156</v>
      </c>
      <c r="B440" s="71" t="s">
        <v>185</v>
      </c>
      <c r="C440" s="71" t="s">
        <v>168</v>
      </c>
      <c r="D440" s="72"/>
      <c r="E440" s="100" t="s">
        <v>449</v>
      </c>
      <c r="F440" s="101">
        <f>F441</f>
        <v>50</v>
      </c>
      <c r="G440" s="101">
        <f t="shared" ref="G440:H442" si="109">G441</f>
        <v>50</v>
      </c>
      <c r="H440" s="101">
        <f t="shared" si="109"/>
        <v>50</v>
      </c>
      <c r="I440" s="1"/>
    </row>
    <row r="441" spans="1:9" ht="39.6" outlineLevel="5" x14ac:dyDescent="0.3">
      <c r="A441" s="72" t="s">
        <v>156</v>
      </c>
      <c r="B441" s="71" t="s">
        <v>185</v>
      </c>
      <c r="C441" s="71" t="s">
        <v>169</v>
      </c>
      <c r="D441" s="72"/>
      <c r="E441" s="100" t="s">
        <v>450</v>
      </c>
      <c r="F441" s="101">
        <f>F442</f>
        <v>50</v>
      </c>
      <c r="G441" s="101">
        <f t="shared" si="109"/>
        <v>50</v>
      </c>
      <c r="H441" s="101">
        <f t="shared" si="109"/>
        <v>50</v>
      </c>
      <c r="I441" s="1"/>
    </row>
    <row r="442" spans="1:9" outlineLevel="6" x14ac:dyDescent="0.3">
      <c r="A442" s="72" t="s">
        <v>156</v>
      </c>
      <c r="B442" s="71" t="s">
        <v>185</v>
      </c>
      <c r="C442" s="71" t="s">
        <v>188</v>
      </c>
      <c r="D442" s="72"/>
      <c r="E442" s="100" t="s">
        <v>469</v>
      </c>
      <c r="F442" s="101">
        <f>F443</f>
        <v>50</v>
      </c>
      <c r="G442" s="101">
        <f t="shared" si="109"/>
        <v>50</v>
      </c>
      <c r="H442" s="101">
        <f t="shared" si="109"/>
        <v>50</v>
      </c>
      <c r="I442" s="1"/>
    </row>
    <row r="443" spans="1:9" ht="26.4" outlineLevel="7" x14ac:dyDescent="0.3">
      <c r="A443" s="72" t="s">
        <v>156</v>
      </c>
      <c r="B443" s="71" t="s">
        <v>185</v>
      </c>
      <c r="C443" s="71" t="s">
        <v>188</v>
      </c>
      <c r="D443" s="72" t="s">
        <v>38</v>
      </c>
      <c r="E443" s="100" t="s">
        <v>329</v>
      </c>
      <c r="F443" s="101">
        <v>50</v>
      </c>
      <c r="G443" s="101">
        <v>50</v>
      </c>
      <c r="H443" s="101">
        <v>50</v>
      </c>
      <c r="I443" s="1"/>
    </row>
    <row r="444" spans="1:9" outlineLevel="2" x14ac:dyDescent="0.3">
      <c r="A444" s="72" t="s">
        <v>156</v>
      </c>
      <c r="B444" s="71" t="s">
        <v>193</v>
      </c>
      <c r="C444" s="71"/>
      <c r="D444" s="72"/>
      <c r="E444" s="100" t="s">
        <v>293</v>
      </c>
      <c r="F444" s="101">
        <f>F445+F464</f>
        <v>13198.5</v>
      </c>
      <c r="G444" s="101">
        <f>G445+G464</f>
        <v>12246.7</v>
      </c>
      <c r="H444" s="101">
        <f>H445+H464</f>
        <v>11946.7</v>
      </c>
      <c r="I444" s="1"/>
    </row>
    <row r="445" spans="1:9" ht="39.6" outlineLevel="3" x14ac:dyDescent="0.3">
      <c r="A445" s="72" t="s">
        <v>156</v>
      </c>
      <c r="B445" s="71" t="s">
        <v>193</v>
      </c>
      <c r="C445" s="71" t="s">
        <v>161</v>
      </c>
      <c r="D445" s="72"/>
      <c r="E445" s="100" t="s">
        <v>667</v>
      </c>
      <c r="F445" s="101">
        <f>F459+F446</f>
        <v>13178.5</v>
      </c>
      <c r="G445" s="101">
        <f>G459+G446</f>
        <v>12226.7</v>
      </c>
      <c r="H445" s="101">
        <f>H459+H446</f>
        <v>11926.7</v>
      </c>
      <c r="I445" s="1"/>
    </row>
    <row r="446" spans="1:9" ht="26.4" outlineLevel="4" x14ac:dyDescent="0.3">
      <c r="A446" s="72" t="s">
        <v>156</v>
      </c>
      <c r="B446" s="71" t="s">
        <v>193</v>
      </c>
      <c r="C446" s="71" t="s">
        <v>190</v>
      </c>
      <c r="D446" s="72"/>
      <c r="E446" s="100" t="s">
        <v>470</v>
      </c>
      <c r="F446" s="101">
        <f>F447+F454</f>
        <v>7652.5</v>
      </c>
      <c r="G446" s="101">
        <f>G447+G454</f>
        <v>6700.7</v>
      </c>
      <c r="H446" s="101">
        <f>H447+H454</f>
        <v>6400.7</v>
      </c>
      <c r="I446" s="1"/>
    </row>
    <row r="447" spans="1:9" ht="26.4" outlineLevel="5" x14ac:dyDescent="0.3">
      <c r="A447" s="72" t="s">
        <v>156</v>
      </c>
      <c r="B447" s="71" t="s">
        <v>193</v>
      </c>
      <c r="C447" s="71" t="s">
        <v>191</v>
      </c>
      <c r="D447" s="72"/>
      <c r="E447" s="100" t="s">
        <v>471</v>
      </c>
      <c r="F447" s="101">
        <f>F448+F450+F452</f>
        <v>5963.6</v>
      </c>
      <c r="G447" s="101">
        <f t="shared" ref="G447:H447" si="110">G448+G450+G452</f>
        <v>5011.8</v>
      </c>
      <c r="H447" s="101">
        <f t="shared" si="110"/>
        <v>4711.8</v>
      </c>
      <c r="I447" s="1"/>
    </row>
    <row r="448" spans="1:9" ht="39.6" outlineLevel="6" x14ac:dyDescent="0.3">
      <c r="A448" s="72" t="s">
        <v>156</v>
      </c>
      <c r="B448" s="71" t="s">
        <v>193</v>
      </c>
      <c r="C448" s="71" t="s">
        <v>192</v>
      </c>
      <c r="D448" s="72"/>
      <c r="E448" s="100" t="s">
        <v>472</v>
      </c>
      <c r="F448" s="101">
        <f t="shared" ref="F448:H448" si="111">F449</f>
        <v>5811.8</v>
      </c>
      <c r="G448" s="101">
        <f t="shared" si="111"/>
        <v>5011.8</v>
      </c>
      <c r="H448" s="101">
        <f t="shared" si="111"/>
        <v>4711.8</v>
      </c>
      <c r="I448" s="1"/>
    </row>
    <row r="449" spans="1:9" ht="26.4" outlineLevel="7" x14ac:dyDescent="0.3">
      <c r="A449" s="72" t="s">
        <v>156</v>
      </c>
      <c r="B449" s="71" t="s">
        <v>193</v>
      </c>
      <c r="C449" s="71" t="s">
        <v>192</v>
      </c>
      <c r="D449" s="72" t="s">
        <v>38</v>
      </c>
      <c r="E449" s="100" t="s">
        <v>329</v>
      </c>
      <c r="F449" s="101">
        <v>5811.8</v>
      </c>
      <c r="G449" s="101">
        <v>5011.8</v>
      </c>
      <c r="H449" s="101">
        <v>4711.8</v>
      </c>
      <c r="I449" s="1"/>
    </row>
    <row r="450" spans="1:9" ht="66" outlineLevel="7" x14ac:dyDescent="0.3">
      <c r="A450" s="72" t="s">
        <v>156</v>
      </c>
      <c r="B450" s="71" t="s">
        <v>193</v>
      </c>
      <c r="C450" s="71" t="s">
        <v>757</v>
      </c>
      <c r="D450" s="72"/>
      <c r="E450" s="100" t="s">
        <v>759</v>
      </c>
      <c r="F450" s="101">
        <f>F451</f>
        <v>101.2</v>
      </c>
      <c r="G450" s="101">
        <f t="shared" ref="G450:H450" si="112">G451</f>
        <v>0</v>
      </c>
      <c r="H450" s="101">
        <f t="shared" si="112"/>
        <v>0</v>
      </c>
      <c r="I450" s="1"/>
    </row>
    <row r="451" spans="1:9" ht="26.4" outlineLevel="7" x14ac:dyDescent="0.3">
      <c r="A451" s="72" t="s">
        <v>156</v>
      </c>
      <c r="B451" s="71" t="s">
        <v>193</v>
      </c>
      <c r="C451" s="71" t="s">
        <v>757</v>
      </c>
      <c r="D451" s="72" t="s">
        <v>38</v>
      </c>
      <c r="E451" s="100" t="s">
        <v>329</v>
      </c>
      <c r="F451" s="101">
        <v>101.2</v>
      </c>
      <c r="G451" s="101">
        <v>0</v>
      </c>
      <c r="H451" s="101">
        <v>0</v>
      </c>
      <c r="I451" s="1"/>
    </row>
    <row r="452" spans="1:9" ht="68.25" customHeight="1" outlineLevel="7" x14ac:dyDescent="0.3">
      <c r="A452" s="72" t="s">
        <v>156</v>
      </c>
      <c r="B452" s="71" t="s">
        <v>193</v>
      </c>
      <c r="C452" s="71" t="s">
        <v>758</v>
      </c>
      <c r="D452" s="72"/>
      <c r="E452" s="100" t="s">
        <v>760</v>
      </c>
      <c r="F452" s="101">
        <f>F453</f>
        <v>50.6</v>
      </c>
      <c r="G452" s="101">
        <f t="shared" ref="G452:H452" si="113">G453</f>
        <v>0</v>
      </c>
      <c r="H452" s="101">
        <f t="shared" si="113"/>
        <v>0</v>
      </c>
      <c r="I452" s="1"/>
    </row>
    <row r="453" spans="1:9" ht="26.4" outlineLevel="7" x14ac:dyDescent="0.3">
      <c r="A453" s="72" t="s">
        <v>156</v>
      </c>
      <c r="B453" s="71" t="s">
        <v>193</v>
      </c>
      <c r="C453" s="71" t="s">
        <v>758</v>
      </c>
      <c r="D453" s="72" t="s">
        <v>38</v>
      </c>
      <c r="E453" s="100" t="s">
        <v>329</v>
      </c>
      <c r="F453" s="101">
        <v>50.6</v>
      </c>
      <c r="G453" s="101">
        <v>0</v>
      </c>
      <c r="H453" s="101">
        <v>0</v>
      </c>
      <c r="I453" s="1"/>
    </row>
    <row r="454" spans="1:9" outlineLevel="7" x14ac:dyDescent="0.3">
      <c r="A454" s="72" t="s">
        <v>156</v>
      </c>
      <c r="B454" s="71" t="s">
        <v>193</v>
      </c>
      <c r="C454" s="71" t="s">
        <v>567</v>
      </c>
      <c r="D454" s="71"/>
      <c r="E454" s="100" t="s">
        <v>568</v>
      </c>
      <c r="F454" s="101">
        <f>F457+F455</f>
        <v>1688.8999999999999</v>
      </c>
      <c r="G454" s="101">
        <f>G457+G455</f>
        <v>1688.8999999999999</v>
      </c>
      <c r="H454" s="101">
        <f>H457+H455</f>
        <v>1688.8999999999999</v>
      </c>
      <c r="I454" s="1"/>
    </row>
    <row r="455" spans="1:9" ht="26.4" outlineLevel="7" x14ac:dyDescent="0.3">
      <c r="A455" s="72" t="s">
        <v>156</v>
      </c>
      <c r="B455" s="71" t="s">
        <v>193</v>
      </c>
      <c r="C455" s="71" t="s">
        <v>583</v>
      </c>
      <c r="D455" s="71"/>
      <c r="E455" s="100" t="s">
        <v>584</v>
      </c>
      <c r="F455" s="101">
        <f>F456</f>
        <v>305.3</v>
      </c>
      <c r="G455" s="101">
        <f>G456</f>
        <v>305.3</v>
      </c>
      <c r="H455" s="101">
        <f>H456</f>
        <v>305.3</v>
      </c>
      <c r="I455" s="1"/>
    </row>
    <row r="456" spans="1:9" ht="26.4" outlineLevel="7" x14ac:dyDescent="0.3">
      <c r="A456" s="72" t="s">
        <v>156</v>
      </c>
      <c r="B456" s="71" t="s">
        <v>193</v>
      </c>
      <c r="C456" s="71" t="s">
        <v>583</v>
      </c>
      <c r="D456" s="71" t="s">
        <v>38</v>
      </c>
      <c r="E456" s="100" t="s">
        <v>329</v>
      </c>
      <c r="F456" s="101">
        <v>305.3</v>
      </c>
      <c r="G456" s="101">
        <v>305.3</v>
      </c>
      <c r="H456" s="101">
        <v>305.3</v>
      </c>
      <c r="I456" s="1"/>
    </row>
    <row r="457" spans="1:9" ht="39.6" outlineLevel="7" x14ac:dyDescent="0.3">
      <c r="A457" s="72" t="s">
        <v>156</v>
      </c>
      <c r="B457" s="71" t="s">
        <v>193</v>
      </c>
      <c r="C457" s="71" t="s">
        <v>566</v>
      </c>
      <c r="D457" s="71"/>
      <c r="E457" s="100" t="s">
        <v>569</v>
      </c>
      <c r="F457" s="101">
        <f>F458</f>
        <v>1383.6</v>
      </c>
      <c r="G457" s="101">
        <f>G458</f>
        <v>1383.6</v>
      </c>
      <c r="H457" s="101">
        <f>H458</f>
        <v>1383.6</v>
      </c>
      <c r="I457" s="1"/>
    </row>
    <row r="458" spans="1:9" ht="26.25" customHeight="1" outlineLevel="7" x14ac:dyDescent="0.3">
      <c r="A458" s="72" t="s">
        <v>156</v>
      </c>
      <c r="B458" s="71" t="s">
        <v>193</v>
      </c>
      <c r="C458" s="71" t="s">
        <v>566</v>
      </c>
      <c r="D458" s="71" t="s">
        <v>38</v>
      </c>
      <c r="E458" s="100" t="s">
        <v>329</v>
      </c>
      <c r="F458" s="101">
        <v>1383.6</v>
      </c>
      <c r="G458" s="101">
        <v>1383.6</v>
      </c>
      <c r="H458" s="101">
        <v>1383.6</v>
      </c>
      <c r="I458" s="1"/>
    </row>
    <row r="459" spans="1:9" ht="39.6" outlineLevel="4" x14ac:dyDescent="0.3">
      <c r="A459" s="72" t="s">
        <v>156</v>
      </c>
      <c r="B459" s="71" t="s">
        <v>193</v>
      </c>
      <c r="C459" s="71" t="s">
        <v>194</v>
      </c>
      <c r="D459" s="72"/>
      <c r="E459" s="100" t="s">
        <v>473</v>
      </c>
      <c r="F459" s="101">
        <f>F460</f>
        <v>5526</v>
      </c>
      <c r="G459" s="101">
        <f t="shared" ref="G459:H460" si="114">G460</f>
        <v>5526</v>
      </c>
      <c r="H459" s="101">
        <f t="shared" si="114"/>
        <v>5526</v>
      </c>
      <c r="I459" s="1"/>
    </row>
    <row r="460" spans="1:9" ht="26.4" outlineLevel="5" x14ac:dyDescent="0.3">
      <c r="A460" s="72" t="s">
        <v>156</v>
      </c>
      <c r="B460" s="71" t="s">
        <v>193</v>
      </c>
      <c r="C460" s="71" t="s">
        <v>195</v>
      </c>
      <c r="D460" s="72"/>
      <c r="E460" s="100" t="s">
        <v>474</v>
      </c>
      <c r="F460" s="101">
        <f>F461</f>
        <v>5526</v>
      </c>
      <c r="G460" s="101">
        <f t="shared" si="114"/>
        <v>5526</v>
      </c>
      <c r="H460" s="101">
        <f t="shared" si="114"/>
        <v>5526</v>
      </c>
      <c r="I460" s="1"/>
    </row>
    <row r="461" spans="1:9" ht="39.6" outlineLevel="6" x14ac:dyDescent="0.3">
      <c r="A461" s="72" t="s">
        <v>156</v>
      </c>
      <c r="B461" s="71" t="s">
        <v>193</v>
      </c>
      <c r="C461" s="71" t="s">
        <v>197</v>
      </c>
      <c r="D461" s="72"/>
      <c r="E461" s="100" t="s">
        <v>476</v>
      </c>
      <c r="F461" s="101">
        <f>F462+F463</f>
        <v>5526</v>
      </c>
      <c r="G461" s="101">
        <f>G462+G463</f>
        <v>5526</v>
      </c>
      <c r="H461" s="101">
        <f>H462+H463</f>
        <v>5526</v>
      </c>
      <c r="I461" s="1"/>
    </row>
    <row r="462" spans="1:9" ht="54.75" customHeight="1" outlineLevel="7" x14ac:dyDescent="0.3">
      <c r="A462" s="72" t="s">
        <v>156</v>
      </c>
      <c r="B462" s="71" t="s">
        <v>193</v>
      </c>
      <c r="C462" s="71" t="s">
        <v>197</v>
      </c>
      <c r="D462" s="72" t="s">
        <v>6</v>
      </c>
      <c r="E462" s="100" t="s">
        <v>302</v>
      </c>
      <c r="F462" s="101">
        <f>4698.8+754.2</f>
        <v>5453</v>
      </c>
      <c r="G462" s="101">
        <f t="shared" ref="G462:H462" si="115">4698.8+754.2</f>
        <v>5453</v>
      </c>
      <c r="H462" s="101">
        <f t="shared" si="115"/>
        <v>5453</v>
      </c>
      <c r="I462" s="1"/>
    </row>
    <row r="463" spans="1:9" ht="26.4" outlineLevel="7" x14ac:dyDescent="0.3">
      <c r="A463" s="72" t="s">
        <v>156</v>
      </c>
      <c r="B463" s="71" t="s">
        <v>193</v>
      </c>
      <c r="C463" s="71" t="s">
        <v>197</v>
      </c>
      <c r="D463" s="72" t="s">
        <v>7</v>
      </c>
      <c r="E463" s="100" t="s">
        <v>303</v>
      </c>
      <c r="F463" s="101">
        <v>73</v>
      </c>
      <c r="G463" s="101">
        <v>73</v>
      </c>
      <c r="H463" s="101">
        <v>73</v>
      </c>
      <c r="I463" s="1"/>
    </row>
    <row r="464" spans="1:9" ht="39.6" outlineLevel="3" x14ac:dyDescent="0.3">
      <c r="A464" s="72" t="s">
        <v>156</v>
      </c>
      <c r="B464" s="71" t="s">
        <v>193</v>
      </c>
      <c r="C464" s="71" t="s">
        <v>147</v>
      </c>
      <c r="D464" s="72"/>
      <c r="E464" s="100" t="s">
        <v>670</v>
      </c>
      <c r="F464" s="101">
        <f t="shared" ref="F464:H467" si="116">F465</f>
        <v>20</v>
      </c>
      <c r="G464" s="101">
        <f t="shared" si="116"/>
        <v>20</v>
      </c>
      <c r="H464" s="101">
        <f t="shared" si="116"/>
        <v>20</v>
      </c>
      <c r="I464" s="1"/>
    </row>
    <row r="465" spans="1:9" ht="26.4" outlineLevel="4" x14ac:dyDescent="0.3">
      <c r="A465" s="72" t="s">
        <v>156</v>
      </c>
      <c r="B465" s="71" t="s">
        <v>193</v>
      </c>
      <c r="C465" s="71" t="s">
        <v>158</v>
      </c>
      <c r="D465" s="72"/>
      <c r="E465" s="100" t="s">
        <v>440</v>
      </c>
      <c r="F465" s="101">
        <f t="shared" si="116"/>
        <v>20</v>
      </c>
      <c r="G465" s="101">
        <f t="shared" si="116"/>
        <v>20</v>
      </c>
      <c r="H465" s="101">
        <f t="shared" si="116"/>
        <v>20</v>
      </c>
      <c r="I465" s="1"/>
    </row>
    <row r="466" spans="1:9" ht="39.6" outlineLevel="5" x14ac:dyDescent="0.3">
      <c r="A466" s="72" t="s">
        <v>156</v>
      </c>
      <c r="B466" s="71" t="s">
        <v>193</v>
      </c>
      <c r="C466" s="71" t="s">
        <v>205</v>
      </c>
      <c r="D466" s="72"/>
      <c r="E466" s="100" t="s">
        <v>654</v>
      </c>
      <c r="F466" s="101">
        <f t="shared" si="116"/>
        <v>20</v>
      </c>
      <c r="G466" s="101">
        <f t="shared" si="116"/>
        <v>20</v>
      </c>
      <c r="H466" s="101">
        <f t="shared" si="116"/>
        <v>20</v>
      </c>
      <c r="I466" s="1"/>
    </row>
    <row r="467" spans="1:9" ht="26.4" outlineLevel="6" x14ac:dyDescent="0.3">
      <c r="A467" s="72" t="s">
        <v>156</v>
      </c>
      <c r="B467" s="71" t="s">
        <v>193</v>
      </c>
      <c r="C467" s="71" t="s">
        <v>206</v>
      </c>
      <c r="D467" s="72"/>
      <c r="E467" s="100" t="s">
        <v>655</v>
      </c>
      <c r="F467" s="101">
        <f t="shared" si="116"/>
        <v>20</v>
      </c>
      <c r="G467" s="101">
        <f t="shared" si="116"/>
        <v>20</v>
      </c>
      <c r="H467" s="101">
        <f t="shared" si="116"/>
        <v>20</v>
      </c>
      <c r="I467" s="1"/>
    </row>
    <row r="468" spans="1:9" ht="26.4" outlineLevel="7" x14ac:dyDescent="0.3">
      <c r="A468" s="72" t="s">
        <v>156</v>
      </c>
      <c r="B468" s="71" t="s">
        <v>193</v>
      </c>
      <c r="C468" s="71" t="s">
        <v>206</v>
      </c>
      <c r="D468" s="72" t="s">
        <v>38</v>
      </c>
      <c r="E468" s="100" t="s">
        <v>329</v>
      </c>
      <c r="F468" s="101">
        <v>20</v>
      </c>
      <c r="G468" s="101">
        <v>20</v>
      </c>
      <c r="H468" s="101">
        <v>20</v>
      </c>
      <c r="I468" s="1"/>
    </row>
    <row r="469" spans="1:9" outlineLevel="1" x14ac:dyDescent="0.3">
      <c r="A469" s="72" t="s">
        <v>156</v>
      </c>
      <c r="B469" s="71" t="s">
        <v>132</v>
      </c>
      <c r="C469" s="71"/>
      <c r="D469" s="72"/>
      <c r="E469" s="100" t="s">
        <v>254</v>
      </c>
      <c r="F469" s="101">
        <f>F470+F480</f>
        <v>7535.5999999999995</v>
      </c>
      <c r="G469" s="101">
        <f>G470+G480</f>
        <v>7535.5999999999995</v>
      </c>
      <c r="H469" s="101">
        <f>H470+H480</f>
        <v>7535.5999999999995</v>
      </c>
      <c r="I469" s="1"/>
    </row>
    <row r="470" spans="1:9" outlineLevel="2" x14ac:dyDescent="0.3">
      <c r="A470" s="72" t="s">
        <v>156</v>
      </c>
      <c r="B470" s="71" t="s">
        <v>136</v>
      </c>
      <c r="C470" s="71"/>
      <c r="D470" s="72"/>
      <c r="E470" s="100" t="s">
        <v>281</v>
      </c>
      <c r="F470" s="101">
        <f>F471</f>
        <v>1386</v>
      </c>
      <c r="G470" s="101">
        <f>G471</f>
        <v>1386</v>
      </c>
      <c r="H470" s="101">
        <f>H471</f>
        <v>1386</v>
      </c>
      <c r="I470" s="1"/>
    </row>
    <row r="471" spans="1:9" ht="39.6" outlineLevel="3" x14ac:dyDescent="0.3">
      <c r="A471" s="72" t="s">
        <v>156</v>
      </c>
      <c r="B471" s="71" t="s">
        <v>136</v>
      </c>
      <c r="C471" s="71" t="s">
        <v>161</v>
      </c>
      <c r="D471" s="72"/>
      <c r="E471" s="100" t="s">
        <v>667</v>
      </c>
      <c r="F471" s="101">
        <f>F472+F477</f>
        <v>1386</v>
      </c>
      <c r="G471" s="101">
        <f>G472+G477</f>
        <v>1386</v>
      </c>
      <c r="H471" s="101">
        <f>H472+H477</f>
        <v>1386</v>
      </c>
      <c r="I471" s="1"/>
    </row>
    <row r="472" spans="1:9" ht="26.4" outlineLevel="4" x14ac:dyDescent="0.3">
      <c r="A472" s="72" t="s">
        <v>156</v>
      </c>
      <c r="B472" s="71" t="s">
        <v>136</v>
      </c>
      <c r="C472" s="71" t="s">
        <v>162</v>
      </c>
      <c r="D472" s="72"/>
      <c r="E472" s="100" t="s">
        <v>443</v>
      </c>
      <c r="F472" s="101">
        <f>F473</f>
        <v>360</v>
      </c>
      <c r="G472" s="101">
        <f t="shared" ref="G472:H474" si="117">G473</f>
        <v>360</v>
      </c>
      <c r="H472" s="101">
        <f t="shared" si="117"/>
        <v>360</v>
      </c>
      <c r="I472" s="1"/>
    </row>
    <row r="473" spans="1:9" ht="26.4" outlineLevel="5" x14ac:dyDescent="0.3">
      <c r="A473" s="72" t="s">
        <v>156</v>
      </c>
      <c r="B473" s="71" t="s">
        <v>136</v>
      </c>
      <c r="C473" s="71" t="s">
        <v>186</v>
      </c>
      <c r="D473" s="72"/>
      <c r="E473" s="100" t="s">
        <v>467</v>
      </c>
      <c r="F473" s="101">
        <f>F474</f>
        <v>360</v>
      </c>
      <c r="G473" s="101">
        <f t="shared" si="117"/>
        <v>360</v>
      </c>
      <c r="H473" s="101">
        <f t="shared" si="117"/>
        <v>360</v>
      </c>
      <c r="I473" s="1"/>
    </row>
    <row r="474" spans="1:9" ht="66" outlineLevel="6" x14ac:dyDescent="0.3">
      <c r="A474" s="72" t="s">
        <v>156</v>
      </c>
      <c r="B474" s="71" t="s">
        <v>136</v>
      </c>
      <c r="C474" s="71" t="s">
        <v>198</v>
      </c>
      <c r="D474" s="72"/>
      <c r="E474" s="100" t="s">
        <v>477</v>
      </c>
      <c r="F474" s="101">
        <f>F475</f>
        <v>360</v>
      </c>
      <c r="G474" s="101">
        <f t="shared" si="117"/>
        <v>360</v>
      </c>
      <c r="H474" s="101">
        <f t="shared" si="117"/>
        <v>360</v>
      </c>
      <c r="I474" s="1"/>
    </row>
    <row r="475" spans="1:9" outlineLevel="7" x14ac:dyDescent="0.3">
      <c r="A475" s="72" t="s">
        <v>156</v>
      </c>
      <c r="B475" s="71" t="s">
        <v>136</v>
      </c>
      <c r="C475" s="71" t="s">
        <v>198</v>
      </c>
      <c r="D475" s="72" t="s">
        <v>20</v>
      </c>
      <c r="E475" s="100" t="s">
        <v>314</v>
      </c>
      <c r="F475" s="101">
        <v>360</v>
      </c>
      <c r="G475" s="101">
        <v>360</v>
      </c>
      <c r="H475" s="101">
        <v>360</v>
      </c>
      <c r="I475" s="1"/>
    </row>
    <row r="476" spans="1:9" ht="26.4" outlineLevel="4" x14ac:dyDescent="0.3">
      <c r="A476" s="72" t="s">
        <v>156</v>
      </c>
      <c r="B476" s="71" t="s">
        <v>136</v>
      </c>
      <c r="C476" s="71" t="s">
        <v>168</v>
      </c>
      <c r="D476" s="72"/>
      <c r="E476" s="100" t="s">
        <v>449</v>
      </c>
      <c r="F476" s="101">
        <f>F477</f>
        <v>1026</v>
      </c>
      <c r="G476" s="101">
        <f t="shared" ref="G476:H478" si="118">G477</f>
        <v>1026</v>
      </c>
      <c r="H476" s="101">
        <f t="shared" si="118"/>
        <v>1026</v>
      </c>
      <c r="I476" s="1"/>
    </row>
    <row r="477" spans="1:9" ht="39.6" outlineLevel="5" x14ac:dyDescent="0.3">
      <c r="A477" s="72" t="s">
        <v>156</v>
      </c>
      <c r="B477" s="71" t="s">
        <v>136</v>
      </c>
      <c r="C477" s="71" t="s">
        <v>169</v>
      </c>
      <c r="D477" s="72"/>
      <c r="E477" s="100" t="s">
        <v>450</v>
      </c>
      <c r="F477" s="101">
        <f>F478</f>
        <v>1026</v>
      </c>
      <c r="G477" s="101">
        <f t="shared" si="118"/>
        <v>1026</v>
      </c>
      <c r="H477" s="101">
        <f t="shared" si="118"/>
        <v>1026</v>
      </c>
      <c r="I477" s="1"/>
    </row>
    <row r="478" spans="1:9" ht="66" outlineLevel="6" x14ac:dyDescent="0.3">
      <c r="A478" s="72" t="s">
        <v>156</v>
      </c>
      <c r="B478" s="71" t="s">
        <v>136</v>
      </c>
      <c r="C478" s="71" t="s">
        <v>199</v>
      </c>
      <c r="D478" s="72"/>
      <c r="E478" s="100" t="s">
        <v>477</v>
      </c>
      <c r="F478" s="101">
        <f>F479</f>
        <v>1026</v>
      </c>
      <c r="G478" s="101">
        <f t="shared" si="118"/>
        <v>1026</v>
      </c>
      <c r="H478" s="101">
        <f t="shared" si="118"/>
        <v>1026</v>
      </c>
      <c r="I478" s="1"/>
    </row>
    <row r="479" spans="1:9" outlineLevel="7" x14ac:dyDescent="0.3">
      <c r="A479" s="72" t="s">
        <v>156</v>
      </c>
      <c r="B479" s="71" t="s">
        <v>136</v>
      </c>
      <c r="C479" s="71" t="s">
        <v>199</v>
      </c>
      <c r="D479" s="72" t="s">
        <v>20</v>
      </c>
      <c r="E479" s="100" t="s">
        <v>314</v>
      </c>
      <c r="F479" s="101">
        <v>1026</v>
      </c>
      <c r="G479" s="101">
        <v>1026</v>
      </c>
      <c r="H479" s="101">
        <v>1026</v>
      </c>
      <c r="I479" s="1"/>
    </row>
    <row r="480" spans="1:9" ht="23.25" customHeight="1" outlineLevel="2" x14ac:dyDescent="0.3">
      <c r="A480" s="72" t="s">
        <v>156</v>
      </c>
      <c r="B480" s="71" t="s">
        <v>146</v>
      </c>
      <c r="C480" s="71"/>
      <c r="D480" s="72"/>
      <c r="E480" s="100" t="s">
        <v>284</v>
      </c>
      <c r="F480" s="101">
        <f>F481</f>
        <v>6149.5999999999995</v>
      </c>
      <c r="G480" s="101">
        <f t="shared" ref="G480:H483" si="119">G481</f>
        <v>6149.5999999999995</v>
      </c>
      <c r="H480" s="101">
        <f t="shared" si="119"/>
        <v>6149.5999999999995</v>
      </c>
      <c r="I480" s="1"/>
    </row>
    <row r="481" spans="1:9" ht="39.6" outlineLevel="3" x14ac:dyDescent="0.3">
      <c r="A481" s="72" t="s">
        <v>156</v>
      </c>
      <c r="B481" s="71" t="s">
        <v>146</v>
      </c>
      <c r="C481" s="71" t="s">
        <v>161</v>
      </c>
      <c r="D481" s="72"/>
      <c r="E481" s="100" t="s">
        <v>667</v>
      </c>
      <c r="F481" s="101">
        <f>F482</f>
        <v>6149.5999999999995</v>
      </c>
      <c r="G481" s="101">
        <f t="shared" si="119"/>
        <v>6149.5999999999995</v>
      </c>
      <c r="H481" s="101">
        <f t="shared" si="119"/>
        <v>6149.5999999999995</v>
      </c>
      <c r="I481" s="1"/>
    </row>
    <row r="482" spans="1:9" ht="26.4" outlineLevel="4" x14ac:dyDescent="0.3">
      <c r="A482" s="72" t="s">
        <v>156</v>
      </c>
      <c r="B482" s="71" t="s">
        <v>146</v>
      </c>
      <c r="C482" s="71" t="s">
        <v>162</v>
      </c>
      <c r="D482" s="72"/>
      <c r="E482" s="100" t="s">
        <v>443</v>
      </c>
      <c r="F482" s="101">
        <f>F483</f>
        <v>6149.5999999999995</v>
      </c>
      <c r="G482" s="101">
        <f t="shared" si="119"/>
        <v>6149.5999999999995</v>
      </c>
      <c r="H482" s="101">
        <f t="shared" si="119"/>
        <v>6149.5999999999995</v>
      </c>
      <c r="I482" s="1"/>
    </row>
    <row r="483" spans="1:9" ht="26.4" outlineLevel="5" x14ac:dyDescent="0.3">
      <c r="A483" s="72" t="s">
        <v>156</v>
      </c>
      <c r="B483" s="71" t="s">
        <v>146</v>
      </c>
      <c r="C483" s="71" t="s">
        <v>163</v>
      </c>
      <c r="D483" s="72"/>
      <c r="E483" s="100" t="s">
        <v>444</v>
      </c>
      <c r="F483" s="101">
        <f>F484</f>
        <v>6149.5999999999995</v>
      </c>
      <c r="G483" s="101">
        <f t="shared" si="119"/>
        <v>6149.5999999999995</v>
      </c>
      <c r="H483" s="101">
        <f t="shared" si="119"/>
        <v>6149.5999999999995</v>
      </c>
      <c r="I483" s="1"/>
    </row>
    <row r="484" spans="1:9" ht="52.8" outlineLevel="6" x14ac:dyDescent="0.3">
      <c r="A484" s="72" t="s">
        <v>156</v>
      </c>
      <c r="B484" s="71" t="s">
        <v>146</v>
      </c>
      <c r="C484" s="71" t="s">
        <v>200</v>
      </c>
      <c r="D484" s="72"/>
      <c r="E484" s="100" t="s">
        <v>478</v>
      </c>
      <c r="F484" s="101">
        <f>F485+F486</f>
        <v>6149.5999999999995</v>
      </c>
      <c r="G484" s="101">
        <f>G485+G486</f>
        <v>6149.5999999999995</v>
      </c>
      <c r="H484" s="101">
        <f>H485+H486</f>
        <v>6149.5999999999995</v>
      </c>
      <c r="I484" s="1"/>
    </row>
    <row r="485" spans="1:9" ht="26.4" outlineLevel="7" x14ac:dyDescent="0.3">
      <c r="A485" s="72" t="s">
        <v>156</v>
      </c>
      <c r="B485" s="71" t="s">
        <v>146</v>
      </c>
      <c r="C485" s="71" t="s">
        <v>200</v>
      </c>
      <c r="D485" s="72" t="s">
        <v>7</v>
      </c>
      <c r="E485" s="100" t="s">
        <v>303</v>
      </c>
      <c r="F485" s="101">
        <v>153.69999999999999</v>
      </c>
      <c r="G485" s="101">
        <v>153.69999999999999</v>
      </c>
      <c r="H485" s="101">
        <v>153.69999999999999</v>
      </c>
      <c r="I485" s="1"/>
    </row>
    <row r="486" spans="1:9" outlineLevel="7" x14ac:dyDescent="0.3">
      <c r="A486" s="72" t="s">
        <v>156</v>
      </c>
      <c r="B486" s="71" t="s">
        <v>146</v>
      </c>
      <c r="C486" s="71" t="s">
        <v>200</v>
      </c>
      <c r="D486" s="72" t="s">
        <v>20</v>
      </c>
      <c r="E486" s="100" t="s">
        <v>314</v>
      </c>
      <c r="F486" s="101">
        <v>5995.9</v>
      </c>
      <c r="G486" s="101">
        <v>5995.9</v>
      </c>
      <c r="H486" s="101">
        <v>5995.9</v>
      </c>
      <c r="I486" s="1"/>
    </row>
    <row r="487" spans="1:9" outlineLevel="1" x14ac:dyDescent="0.3">
      <c r="A487" s="72" t="s">
        <v>156</v>
      </c>
      <c r="B487" s="71" t="s">
        <v>201</v>
      </c>
      <c r="C487" s="71"/>
      <c r="D487" s="72"/>
      <c r="E487" s="100" t="s">
        <v>257</v>
      </c>
      <c r="F487" s="101">
        <f t="shared" ref="F487:H492" si="120">F488</f>
        <v>5074.6000000000004</v>
      </c>
      <c r="G487" s="101">
        <f t="shared" si="120"/>
        <v>5074.6000000000004</v>
      </c>
      <c r="H487" s="101">
        <f t="shared" si="120"/>
        <v>5074.6000000000004</v>
      </c>
      <c r="I487" s="1"/>
    </row>
    <row r="488" spans="1:9" outlineLevel="2" x14ac:dyDescent="0.3">
      <c r="A488" s="72" t="s">
        <v>156</v>
      </c>
      <c r="B488" s="71" t="s">
        <v>202</v>
      </c>
      <c r="C488" s="71"/>
      <c r="D488" s="72"/>
      <c r="E488" s="100" t="s">
        <v>294</v>
      </c>
      <c r="F488" s="101">
        <f t="shared" si="120"/>
        <v>5074.6000000000004</v>
      </c>
      <c r="G488" s="101">
        <f t="shared" si="120"/>
        <v>5074.6000000000004</v>
      </c>
      <c r="H488" s="101">
        <f t="shared" si="120"/>
        <v>5074.6000000000004</v>
      </c>
      <c r="I488" s="1"/>
    </row>
    <row r="489" spans="1:9" ht="39.6" outlineLevel="3" x14ac:dyDescent="0.3">
      <c r="A489" s="72" t="s">
        <v>156</v>
      </c>
      <c r="B489" s="71" t="s">
        <v>202</v>
      </c>
      <c r="C489" s="71" t="s">
        <v>161</v>
      </c>
      <c r="D489" s="72"/>
      <c r="E489" s="100" t="s">
        <v>667</v>
      </c>
      <c r="F489" s="101">
        <f t="shared" si="120"/>
        <v>5074.6000000000004</v>
      </c>
      <c r="G489" s="101">
        <f t="shared" si="120"/>
        <v>5074.6000000000004</v>
      </c>
      <c r="H489" s="101">
        <f t="shared" si="120"/>
        <v>5074.6000000000004</v>
      </c>
      <c r="I489" s="1"/>
    </row>
    <row r="490" spans="1:9" ht="26.4" outlineLevel="4" x14ac:dyDescent="0.3">
      <c r="A490" s="72" t="s">
        <v>156</v>
      </c>
      <c r="B490" s="71" t="s">
        <v>202</v>
      </c>
      <c r="C490" s="71" t="s">
        <v>182</v>
      </c>
      <c r="D490" s="72"/>
      <c r="E490" s="100" t="s">
        <v>464</v>
      </c>
      <c r="F490" s="101">
        <f>F491</f>
        <v>5074.6000000000004</v>
      </c>
      <c r="G490" s="101">
        <f t="shared" si="120"/>
        <v>5074.6000000000004</v>
      </c>
      <c r="H490" s="101">
        <f t="shared" si="120"/>
        <v>5074.6000000000004</v>
      </c>
      <c r="I490" s="1"/>
    </row>
    <row r="491" spans="1:9" ht="26.4" outlineLevel="5" x14ac:dyDescent="0.3">
      <c r="A491" s="72" t="s">
        <v>156</v>
      </c>
      <c r="B491" s="71" t="s">
        <v>202</v>
      </c>
      <c r="C491" s="71" t="s">
        <v>183</v>
      </c>
      <c r="D491" s="72"/>
      <c r="E491" s="100" t="s">
        <v>465</v>
      </c>
      <c r="F491" s="101">
        <f>F492</f>
        <v>5074.6000000000004</v>
      </c>
      <c r="G491" s="101">
        <f t="shared" si="120"/>
        <v>5074.6000000000004</v>
      </c>
      <c r="H491" s="101">
        <f t="shared" si="120"/>
        <v>5074.6000000000004</v>
      </c>
      <c r="I491" s="1"/>
    </row>
    <row r="492" spans="1:9" ht="56.25" customHeight="1" outlineLevel="6" x14ac:dyDescent="0.3">
      <c r="A492" s="72" t="s">
        <v>156</v>
      </c>
      <c r="B492" s="71" t="s">
        <v>202</v>
      </c>
      <c r="C492" s="71" t="s">
        <v>203</v>
      </c>
      <c r="D492" s="72"/>
      <c r="E492" s="100" t="s">
        <v>479</v>
      </c>
      <c r="F492" s="101">
        <f t="shared" si="120"/>
        <v>5074.6000000000004</v>
      </c>
      <c r="G492" s="101">
        <f t="shared" si="120"/>
        <v>5074.6000000000004</v>
      </c>
      <c r="H492" s="101">
        <f t="shared" si="120"/>
        <v>5074.6000000000004</v>
      </c>
      <c r="I492" s="1"/>
    </row>
    <row r="493" spans="1:9" ht="26.4" outlineLevel="7" x14ac:dyDescent="0.3">
      <c r="A493" s="72" t="s">
        <v>156</v>
      </c>
      <c r="B493" s="71" t="s">
        <v>202</v>
      </c>
      <c r="C493" s="71" t="s">
        <v>203</v>
      </c>
      <c r="D493" s="72" t="s">
        <v>38</v>
      </c>
      <c r="E493" s="100" t="s">
        <v>329</v>
      </c>
      <c r="F493" s="101">
        <v>5074.6000000000004</v>
      </c>
      <c r="G493" s="101">
        <v>5074.6000000000004</v>
      </c>
      <c r="H493" s="101">
        <v>5074.6000000000004</v>
      </c>
    </row>
    <row r="494" spans="1:9" s="3" customFormat="1" ht="41.25" customHeight="1" x14ac:dyDescent="0.3">
      <c r="A494" s="96" t="s">
        <v>204</v>
      </c>
      <c r="B494" s="97"/>
      <c r="C494" s="97"/>
      <c r="D494" s="96"/>
      <c r="E494" s="98" t="s">
        <v>247</v>
      </c>
      <c r="F494" s="99">
        <f>F495+F529+F562</f>
        <v>76320.5</v>
      </c>
      <c r="G494" s="99">
        <f>G495+G529+G562</f>
        <v>65661.599999999991</v>
      </c>
      <c r="H494" s="99">
        <f>H495+H529+H562</f>
        <v>64006.1</v>
      </c>
      <c r="I494" s="61"/>
    </row>
    <row r="495" spans="1:9" outlineLevel="1" x14ac:dyDescent="0.3">
      <c r="A495" s="72" t="s">
        <v>204</v>
      </c>
      <c r="B495" s="71" t="s">
        <v>159</v>
      </c>
      <c r="C495" s="71"/>
      <c r="D495" s="72"/>
      <c r="E495" s="100" t="s">
        <v>256</v>
      </c>
      <c r="F495" s="101">
        <f>F496+F506</f>
        <v>7939.4</v>
      </c>
      <c r="G495" s="101">
        <f>G496+G506</f>
        <v>7839.4</v>
      </c>
      <c r="H495" s="101">
        <f>H496+H506</f>
        <v>7789.4</v>
      </c>
    </row>
    <row r="496" spans="1:9" outlineLevel="2" x14ac:dyDescent="0.3">
      <c r="A496" s="72" t="s">
        <v>204</v>
      </c>
      <c r="B496" s="71" t="s">
        <v>181</v>
      </c>
      <c r="C496" s="71"/>
      <c r="D496" s="72"/>
      <c r="E496" s="100" t="s">
        <v>290</v>
      </c>
      <c r="F496" s="101">
        <f>F497</f>
        <v>7655.4</v>
      </c>
      <c r="G496" s="101">
        <f t="shared" ref="G496:H496" si="121">G497</f>
        <v>7555.4</v>
      </c>
      <c r="H496" s="101">
        <f t="shared" si="121"/>
        <v>7505.4</v>
      </c>
    </row>
    <row r="497" spans="1:9" ht="39.6" outlineLevel="3" x14ac:dyDescent="0.3">
      <c r="A497" s="72" t="s">
        <v>204</v>
      </c>
      <c r="B497" s="71" t="s">
        <v>181</v>
      </c>
      <c r="C497" s="71" t="s">
        <v>208</v>
      </c>
      <c r="D497" s="72"/>
      <c r="E497" s="100" t="s">
        <v>665</v>
      </c>
      <c r="F497" s="101">
        <f t="shared" ref="F497:H498" si="122">F498</f>
        <v>7655.4</v>
      </c>
      <c r="G497" s="101">
        <f t="shared" si="122"/>
        <v>7555.4</v>
      </c>
      <c r="H497" s="101">
        <f t="shared" si="122"/>
        <v>7505.4</v>
      </c>
    </row>
    <row r="498" spans="1:9" ht="39.6" outlineLevel="4" x14ac:dyDescent="0.3">
      <c r="A498" s="72" t="s">
        <v>204</v>
      </c>
      <c r="B498" s="71" t="s">
        <v>181</v>
      </c>
      <c r="C498" s="71" t="s">
        <v>209</v>
      </c>
      <c r="D498" s="72"/>
      <c r="E498" s="100" t="s">
        <v>487</v>
      </c>
      <c r="F498" s="101">
        <f>F499</f>
        <v>7655.4</v>
      </c>
      <c r="G498" s="101">
        <f t="shared" si="122"/>
        <v>7555.4</v>
      </c>
      <c r="H498" s="101">
        <f t="shared" si="122"/>
        <v>7505.4</v>
      </c>
    </row>
    <row r="499" spans="1:9" ht="26.4" outlineLevel="5" x14ac:dyDescent="0.3">
      <c r="A499" s="72" t="s">
        <v>204</v>
      </c>
      <c r="B499" s="71" t="s">
        <v>181</v>
      </c>
      <c r="C499" s="71" t="s">
        <v>210</v>
      </c>
      <c r="D499" s="72"/>
      <c r="E499" s="100" t="s">
        <v>746</v>
      </c>
      <c r="F499" s="101">
        <f>F502+F500+F504</f>
        <v>7655.4</v>
      </c>
      <c r="G499" s="101">
        <f>G502+G500+G504</f>
        <v>7555.4</v>
      </c>
      <c r="H499" s="101">
        <f>H502+H500+H504</f>
        <v>7505.4</v>
      </c>
    </row>
    <row r="500" spans="1:9" ht="50.25" customHeight="1" outlineLevel="5" x14ac:dyDescent="0.3">
      <c r="A500" s="72" t="s">
        <v>204</v>
      </c>
      <c r="B500" s="72" t="s">
        <v>181</v>
      </c>
      <c r="C500" s="71" t="s">
        <v>572</v>
      </c>
      <c r="D500" s="71"/>
      <c r="E500" s="100" t="s">
        <v>573</v>
      </c>
      <c r="F500" s="101">
        <f>F501</f>
        <v>1887.1</v>
      </c>
      <c r="G500" s="101">
        <f>G501</f>
        <v>1887.1</v>
      </c>
      <c r="H500" s="101">
        <f>H501</f>
        <v>1887.1</v>
      </c>
    </row>
    <row r="501" spans="1:9" ht="26.4" outlineLevel="5" x14ac:dyDescent="0.3">
      <c r="A501" s="72" t="s">
        <v>204</v>
      </c>
      <c r="B501" s="72" t="s">
        <v>181</v>
      </c>
      <c r="C501" s="71" t="s">
        <v>572</v>
      </c>
      <c r="D501" s="71" t="s">
        <v>38</v>
      </c>
      <c r="E501" s="100" t="s">
        <v>329</v>
      </c>
      <c r="F501" s="101">
        <v>1887.1</v>
      </c>
      <c r="G501" s="101">
        <v>1887.1</v>
      </c>
      <c r="H501" s="101">
        <v>1887.1</v>
      </c>
    </row>
    <row r="502" spans="1:9" ht="52.8" outlineLevel="6" x14ac:dyDescent="0.3">
      <c r="A502" s="72" t="s">
        <v>204</v>
      </c>
      <c r="B502" s="71" t="s">
        <v>181</v>
      </c>
      <c r="C502" s="71" t="s">
        <v>211</v>
      </c>
      <c r="D502" s="72"/>
      <c r="E502" s="100" t="s">
        <v>489</v>
      </c>
      <c r="F502" s="101">
        <f>F503</f>
        <v>5749.2</v>
      </c>
      <c r="G502" s="101">
        <f>G503</f>
        <v>5649.2</v>
      </c>
      <c r="H502" s="101">
        <f>H503</f>
        <v>5599.2</v>
      </c>
    </row>
    <row r="503" spans="1:9" ht="26.4" outlineLevel="7" x14ac:dyDescent="0.3">
      <c r="A503" s="102" t="s">
        <v>204</v>
      </c>
      <c r="B503" s="103" t="s">
        <v>181</v>
      </c>
      <c r="C503" s="103" t="s">
        <v>211</v>
      </c>
      <c r="D503" s="102" t="s">
        <v>38</v>
      </c>
      <c r="E503" s="78" t="s">
        <v>329</v>
      </c>
      <c r="F503" s="104">
        <v>5749.2</v>
      </c>
      <c r="G503" s="104">
        <v>5649.2</v>
      </c>
      <c r="H503" s="104">
        <v>5599.2</v>
      </c>
      <c r="I503" s="62"/>
    </row>
    <row r="504" spans="1:9" ht="39.6" outlineLevel="7" x14ac:dyDescent="0.3">
      <c r="A504" s="102" t="s">
        <v>204</v>
      </c>
      <c r="B504" s="103" t="s">
        <v>181</v>
      </c>
      <c r="C504" s="103" t="s">
        <v>582</v>
      </c>
      <c r="D504" s="102"/>
      <c r="E504" s="78" t="s">
        <v>580</v>
      </c>
      <c r="F504" s="104">
        <f>F505</f>
        <v>19.100000000000001</v>
      </c>
      <c r="G504" s="104">
        <f>G505</f>
        <v>19.100000000000001</v>
      </c>
      <c r="H504" s="104">
        <f>H505</f>
        <v>19.100000000000001</v>
      </c>
      <c r="I504" s="62"/>
    </row>
    <row r="505" spans="1:9" ht="26.4" outlineLevel="7" x14ac:dyDescent="0.3">
      <c r="A505" s="72" t="s">
        <v>204</v>
      </c>
      <c r="B505" s="71" t="s">
        <v>181</v>
      </c>
      <c r="C505" s="71" t="s">
        <v>582</v>
      </c>
      <c r="D505" s="72" t="s">
        <v>38</v>
      </c>
      <c r="E505" s="100" t="s">
        <v>329</v>
      </c>
      <c r="F505" s="101">
        <v>19.100000000000001</v>
      </c>
      <c r="G505" s="101">
        <v>19.100000000000001</v>
      </c>
      <c r="H505" s="101">
        <v>19.100000000000001</v>
      </c>
    </row>
    <row r="506" spans="1:9" outlineLevel="2" x14ac:dyDescent="0.3">
      <c r="A506" s="72" t="s">
        <v>204</v>
      </c>
      <c r="B506" s="71" t="s">
        <v>189</v>
      </c>
      <c r="C506" s="71"/>
      <c r="D506" s="72"/>
      <c r="E506" s="100" t="s">
        <v>292</v>
      </c>
      <c r="F506" s="101">
        <f t="shared" ref="F506:H507" si="123">F507</f>
        <v>284</v>
      </c>
      <c r="G506" s="101">
        <f t="shared" si="123"/>
        <v>284</v>
      </c>
      <c r="H506" s="101">
        <f t="shared" si="123"/>
        <v>284</v>
      </c>
    </row>
    <row r="507" spans="1:9" ht="39.6" outlineLevel="3" x14ac:dyDescent="0.3">
      <c r="A507" s="72" t="s">
        <v>204</v>
      </c>
      <c r="B507" s="71" t="s">
        <v>189</v>
      </c>
      <c r="C507" s="71" t="s">
        <v>139</v>
      </c>
      <c r="D507" s="72"/>
      <c r="E507" s="100" t="s">
        <v>672</v>
      </c>
      <c r="F507" s="101">
        <f t="shared" si="123"/>
        <v>284</v>
      </c>
      <c r="G507" s="101">
        <f t="shared" si="123"/>
        <v>284</v>
      </c>
      <c r="H507" s="101">
        <f t="shared" si="123"/>
        <v>284</v>
      </c>
    </row>
    <row r="508" spans="1:9" ht="43.5" customHeight="1" outlineLevel="4" x14ac:dyDescent="0.3">
      <c r="A508" s="72" t="s">
        <v>204</v>
      </c>
      <c r="B508" s="71" t="s">
        <v>189</v>
      </c>
      <c r="C508" s="71" t="s">
        <v>207</v>
      </c>
      <c r="D508" s="72"/>
      <c r="E508" s="100" t="s">
        <v>697</v>
      </c>
      <c r="F508" s="101">
        <f>F509+F512+F517+F520+F523+F526</f>
        <v>284</v>
      </c>
      <c r="G508" s="101">
        <f>G509+G512+G517+G520+G523+G526</f>
        <v>284</v>
      </c>
      <c r="H508" s="101">
        <f>H509+H512+H517+H520+H523+H526</f>
        <v>284</v>
      </c>
    </row>
    <row r="509" spans="1:9" outlineLevel="5" x14ac:dyDescent="0.3">
      <c r="A509" s="72" t="s">
        <v>204</v>
      </c>
      <c r="B509" s="71" t="s">
        <v>189</v>
      </c>
      <c r="C509" s="71" t="s">
        <v>212</v>
      </c>
      <c r="D509" s="72"/>
      <c r="E509" s="100" t="s">
        <v>490</v>
      </c>
      <c r="F509" s="101">
        <f t="shared" ref="F509:H510" si="124">F510</f>
        <v>57</v>
      </c>
      <c r="G509" s="101">
        <f t="shared" si="124"/>
        <v>57</v>
      </c>
      <c r="H509" s="101">
        <f t="shared" si="124"/>
        <v>57</v>
      </c>
    </row>
    <row r="510" spans="1:9" ht="39.6" outlineLevel="6" x14ac:dyDescent="0.3">
      <c r="A510" s="72" t="s">
        <v>204</v>
      </c>
      <c r="B510" s="71" t="s">
        <v>189</v>
      </c>
      <c r="C510" s="71" t="s">
        <v>213</v>
      </c>
      <c r="D510" s="72"/>
      <c r="E510" s="100" t="s">
        <v>491</v>
      </c>
      <c r="F510" s="101">
        <f t="shared" si="124"/>
        <v>57</v>
      </c>
      <c r="G510" s="101">
        <f t="shared" si="124"/>
        <v>57</v>
      </c>
      <c r="H510" s="101">
        <f t="shared" si="124"/>
        <v>57</v>
      </c>
    </row>
    <row r="511" spans="1:9" ht="26.4" outlineLevel="7" x14ac:dyDescent="0.3">
      <c r="A511" s="72" t="s">
        <v>204</v>
      </c>
      <c r="B511" s="71" t="s">
        <v>189</v>
      </c>
      <c r="C511" s="71" t="s">
        <v>213</v>
      </c>
      <c r="D511" s="72" t="s">
        <v>7</v>
      </c>
      <c r="E511" s="100" t="s">
        <v>303</v>
      </c>
      <c r="F511" s="101">
        <v>57</v>
      </c>
      <c r="G511" s="101">
        <v>57</v>
      </c>
      <c r="H511" s="101">
        <v>57</v>
      </c>
      <c r="I511" s="1"/>
    </row>
    <row r="512" spans="1:9" ht="39.6" outlineLevel="5" x14ac:dyDescent="0.3">
      <c r="A512" s="72" t="s">
        <v>204</v>
      </c>
      <c r="B512" s="71" t="s">
        <v>189</v>
      </c>
      <c r="C512" s="71" t="s">
        <v>214</v>
      </c>
      <c r="D512" s="72"/>
      <c r="E512" s="100" t="s">
        <v>492</v>
      </c>
      <c r="F512" s="101">
        <f>F513+F515</f>
        <v>55</v>
      </c>
      <c r="G512" s="101">
        <f>G513+G515</f>
        <v>55</v>
      </c>
      <c r="H512" s="101">
        <f>H513+H515</f>
        <v>55</v>
      </c>
      <c r="I512" s="1"/>
    </row>
    <row r="513" spans="1:9" ht="39.6" outlineLevel="6" x14ac:dyDescent="0.3">
      <c r="A513" s="72" t="s">
        <v>204</v>
      </c>
      <c r="B513" s="71" t="s">
        <v>189</v>
      </c>
      <c r="C513" s="71" t="s">
        <v>215</v>
      </c>
      <c r="D513" s="72"/>
      <c r="E513" s="100" t="s">
        <v>493</v>
      </c>
      <c r="F513" s="101">
        <f>F514</f>
        <v>51</v>
      </c>
      <c r="G513" s="101">
        <f>G514</f>
        <v>51</v>
      </c>
      <c r="H513" s="101">
        <f>H514</f>
        <v>51</v>
      </c>
      <c r="I513" s="1"/>
    </row>
    <row r="514" spans="1:9" ht="26.4" outlineLevel="7" x14ac:dyDescent="0.3">
      <c r="A514" s="72" t="s">
        <v>204</v>
      </c>
      <c r="B514" s="71" t="s">
        <v>189</v>
      </c>
      <c r="C514" s="71" t="s">
        <v>215</v>
      </c>
      <c r="D514" s="72" t="s">
        <v>7</v>
      </c>
      <c r="E514" s="100" t="s">
        <v>303</v>
      </c>
      <c r="F514" s="101">
        <v>51</v>
      </c>
      <c r="G514" s="101">
        <v>51</v>
      </c>
      <c r="H514" s="101">
        <v>51</v>
      </c>
      <c r="I514" s="1"/>
    </row>
    <row r="515" spans="1:9" ht="26.4" outlineLevel="6" x14ac:dyDescent="0.3">
      <c r="A515" s="72" t="s">
        <v>204</v>
      </c>
      <c r="B515" s="71" t="s">
        <v>189</v>
      </c>
      <c r="C515" s="71" t="s">
        <v>216</v>
      </c>
      <c r="D515" s="72"/>
      <c r="E515" s="100" t="s">
        <v>494</v>
      </c>
      <c r="F515" s="101">
        <f>F516</f>
        <v>4</v>
      </c>
      <c r="G515" s="101">
        <f>G516</f>
        <v>4</v>
      </c>
      <c r="H515" s="101">
        <f>H516</f>
        <v>4</v>
      </c>
      <c r="I515" s="1"/>
    </row>
    <row r="516" spans="1:9" outlineLevel="7" x14ac:dyDescent="0.3">
      <c r="A516" s="72" t="s">
        <v>204</v>
      </c>
      <c r="B516" s="71" t="s">
        <v>189</v>
      </c>
      <c r="C516" s="71" t="s">
        <v>216</v>
      </c>
      <c r="D516" s="72">
        <v>300</v>
      </c>
      <c r="E516" s="100" t="s">
        <v>314</v>
      </c>
      <c r="F516" s="101">
        <v>4</v>
      </c>
      <c r="G516" s="101">
        <v>4</v>
      </c>
      <c r="H516" s="101">
        <v>4</v>
      </c>
      <c r="I516" s="1"/>
    </row>
    <row r="517" spans="1:9" ht="29.25" customHeight="1" outlineLevel="5" x14ac:dyDescent="0.3">
      <c r="A517" s="72" t="s">
        <v>204</v>
      </c>
      <c r="B517" s="71" t="s">
        <v>189</v>
      </c>
      <c r="C517" s="71" t="s">
        <v>217</v>
      </c>
      <c r="D517" s="72"/>
      <c r="E517" s="100" t="s">
        <v>495</v>
      </c>
      <c r="F517" s="101">
        <f t="shared" ref="F517:H518" si="125">F518</f>
        <v>40</v>
      </c>
      <c r="G517" s="101">
        <f t="shared" si="125"/>
        <v>40</v>
      </c>
      <c r="H517" s="101">
        <f t="shared" si="125"/>
        <v>40</v>
      </c>
      <c r="I517" s="1"/>
    </row>
    <row r="518" spans="1:9" ht="26.4" outlineLevel="6" x14ac:dyDescent="0.3">
      <c r="A518" s="72" t="s">
        <v>204</v>
      </c>
      <c r="B518" s="71" t="s">
        <v>189</v>
      </c>
      <c r="C518" s="71" t="s">
        <v>218</v>
      </c>
      <c r="D518" s="72"/>
      <c r="E518" s="100" t="s">
        <v>496</v>
      </c>
      <c r="F518" s="101">
        <f t="shared" si="125"/>
        <v>40</v>
      </c>
      <c r="G518" s="101">
        <f t="shared" si="125"/>
        <v>40</v>
      </c>
      <c r="H518" s="101">
        <f t="shared" si="125"/>
        <v>40</v>
      </c>
      <c r="I518" s="1"/>
    </row>
    <row r="519" spans="1:9" ht="26.4" outlineLevel="7" x14ac:dyDescent="0.3">
      <c r="A519" s="72" t="s">
        <v>204</v>
      </c>
      <c r="B519" s="71" t="s">
        <v>189</v>
      </c>
      <c r="C519" s="71" t="s">
        <v>218</v>
      </c>
      <c r="D519" s="72" t="s">
        <v>7</v>
      </c>
      <c r="E519" s="100" t="s">
        <v>303</v>
      </c>
      <c r="F519" s="101">
        <v>40</v>
      </c>
      <c r="G519" s="101">
        <v>40</v>
      </c>
      <c r="H519" s="101">
        <v>40</v>
      </c>
      <c r="I519" s="1"/>
    </row>
    <row r="520" spans="1:9" ht="39.6" outlineLevel="5" x14ac:dyDescent="0.3">
      <c r="A520" s="72" t="s">
        <v>204</v>
      </c>
      <c r="B520" s="71" t="s">
        <v>189</v>
      </c>
      <c r="C520" s="71" t="s">
        <v>219</v>
      </c>
      <c r="D520" s="72"/>
      <c r="E520" s="100" t="s">
        <v>497</v>
      </c>
      <c r="F520" s="101">
        <f t="shared" ref="F520:H521" si="126">F521</f>
        <v>22</v>
      </c>
      <c r="G520" s="101">
        <f t="shared" si="126"/>
        <v>22</v>
      </c>
      <c r="H520" s="101">
        <f t="shared" si="126"/>
        <v>22</v>
      </c>
      <c r="I520" s="1"/>
    </row>
    <row r="521" spans="1:9" ht="39.6" outlineLevel="6" x14ac:dyDescent="0.3">
      <c r="A521" s="72" t="s">
        <v>204</v>
      </c>
      <c r="B521" s="71" t="s">
        <v>189</v>
      </c>
      <c r="C521" s="71" t="s">
        <v>220</v>
      </c>
      <c r="D521" s="72"/>
      <c r="E521" s="100" t="s">
        <v>498</v>
      </c>
      <c r="F521" s="101">
        <f t="shared" si="126"/>
        <v>22</v>
      </c>
      <c r="G521" s="101">
        <f t="shared" si="126"/>
        <v>22</v>
      </c>
      <c r="H521" s="101">
        <f t="shared" si="126"/>
        <v>22</v>
      </c>
      <c r="I521" s="1"/>
    </row>
    <row r="522" spans="1:9" ht="26.4" outlineLevel="7" x14ac:dyDescent="0.3">
      <c r="A522" s="72" t="s">
        <v>204</v>
      </c>
      <c r="B522" s="71" t="s">
        <v>189</v>
      </c>
      <c r="C522" s="71" t="s">
        <v>220</v>
      </c>
      <c r="D522" s="72" t="s">
        <v>7</v>
      </c>
      <c r="E522" s="100" t="s">
        <v>303</v>
      </c>
      <c r="F522" s="101">
        <v>22</v>
      </c>
      <c r="G522" s="101">
        <v>22</v>
      </c>
      <c r="H522" s="101">
        <v>22</v>
      </c>
      <c r="I522" s="1"/>
    </row>
    <row r="523" spans="1:9" ht="26.4" outlineLevel="5" x14ac:dyDescent="0.3">
      <c r="A523" s="72" t="s">
        <v>204</v>
      </c>
      <c r="B523" s="71" t="s">
        <v>189</v>
      </c>
      <c r="C523" s="71" t="s">
        <v>221</v>
      </c>
      <c r="D523" s="72"/>
      <c r="E523" s="100" t="s">
        <v>499</v>
      </c>
      <c r="F523" s="101">
        <f t="shared" ref="F523:H524" si="127">F524</f>
        <v>80</v>
      </c>
      <c r="G523" s="101">
        <f t="shared" si="127"/>
        <v>80</v>
      </c>
      <c r="H523" s="101">
        <f t="shared" si="127"/>
        <v>80</v>
      </c>
      <c r="I523" s="1"/>
    </row>
    <row r="524" spans="1:9" ht="26.4" outlineLevel="6" x14ac:dyDescent="0.3">
      <c r="A524" s="72" t="s">
        <v>204</v>
      </c>
      <c r="B524" s="71" t="s">
        <v>189</v>
      </c>
      <c r="C524" s="71" t="s">
        <v>222</v>
      </c>
      <c r="D524" s="72"/>
      <c r="E524" s="100" t="s">
        <v>500</v>
      </c>
      <c r="F524" s="101">
        <f t="shared" si="127"/>
        <v>80</v>
      </c>
      <c r="G524" s="101">
        <f t="shared" si="127"/>
        <v>80</v>
      </c>
      <c r="H524" s="101">
        <f t="shared" si="127"/>
        <v>80</v>
      </c>
      <c r="I524" s="1"/>
    </row>
    <row r="525" spans="1:9" ht="26.4" outlineLevel="7" x14ac:dyDescent="0.3">
      <c r="A525" s="72" t="s">
        <v>204</v>
      </c>
      <c r="B525" s="71" t="s">
        <v>189</v>
      </c>
      <c r="C525" s="71" t="s">
        <v>222</v>
      </c>
      <c r="D525" s="72" t="s">
        <v>7</v>
      </c>
      <c r="E525" s="100" t="s">
        <v>303</v>
      </c>
      <c r="F525" s="101">
        <v>80</v>
      </c>
      <c r="G525" s="101">
        <v>80</v>
      </c>
      <c r="H525" s="101">
        <v>80</v>
      </c>
      <c r="I525" s="1"/>
    </row>
    <row r="526" spans="1:9" ht="26.4" outlineLevel="5" x14ac:dyDescent="0.3">
      <c r="A526" s="72" t="s">
        <v>204</v>
      </c>
      <c r="B526" s="71" t="s">
        <v>189</v>
      </c>
      <c r="C526" s="71" t="s">
        <v>223</v>
      </c>
      <c r="D526" s="72"/>
      <c r="E526" s="100" t="s">
        <v>501</v>
      </c>
      <c r="F526" s="101">
        <f t="shared" ref="F526:H527" si="128">F527</f>
        <v>30</v>
      </c>
      <c r="G526" s="101">
        <f t="shared" si="128"/>
        <v>30</v>
      </c>
      <c r="H526" s="101">
        <f t="shared" si="128"/>
        <v>30</v>
      </c>
      <c r="I526" s="1"/>
    </row>
    <row r="527" spans="1:9" ht="26.4" outlineLevel="6" x14ac:dyDescent="0.3">
      <c r="A527" s="72" t="s">
        <v>204</v>
      </c>
      <c r="B527" s="71" t="s">
        <v>189</v>
      </c>
      <c r="C527" s="71" t="s">
        <v>224</v>
      </c>
      <c r="D527" s="72"/>
      <c r="E527" s="100" t="s">
        <v>502</v>
      </c>
      <c r="F527" s="101">
        <f t="shared" si="128"/>
        <v>30</v>
      </c>
      <c r="G527" s="101">
        <f t="shared" si="128"/>
        <v>30</v>
      </c>
      <c r="H527" s="101">
        <f t="shared" si="128"/>
        <v>30</v>
      </c>
      <c r="I527" s="1"/>
    </row>
    <row r="528" spans="1:9" ht="26.4" outlineLevel="7" x14ac:dyDescent="0.3">
      <c r="A528" s="72" t="s">
        <v>204</v>
      </c>
      <c r="B528" s="71" t="s">
        <v>189</v>
      </c>
      <c r="C528" s="71" t="s">
        <v>224</v>
      </c>
      <c r="D528" s="72" t="s">
        <v>7</v>
      </c>
      <c r="E528" s="100" t="s">
        <v>303</v>
      </c>
      <c r="F528" s="101">
        <v>30</v>
      </c>
      <c r="G528" s="101">
        <v>30</v>
      </c>
      <c r="H528" s="101">
        <v>30</v>
      </c>
      <c r="I528" s="1"/>
    </row>
    <row r="529" spans="1:9" outlineLevel="1" x14ac:dyDescent="0.3">
      <c r="A529" s="72" t="s">
        <v>204</v>
      </c>
      <c r="B529" s="71" t="s">
        <v>130</v>
      </c>
      <c r="C529" s="71"/>
      <c r="D529" s="72"/>
      <c r="E529" s="100" t="s">
        <v>253</v>
      </c>
      <c r="F529" s="101">
        <f>F530+F555</f>
        <v>60641.4</v>
      </c>
      <c r="G529" s="101">
        <f>G530+G555</f>
        <v>53406.799999999996</v>
      </c>
      <c r="H529" s="101">
        <f>H530+H555</f>
        <v>51901.299999999996</v>
      </c>
      <c r="I529" s="1"/>
    </row>
    <row r="530" spans="1:9" outlineLevel="2" x14ac:dyDescent="0.3">
      <c r="A530" s="72" t="s">
        <v>204</v>
      </c>
      <c r="B530" s="71" t="s">
        <v>131</v>
      </c>
      <c r="C530" s="71"/>
      <c r="D530" s="72"/>
      <c r="E530" s="100" t="s">
        <v>279</v>
      </c>
      <c r="F530" s="101">
        <f>F531</f>
        <v>56598.8</v>
      </c>
      <c r="G530" s="101">
        <f t="shared" ref="G530:H530" si="129">G531</f>
        <v>49364.2</v>
      </c>
      <c r="H530" s="101">
        <f t="shared" si="129"/>
        <v>47858.7</v>
      </c>
      <c r="I530" s="1"/>
    </row>
    <row r="531" spans="1:9" ht="39.6" outlineLevel="3" x14ac:dyDescent="0.3">
      <c r="A531" s="72" t="s">
        <v>204</v>
      </c>
      <c r="B531" s="71" t="s">
        <v>131</v>
      </c>
      <c r="C531" s="71" t="s">
        <v>208</v>
      </c>
      <c r="D531" s="72"/>
      <c r="E531" s="100" t="s">
        <v>665</v>
      </c>
      <c r="F531" s="101">
        <f t="shared" ref="F531:H531" si="130">F532</f>
        <v>56598.8</v>
      </c>
      <c r="G531" s="101">
        <f t="shared" si="130"/>
        <v>49364.2</v>
      </c>
      <c r="H531" s="101">
        <f t="shared" si="130"/>
        <v>47858.7</v>
      </c>
      <c r="I531" s="1"/>
    </row>
    <row r="532" spans="1:9" ht="26.4" outlineLevel="4" x14ac:dyDescent="0.3">
      <c r="A532" s="72" t="s">
        <v>204</v>
      </c>
      <c r="B532" s="71" t="s">
        <v>131</v>
      </c>
      <c r="C532" s="71" t="s">
        <v>225</v>
      </c>
      <c r="D532" s="72"/>
      <c r="E532" s="100" t="s">
        <v>503</v>
      </c>
      <c r="F532" s="101">
        <f>F533+F544</f>
        <v>56598.8</v>
      </c>
      <c r="G532" s="101">
        <f>G533+G544</f>
        <v>49364.2</v>
      </c>
      <c r="H532" s="101">
        <f>H533+H544</f>
        <v>47858.7</v>
      </c>
      <c r="I532" s="1"/>
    </row>
    <row r="533" spans="1:9" outlineLevel="5" x14ac:dyDescent="0.3">
      <c r="A533" s="72" t="s">
        <v>204</v>
      </c>
      <c r="B533" s="71" t="s">
        <v>131</v>
      </c>
      <c r="C533" s="71" t="s">
        <v>226</v>
      </c>
      <c r="D533" s="72"/>
      <c r="E533" s="100" t="s">
        <v>504</v>
      </c>
      <c r="F533" s="101">
        <f>F536+F534+F542+F540</f>
        <v>20039.3</v>
      </c>
      <c r="G533" s="101">
        <f t="shared" ref="G533:H533" si="131">G536+G534+G542+G540</f>
        <v>17539.3</v>
      </c>
      <c r="H533" s="101">
        <f t="shared" si="131"/>
        <v>17039.3</v>
      </c>
      <c r="I533" s="1"/>
    </row>
    <row r="534" spans="1:9" ht="52.8" outlineLevel="5" x14ac:dyDescent="0.3">
      <c r="A534" s="72" t="s">
        <v>204</v>
      </c>
      <c r="B534" s="72" t="s">
        <v>131</v>
      </c>
      <c r="C534" s="71" t="s">
        <v>574</v>
      </c>
      <c r="D534" s="71"/>
      <c r="E534" s="100" t="s">
        <v>587</v>
      </c>
      <c r="F534" s="101">
        <f>F535</f>
        <v>9210.9</v>
      </c>
      <c r="G534" s="101">
        <f>G535</f>
        <v>9210.9</v>
      </c>
      <c r="H534" s="101">
        <f>H535</f>
        <v>9210.9</v>
      </c>
      <c r="I534" s="1"/>
    </row>
    <row r="535" spans="1:9" ht="52.8" outlineLevel="5" x14ac:dyDescent="0.3">
      <c r="A535" s="72" t="s">
        <v>204</v>
      </c>
      <c r="B535" s="72" t="s">
        <v>131</v>
      </c>
      <c r="C535" s="71" t="s">
        <v>574</v>
      </c>
      <c r="D535" s="71" t="s">
        <v>6</v>
      </c>
      <c r="E535" s="100" t="s">
        <v>302</v>
      </c>
      <c r="F535" s="101">
        <v>9210.9</v>
      </c>
      <c r="G535" s="101">
        <v>9210.9</v>
      </c>
      <c r="H535" s="101">
        <v>9210.9</v>
      </c>
      <c r="I535" s="1"/>
    </row>
    <row r="536" spans="1:9" outlineLevel="6" x14ac:dyDescent="0.3">
      <c r="A536" s="72" t="s">
        <v>204</v>
      </c>
      <c r="B536" s="71" t="s">
        <v>131</v>
      </c>
      <c r="C536" s="71" t="s">
        <v>227</v>
      </c>
      <c r="D536" s="72"/>
      <c r="E536" s="100" t="s">
        <v>505</v>
      </c>
      <c r="F536" s="101">
        <f>F537+F538+F539</f>
        <v>10725.4</v>
      </c>
      <c r="G536" s="101">
        <f>G537+G538+G539</f>
        <v>8225.4</v>
      </c>
      <c r="H536" s="101">
        <f>H537+H538+H539</f>
        <v>7725.4</v>
      </c>
      <c r="I536" s="1"/>
    </row>
    <row r="537" spans="1:9" ht="52.8" outlineLevel="7" x14ac:dyDescent="0.3">
      <c r="A537" s="72" t="s">
        <v>204</v>
      </c>
      <c r="B537" s="71" t="s">
        <v>131</v>
      </c>
      <c r="C537" s="71" t="s">
        <v>227</v>
      </c>
      <c r="D537" s="72" t="s">
        <v>6</v>
      </c>
      <c r="E537" s="100" t="s">
        <v>302</v>
      </c>
      <c r="F537" s="101">
        <v>5923.4</v>
      </c>
      <c r="G537" s="101">
        <v>5923.4</v>
      </c>
      <c r="H537" s="101">
        <v>5923.4</v>
      </c>
      <c r="I537" s="1"/>
    </row>
    <row r="538" spans="1:9" ht="26.4" outlineLevel="7" x14ac:dyDescent="0.3">
      <c r="A538" s="72" t="s">
        <v>204</v>
      </c>
      <c r="B538" s="71" t="s">
        <v>131</v>
      </c>
      <c r="C538" s="71" t="s">
        <v>227</v>
      </c>
      <c r="D538" s="72" t="s">
        <v>7</v>
      </c>
      <c r="E538" s="100" t="s">
        <v>303</v>
      </c>
      <c r="F538" s="101">
        <v>4772</v>
      </c>
      <c r="G538" s="101">
        <v>2272</v>
      </c>
      <c r="H538" s="101">
        <v>1772</v>
      </c>
      <c r="I538" s="1"/>
    </row>
    <row r="539" spans="1:9" outlineLevel="7" x14ac:dyDescent="0.3">
      <c r="A539" s="72" t="s">
        <v>204</v>
      </c>
      <c r="B539" s="71" t="s">
        <v>131</v>
      </c>
      <c r="C539" s="71" t="s">
        <v>227</v>
      </c>
      <c r="D539" s="72" t="s">
        <v>8</v>
      </c>
      <c r="E539" s="100" t="s">
        <v>304</v>
      </c>
      <c r="F539" s="101">
        <v>30</v>
      </c>
      <c r="G539" s="101">
        <v>30</v>
      </c>
      <c r="H539" s="101">
        <v>30</v>
      </c>
      <c r="I539" s="1"/>
    </row>
    <row r="540" spans="1:9" ht="52.8" outlineLevel="7" x14ac:dyDescent="0.3">
      <c r="A540" s="72" t="s">
        <v>204</v>
      </c>
      <c r="B540" s="71" t="s">
        <v>131</v>
      </c>
      <c r="C540" s="71" t="s">
        <v>708</v>
      </c>
      <c r="D540" s="72"/>
      <c r="E540" s="100" t="s">
        <v>707</v>
      </c>
      <c r="F540" s="101">
        <f>F541</f>
        <v>10</v>
      </c>
      <c r="G540" s="101">
        <f t="shared" ref="G540:H540" si="132">G541</f>
        <v>10</v>
      </c>
      <c r="H540" s="101">
        <f t="shared" si="132"/>
        <v>10</v>
      </c>
      <c r="I540" s="1"/>
    </row>
    <row r="541" spans="1:9" ht="26.4" outlineLevel="7" x14ac:dyDescent="0.3">
      <c r="A541" s="72" t="s">
        <v>204</v>
      </c>
      <c r="B541" s="71" t="s">
        <v>131</v>
      </c>
      <c r="C541" s="71" t="s">
        <v>708</v>
      </c>
      <c r="D541" s="72" t="s">
        <v>7</v>
      </c>
      <c r="E541" s="100" t="s">
        <v>303</v>
      </c>
      <c r="F541" s="101">
        <v>10</v>
      </c>
      <c r="G541" s="101">
        <v>10</v>
      </c>
      <c r="H541" s="101">
        <v>10</v>
      </c>
      <c r="I541" s="1"/>
    </row>
    <row r="542" spans="1:9" ht="39.6" outlineLevel="7" x14ac:dyDescent="0.3">
      <c r="A542" s="72" t="s">
        <v>204</v>
      </c>
      <c r="B542" s="71" t="s">
        <v>131</v>
      </c>
      <c r="C542" s="71" t="s">
        <v>578</v>
      </c>
      <c r="D542" s="72"/>
      <c r="E542" s="100" t="s">
        <v>577</v>
      </c>
      <c r="F542" s="101">
        <f>F543</f>
        <v>93</v>
      </c>
      <c r="G542" s="101">
        <f>G543</f>
        <v>93</v>
      </c>
      <c r="H542" s="101">
        <f>H543</f>
        <v>93</v>
      </c>
      <c r="I542" s="1"/>
    </row>
    <row r="543" spans="1:9" ht="52.8" outlineLevel="7" x14ac:dyDescent="0.3">
      <c r="A543" s="72" t="s">
        <v>204</v>
      </c>
      <c r="B543" s="71" t="s">
        <v>131</v>
      </c>
      <c r="C543" s="71" t="s">
        <v>578</v>
      </c>
      <c r="D543" s="72" t="s">
        <v>6</v>
      </c>
      <c r="E543" s="100" t="s">
        <v>302</v>
      </c>
      <c r="F543" s="101">
        <v>93</v>
      </c>
      <c r="G543" s="101">
        <v>93</v>
      </c>
      <c r="H543" s="101">
        <v>93</v>
      </c>
      <c r="I543" s="1"/>
    </row>
    <row r="544" spans="1:9" ht="26.4" outlineLevel="5" x14ac:dyDescent="0.3">
      <c r="A544" s="72" t="s">
        <v>204</v>
      </c>
      <c r="B544" s="71" t="s">
        <v>131</v>
      </c>
      <c r="C544" s="71" t="s">
        <v>228</v>
      </c>
      <c r="D544" s="72"/>
      <c r="E544" s="100" t="s">
        <v>709</v>
      </c>
      <c r="F544" s="101">
        <f>F545+F547+F551+F549+F553</f>
        <v>36559.5</v>
      </c>
      <c r="G544" s="101">
        <f t="shared" ref="G544:H544" si="133">G545+G547+G551+G549+G553</f>
        <v>31824.9</v>
      </c>
      <c r="H544" s="101">
        <f t="shared" si="133"/>
        <v>30819.4</v>
      </c>
      <c r="I544" s="1"/>
    </row>
    <row r="545" spans="1:9" ht="52.8" outlineLevel="5" x14ac:dyDescent="0.3">
      <c r="A545" s="72" t="s">
        <v>204</v>
      </c>
      <c r="B545" s="72" t="s">
        <v>131</v>
      </c>
      <c r="C545" s="71" t="s">
        <v>575</v>
      </c>
      <c r="D545" s="71"/>
      <c r="E545" s="100" t="s">
        <v>587</v>
      </c>
      <c r="F545" s="101">
        <f>F546</f>
        <v>12306.7</v>
      </c>
      <c r="G545" s="101">
        <f>G546</f>
        <v>12306.7</v>
      </c>
      <c r="H545" s="101">
        <f>H546</f>
        <v>12306.7</v>
      </c>
      <c r="I545" s="1"/>
    </row>
    <row r="546" spans="1:9" ht="26.4" outlineLevel="5" x14ac:dyDescent="0.3">
      <c r="A546" s="72" t="s">
        <v>204</v>
      </c>
      <c r="B546" s="72" t="s">
        <v>131</v>
      </c>
      <c r="C546" s="71" t="s">
        <v>575</v>
      </c>
      <c r="D546" s="71" t="s">
        <v>38</v>
      </c>
      <c r="E546" s="100" t="s">
        <v>329</v>
      </c>
      <c r="F546" s="101">
        <v>12306.7</v>
      </c>
      <c r="G546" s="101">
        <v>12306.7</v>
      </c>
      <c r="H546" s="101">
        <v>12306.7</v>
      </c>
      <c r="I546" s="1"/>
    </row>
    <row r="547" spans="1:9" ht="26.4" outlineLevel="6" x14ac:dyDescent="0.3">
      <c r="A547" s="72" t="s">
        <v>204</v>
      </c>
      <c r="B547" s="71" t="s">
        <v>131</v>
      </c>
      <c r="C547" s="71" t="s">
        <v>229</v>
      </c>
      <c r="D547" s="72"/>
      <c r="E547" s="100" t="s">
        <v>507</v>
      </c>
      <c r="F547" s="101">
        <f>F548</f>
        <v>23298.5</v>
      </c>
      <c r="G547" s="101">
        <f>G548</f>
        <v>19393.900000000001</v>
      </c>
      <c r="H547" s="101">
        <f>H548</f>
        <v>18388.400000000001</v>
      </c>
      <c r="I547" s="1"/>
    </row>
    <row r="548" spans="1:9" ht="26.4" outlineLevel="7" x14ac:dyDescent="0.3">
      <c r="A548" s="72" t="s">
        <v>204</v>
      </c>
      <c r="B548" s="71" t="s">
        <v>131</v>
      </c>
      <c r="C548" s="71" t="s">
        <v>229</v>
      </c>
      <c r="D548" s="72" t="s">
        <v>38</v>
      </c>
      <c r="E548" s="100" t="s">
        <v>329</v>
      </c>
      <c r="F548" s="101">
        <v>23298.5</v>
      </c>
      <c r="G548" s="101">
        <v>19393.900000000001</v>
      </c>
      <c r="H548" s="101">
        <v>18388.400000000001</v>
      </c>
      <c r="I548" s="1"/>
    </row>
    <row r="549" spans="1:9" ht="45" customHeight="1" outlineLevel="7" x14ac:dyDescent="0.3">
      <c r="A549" s="72" t="s">
        <v>204</v>
      </c>
      <c r="B549" s="71" t="s">
        <v>131</v>
      </c>
      <c r="C549" s="71" t="s">
        <v>706</v>
      </c>
      <c r="D549" s="72"/>
      <c r="E549" s="100" t="s">
        <v>727</v>
      </c>
      <c r="F549" s="101">
        <f>F550</f>
        <v>70</v>
      </c>
      <c r="G549" s="101">
        <f t="shared" ref="G549:H549" si="134">G550</f>
        <v>0</v>
      </c>
      <c r="H549" s="101">
        <f t="shared" si="134"/>
        <v>0</v>
      </c>
      <c r="I549" s="1"/>
    </row>
    <row r="550" spans="1:9" ht="26.4" outlineLevel="7" x14ac:dyDescent="0.3">
      <c r="A550" s="72" t="s">
        <v>204</v>
      </c>
      <c r="B550" s="71" t="s">
        <v>131</v>
      </c>
      <c r="C550" s="71" t="s">
        <v>706</v>
      </c>
      <c r="D550" s="72" t="s">
        <v>38</v>
      </c>
      <c r="E550" s="100" t="s">
        <v>329</v>
      </c>
      <c r="F550" s="101">
        <v>70</v>
      </c>
      <c r="G550" s="101">
        <v>0</v>
      </c>
      <c r="H550" s="101">
        <v>0</v>
      </c>
      <c r="I550" s="1"/>
    </row>
    <row r="551" spans="1:9" ht="39.6" outlineLevel="7" x14ac:dyDescent="0.3">
      <c r="A551" s="72" t="s">
        <v>204</v>
      </c>
      <c r="B551" s="71" t="s">
        <v>131</v>
      </c>
      <c r="C551" s="71" t="s">
        <v>579</v>
      </c>
      <c r="D551" s="72"/>
      <c r="E551" s="100" t="s">
        <v>577</v>
      </c>
      <c r="F551" s="101">
        <f>F552</f>
        <v>124.3</v>
      </c>
      <c r="G551" s="101">
        <f>G552</f>
        <v>124.3</v>
      </c>
      <c r="H551" s="101">
        <f>H552</f>
        <v>124.3</v>
      </c>
      <c r="I551" s="1"/>
    </row>
    <row r="552" spans="1:9" ht="26.4" outlineLevel="7" x14ac:dyDescent="0.3">
      <c r="A552" s="72" t="s">
        <v>204</v>
      </c>
      <c r="B552" s="71" t="s">
        <v>131</v>
      </c>
      <c r="C552" s="71" t="s">
        <v>579</v>
      </c>
      <c r="D552" s="72">
        <v>600</v>
      </c>
      <c r="E552" s="100" t="s">
        <v>329</v>
      </c>
      <c r="F552" s="101">
        <v>124.3</v>
      </c>
      <c r="G552" s="101">
        <v>124.3</v>
      </c>
      <c r="H552" s="101">
        <v>124.3</v>
      </c>
      <c r="I552" s="1"/>
    </row>
    <row r="553" spans="1:9" ht="39.6" outlineLevel="7" x14ac:dyDescent="0.3">
      <c r="A553" s="72" t="s">
        <v>204</v>
      </c>
      <c r="B553" s="71" t="s">
        <v>131</v>
      </c>
      <c r="C553" s="71" t="s">
        <v>773</v>
      </c>
      <c r="D553" s="72"/>
      <c r="E553" s="100" t="s">
        <v>774</v>
      </c>
      <c r="F553" s="101">
        <f>F554</f>
        <v>760</v>
      </c>
      <c r="G553" s="101">
        <f t="shared" ref="G553:H553" si="135">G554</f>
        <v>0</v>
      </c>
      <c r="H553" s="101">
        <f t="shared" si="135"/>
        <v>0</v>
      </c>
      <c r="I553" s="1"/>
    </row>
    <row r="554" spans="1:9" ht="26.4" outlineLevel="7" x14ac:dyDescent="0.3">
      <c r="A554" s="72" t="s">
        <v>204</v>
      </c>
      <c r="B554" s="71" t="s">
        <v>131</v>
      </c>
      <c r="C554" s="71" t="s">
        <v>773</v>
      </c>
      <c r="D554" s="72">
        <v>600</v>
      </c>
      <c r="E554" s="100" t="s">
        <v>329</v>
      </c>
      <c r="F554" s="101">
        <v>760</v>
      </c>
      <c r="G554" s="101">
        <v>0</v>
      </c>
      <c r="H554" s="101">
        <v>0</v>
      </c>
      <c r="I554" s="1"/>
    </row>
    <row r="555" spans="1:9" outlineLevel="2" x14ac:dyDescent="0.3">
      <c r="A555" s="72" t="s">
        <v>204</v>
      </c>
      <c r="B555" s="71" t="s">
        <v>230</v>
      </c>
      <c r="C555" s="71"/>
      <c r="D555" s="72"/>
      <c r="E555" s="100" t="s">
        <v>297</v>
      </c>
      <c r="F555" s="101">
        <f>F556</f>
        <v>4042.6</v>
      </c>
      <c r="G555" s="101">
        <f t="shared" ref="G555:H557" si="136">G556</f>
        <v>4042.6</v>
      </c>
      <c r="H555" s="101">
        <f t="shared" si="136"/>
        <v>4042.6</v>
      </c>
      <c r="I555" s="1"/>
    </row>
    <row r="556" spans="1:9" ht="39.6" outlineLevel="3" x14ac:dyDescent="0.3">
      <c r="A556" s="72" t="s">
        <v>204</v>
      </c>
      <c r="B556" s="71" t="s">
        <v>230</v>
      </c>
      <c r="C556" s="71" t="s">
        <v>208</v>
      </c>
      <c r="D556" s="72"/>
      <c r="E556" s="100" t="s">
        <v>665</v>
      </c>
      <c r="F556" s="101">
        <f>F557</f>
        <v>4042.6</v>
      </c>
      <c r="G556" s="101">
        <f t="shared" si="136"/>
        <v>4042.6</v>
      </c>
      <c r="H556" s="101">
        <f t="shared" si="136"/>
        <v>4042.6</v>
      </c>
      <c r="I556" s="1"/>
    </row>
    <row r="557" spans="1:9" ht="52.8" outlineLevel="4" x14ac:dyDescent="0.3">
      <c r="A557" s="72" t="s">
        <v>204</v>
      </c>
      <c r="B557" s="71" t="s">
        <v>230</v>
      </c>
      <c r="C557" s="71" t="s">
        <v>231</v>
      </c>
      <c r="D557" s="72"/>
      <c r="E557" s="100" t="s">
        <v>531</v>
      </c>
      <c r="F557" s="101">
        <f>F558</f>
        <v>4042.6</v>
      </c>
      <c r="G557" s="101">
        <f t="shared" si="136"/>
        <v>4042.6</v>
      </c>
      <c r="H557" s="101">
        <f t="shared" si="136"/>
        <v>4042.6</v>
      </c>
      <c r="I557" s="1"/>
    </row>
    <row r="558" spans="1:9" ht="40.5" customHeight="1" outlineLevel="4" x14ac:dyDescent="0.3">
      <c r="A558" s="72" t="s">
        <v>204</v>
      </c>
      <c r="B558" s="71" t="s">
        <v>230</v>
      </c>
      <c r="C558" s="71" t="s">
        <v>640</v>
      </c>
      <c r="D558" s="72"/>
      <c r="E558" s="100" t="s">
        <v>641</v>
      </c>
      <c r="F558" s="101">
        <f>F559</f>
        <v>4042.6</v>
      </c>
      <c r="G558" s="101">
        <f>G559</f>
        <v>4042.6</v>
      </c>
      <c r="H558" s="101">
        <f>H559</f>
        <v>4042.6</v>
      </c>
      <c r="I558" s="1"/>
    </row>
    <row r="559" spans="1:9" ht="39.6" outlineLevel="6" x14ac:dyDescent="0.3">
      <c r="A559" s="72" t="s">
        <v>204</v>
      </c>
      <c r="B559" s="71" t="s">
        <v>230</v>
      </c>
      <c r="C559" s="71" t="s">
        <v>650</v>
      </c>
      <c r="D559" s="72"/>
      <c r="E559" s="100" t="s">
        <v>508</v>
      </c>
      <c r="F559" s="101">
        <f>F560+F561</f>
        <v>4042.6</v>
      </c>
      <c r="G559" s="101">
        <f t="shared" ref="G559:H559" si="137">G560+G561</f>
        <v>4042.6</v>
      </c>
      <c r="H559" s="101">
        <f t="shared" si="137"/>
        <v>4042.6</v>
      </c>
      <c r="I559" s="1"/>
    </row>
    <row r="560" spans="1:9" ht="52.8" outlineLevel="7" x14ac:dyDescent="0.3">
      <c r="A560" s="72" t="s">
        <v>204</v>
      </c>
      <c r="B560" s="71" t="s">
        <v>230</v>
      </c>
      <c r="C560" s="71" t="s">
        <v>650</v>
      </c>
      <c r="D560" s="72" t="s">
        <v>6</v>
      </c>
      <c r="E560" s="100" t="s">
        <v>302</v>
      </c>
      <c r="F560" s="101">
        <f>3289.6+528</f>
        <v>3817.6</v>
      </c>
      <c r="G560" s="101">
        <f t="shared" ref="G560:H560" si="138">3289.6+528</f>
        <v>3817.6</v>
      </c>
      <c r="H560" s="101">
        <f t="shared" si="138"/>
        <v>3817.6</v>
      </c>
      <c r="I560" s="1"/>
    </row>
    <row r="561" spans="1:9" ht="26.4" outlineLevel="7" x14ac:dyDescent="0.3">
      <c r="A561" s="72" t="s">
        <v>204</v>
      </c>
      <c r="B561" s="71" t="s">
        <v>230</v>
      </c>
      <c r="C561" s="71" t="s">
        <v>650</v>
      </c>
      <c r="D561" s="72" t="s">
        <v>7</v>
      </c>
      <c r="E561" s="100" t="s">
        <v>303</v>
      </c>
      <c r="F561" s="101">
        <v>225</v>
      </c>
      <c r="G561" s="101">
        <v>225</v>
      </c>
      <c r="H561" s="101">
        <v>225</v>
      </c>
      <c r="I561" s="1"/>
    </row>
    <row r="562" spans="1:9" outlineLevel="1" x14ac:dyDescent="0.3">
      <c r="A562" s="72" t="s">
        <v>204</v>
      </c>
      <c r="B562" s="71" t="s">
        <v>201</v>
      </c>
      <c r="C562" s="71"/>
      <c r="D562" s="72"/>
      <c r="E562" s="100" t="s">
        <v>257</v>
      </c>
      <c r="F562" s="101">
        <f>F573+F563</f>
        <v>7739.6999999999989</v>
      </c>
      <c r="G562" s="101">
        <f>G573+G563</f>
        <v>4415.3999999999996</v>
      </c>
      <c r="H562" s="101">
        <f>H573+H563</f>
        <v>4315.3999999999996</v>
      </c>
      <c r="I562" s="1"/>
    </row>
    <row r="563" spans="1:9" outlineLevel="1" x14ac:dyDescent="0.3">
      <c r="A563" s="72" t="s">
        <v>204</v>
      </c>
      <c r="B563" s="71" t="s">
        <v>624</v>
      </c>
      <c r="C563" s="71"/>
      <c r="D563" s="72"/>
      <c r="E563" s="100" t="s">
        <v>625</v>
      </c>
      <c r="F563" s="101">
        <f t="shared" ref="F563:H565" si="139">F564</f>
        <v>2664.2999999999997</v>
      </c>
      <c r="G563" s="101">
        <f t="shared" si="139"/>
        <v>0</v>
      </c>
      <c r="H563" s="101">
        <f t="shared" si="139"/>
        <v>0</v>
      </c>
      <c r="I563" s="1"/>
    </row>
    <row r="564" spans="1:9" ht="39.6" outlineLevel="1" x14ac:dyDescent="0.3">
      <c r="A564" s="72" t="s">
        <v>204</v>
      </c>
      <c r="B564" s="71" t="s">
        <v>624</v>
      </c>
      <c r="C564" s="71" t="s">
        <v>233</v>
      </c>
      <c r="D564" s="72"/>
      <c r="E564" s="100" t="s">
        <v>666</v>
      </c>
      <c r="F564" s="101">
        <f t="shared" si="139"/>
        <v>2664.2999999999997</v>
      </c>
      <c r="G564" s="101">
        <f t="shared" si="139"/>
        <v>0</v>
      </c>
      <c r="H564" s="101">
        <f t="shared" si="139"/>
        <v>0</v>
      </c>
      <c r="I564" s="1"/>
    </row>
    <row r="565" spans="1:9" ht="26.4" outlineLevel="1" x14ac:dyDescent="0.3">
      <c r="A565" s="72" t="s">
        <v>204</v>
      </c>
      <c r="B565" s="71" t="s">
        <v>624</v>
      </c>
      <c r="C565" s="71" t="s">
        <v>234</v>
      </c>
      <c r="D565" s="72"/>
      <c r="E565" s="100" t="s">
        <v>509</v>
      </c>
      <c r="F565" s="101">
        <f t="shared" si="139"/>
        <v>2664.2999999999997</v>
      </c>
      <c r="G565" s="101">
        <f t="shared" si="139"/>
        <v>0</v>
      </c>
      <c r="H565" s="101">
        <f t="shared" si="139"/>
        <v>0</v>
      </c>
      <c r="I565" s="1"/>
    </row>
    <row r="566" spans="1:9" ht="26.4" outlineLevel="1" x14ac:dyDescent="0.3">
      <c r="A566" s="72" t="s">
        <v>204</v>
      </c>
      <c r="B566" s="71" t="s">
        <v>624</v>
      </c>
      <c r="C566" s="71" t="s">
        <v>787</v>
      </c>
      <c r="D566" s="72"/>
      <c r="E566" s="100" t="s">
        <v>626</v>
      </c>
      <c r="F566" s="101">
        <f>F567+F571+F569</f>
        <v>2664.2999999999997</v>
      </c>
      <c r="G566" s="101">
        <f t="shared" ref="G566:H566" si="140">G567+G571+G569</f>
        <v>0</v>
      </c>
      <c r="H566" s="101">
        <f t="shared" si="140"/>
        <v>0</v>
      </c>
      <c r="I566" s="1"/>
    </row>
    <row r="567" spans="1:9" ht="29.25" customHeight="1" outlineLevel="1" x14ac:dyDescent="0.3">
      <c r="A567" s="102" t="s">
        <v>204</v>
      </c>
      <c r="B567" s="103" t="s">
        <v>624</v>
      </c>
      <c r="C567" s="103" t="s">
        <v>788</v>
      </c>
      <c r="D567" s="102"/>
      <c r="E567" s="78" t="s">
        <v>775</v>
      </c>
      <c r="F567" s="104">
        <f>F568</f>
        <v>45</v>
      </c>
      <c r="G567" s="104">
        <f t="shared" ref="G567:H567" si="141">G568</f>
        <v>0</v>
      </c>
      <c r="H567" s="104">
        <f t="shared" si="141"/>
        <v>0</v>
      </c>
      <c r="I567" s="1"/>
    </row>
    <row r="568" spans="1:9" ht="26.4" outlineLevel="1" x14ac:dyDescent="0.3">
      <c r="A568" s="102" t="s">
        <v>204</v>
      </c>
      <c r="B568" s="103" t="s">
        <v>624</v>
      </c>
      <c r="C568" s="103" t="s">
        <v>788</v>
      </c>
      <c r="D568" s="102">
        <v>200</v>
      </c>
      <c r="E568" s="78" t="s">
        <v>303</v>
      </c>
      <c r="F568" s="104">
        <v>45</v>
      </c>
      <c r="G568" s="104">
        <v>0</v>
      </c>
      <c r="H568" s="104">
        <v>0</v>
      </c>
      <c r="I568" s="1"/>
    </row>
    <row r="569" spans="1:9" ht="66.75" customHeight="1" outlineLevel="1" x14ac:dyDescent="0.3">
      <c r="A569" s="102" t="s">
        <v>204</v>
      </c>
      <c r="B569" s="103" t="s">
        <v>624</v>
      </c>
      <c r="C569" s="103" t="s">
        <v>791</v>
      </c>
      <c r="D569" s="102"/>
      <c r="E569" s="78" t="s">
        <v>801</v>
      </c>
      <c r="F569" s="104">
        <f>F570</f>
        <v>2409.6999999999998</v>
      </c>
      <c r="G569" s="104">
        <f t="shared" ref="G569:H569" si="142">G570</f>
        <v>0</v>
      </c>
      <c r="H569" s="104">
        <f t="shared" si="142"/>
        <v>0</v>
      </c>
      <c r="I569" s="1"/>
    </row>
    <row r="570" spans="1:9" ht="26.4" outlineLevel="1" x14ac:dyDescent="0.3">
      <c r="A570" s="102" t="s">
        <v>204</v>
      </c>
      <c r="B570" s="103" t="s">
        <v>624</v>
      </c>
      <c r="C570" s="103" t="s">
        <v>791</v>
      </c>
      <c r="D570" s="102">
        <v>200</v>
      </c>
      <c r="E570" s="78" t="s">
        <v>303</v>
      </c>
      <c r="F570" s="104">
        <v>2409.6999999999998</v>
      </c>
      <c r="G570" s="104">
        <v>0</v>
      </c>
      <c r="H570" s="104">
        <v>0</v>
      </c>
      <c r="I570" s="1"/>
    </row>
    <row r="571" spans="1:9" ht="79.2" outlineLevel="1" x14ac:dyDescent="0.3">
      <c r="A571" s="102" t="s">
        <v>204</v>
      </c>
      <c r="B571" s="103" t="s">
        <v>624</v>
      </c>
      <c r="C571" s="103" t="s">
        <v>789</v>
      </c>
      <c r="D571" s="102"/>
      <c r="E571" s="78" t="s">
        <v>802</v>
      </c>
      <c r="F571" s="104">
        <f>F572</f>
        <v>209.6</v>
      </c>
      <c r="G571" s="104">
        <f t="shared" ref="G571:H571" si="143">G572</f>
        <v>0</v>
      </c>
      <c r="H571" s="104">
        <f t="shared" si="143"/>
        <v>0</v>
      </c>
      <c r="I571" s="1"/>
    </row>
    <row r="572" spans="1:9" ht="26.4" outlineLevel="1" x14ac:dyDescent="0.3">
      <c r="A572" s="102" t="s">
        <v>204</v>
      </c>
      <c r="B572" s="103" t="s">
        <v>624</v>
      </c>
      <c r="C572" s="103" t="s">
        <v>789</v>
      </c>
      <c r="D572" s="102">
        <v>200</v>
      </c>
      <c r="E572" s="78" t="s">
        <v>303</v>
      </c>
      <c r="F572" s="104">
        <v>209.6</v>
      </c>
      <c r="G572" s="104">
        <v>0</v>
      </c>
      <c r="H572" s="104">
        <v>0</v>
      </c>
      <c r="I572" s="1"/>
    </row>
    <row r="573" spans="1:9" outlineLevel="2" x14ac:dyDescent="0.3">
      <c r="A573" s="72" t="s">
        <v>204</v>
      </c>
      <c r="B573" s="71" t="s">
        <v>232</v>
      </c>
      <c r="C573" s="71"/>
      <c r="D573" s="72"/>
      <c r="E573" s="100" t="s">
        <v>298</v>
      </c>
      <c r="F573" s="101">
        <f>F574+F591</f>
        <v>5075.3999999999996</v>
      </c>
      <c r="G573" s="101">
        <f>G574+G591</f>
        <v>4415.3999999999996</v>
      </c>
      <c r="H573" s="101">
        <f>H574+H591</f>
        <v>4315.3999999999996</v>
      </c>
      <c r="I573" s="1"/>
    </row>
    <row r="574" spans="1:9" ht="39.6" outlineLevel="3" x14ac:dyDescent="0.3">
      <c r="A574" s="72" t="s">
        <v>204</v>
      </c>
      <c r="B574" s="71" t="s">
        <v>232</v>
      </c>
      <c r="C574" s="71" t="s">
        <v>233</v>
      </c>
      <c r="D574" s="72"/>
      <c r="E574" s="100" t="s">
        <v>666</v>
      </c>
      <c r="F574" s="101">
        <f>F575+F585</f>
        <v>5025.3999999999996</v>
      </c>
      <c r="G574" s="101">
        <f>G575+G585</f>
        <v>4365.3999999999996</v>
      </c>
      <c r="H574" s="101">
        <f>H575+H585</f>
        <v>4265.3999999999996</v>
      </c>
      <c r="I574" s="1"/>
    </row>
    <row r="575" spans="1:9" ht="26.4" outlineLevel="4" x14ac:dyDescent="0.3">
      <c r="A575" s="72" t="s">
        <v>204</v>
      </c>
      <c r="B575" s="71" t="s">
        <v>232</v>
      </c>
      <c r="C575" s="71" t="s">
        <v>234</v>
      </c>
      <c r="D575" s="72"/>
      <c r="E575" s="100" t="s">
        <v>509</v>
      </c>
      <c r="F575" s="101">
        <f>F576+F579+F582</f>
        <v>1960</v>
      </c>
      <c r="G575" s="101">
        <f t="shared" ref="G575:H575" si="144">G576+G579+G582</f>
        <v>1500</v>
      </c>
      <c r="H575" s="101">
        <f t="shared" si="144"/>
        <v>1500</v>
      </c>
      <c r="I575" s="1"/>
    </row>
    <row r="576" spans="1:9" ht="79.2" outlineLevel="5" x14ac:dyDescent="0.3">
      <c r="A576" s="72" t="s">
        <v>204</v>
      </c>
      <c r="B576" s="71" t="s">
        <v>232</v>
      </c>
      <c r="C576" s="71" t="s">
        <v>235</v>
      </c>
      <c r="D576" s="72"/>
      <c r="E576" s="100" t="s">
        <v>510</v>
      </c>
      <c r="F576" s="101">
        <f t="shared" ref="F576:H577" si="145">F577</f>
        <v>600</v>
      </c>
      <c r="G576" s="101">
        <f t="shared" si="145"/>
        <v>500</v>
      </c>
      <c r="H576" s="101">
        <f t="shared" si="145"/>
        <v>500</v>
      </c>
      <c r="I576" s="1"/>
    </row>
    <row r="577" spans="1:9" ht="92.4" outlineLevel="6" x14ac:dyDescent="0.3">
      <c r="A577" s="72" t="s">
        <v>204</v>
      </c>
      <c r="B577" s="71" t="s">
        <v>232</v>
      </c>
      <c r="C577" s="71" t="s">
        <v>236</v>
      </c>
      <c r="D577" s="72"/>
      <c r="E577" s="100" t="s">
        <v>511</v>
      </c>
      <c r="F577" s="101">
        <f t="shared" si="145"/>
        <v>600</v>
      </c>
      <c r="G577" s="101">
        <f t="shared" si="145"/>
        <v>500</v>
      </c>
      <c r="H577" s="101">
        <f t="shared" si="145"/>
        <v>500</v>
      </c>
      <c r="I577" s="1"/>
    </row>
    <row r="578" spans="1:9" ht="26.4" outlineLevel="7" x14ac:dyDescent="0.3">
      <c r="A578" s="72" t="s">
        <v>204</v>
      </c>
      <c r="B578" s="71" t="s">
        <v>232</v>
      </c>
      <c r="C578" s="71" t="s">
        <v>236</v>
      </c>
      <c r="D578" s="72" t="s">
        <v>7</v>
      </c>
      <c r="E578" s="100" t="s">
        <v>303</v>
      </c>
      <c r="F578" s="101">
        <v>600</v>
      </c>
      <c r="G578" s="101">
        <v>500</v>
      </c>
      <c r="H578" s="101">
        <v>500</v>
      </c>
      <c r="I578" s="1"/>
    </row>
    <row r="579" spans="1:9" ht="39.6" outlineLevel="5" x14ac:dyDescent="0.3">
      <c r="A579" s="72" t="s">
        <v>204</v>
      </c>
      <c r="B579" s="71" t="s">
        <v>232</v>
      </c>
      <c r="C579" s="71" t="s">
        <v>237</v>
      </c>
      <c r="D579" s="72"/>
      <c r="E579" s="100" t="s">
        <v>728</v>
      </c>
      <c r="F579" s="101">
        <f t="shared" ref="F579:H580" si="146">F580</f>
        <v>1200</v>
      </c>
      <c r="G579" s="101">
        <f t="shared" si="146"/>
        <v>1000</v>
      </c>
      <c r="H579" s="101">
        <f t="shared" si="146"/>
        <v>1000</v>
      </c>
      <c r="I579" s="1"/>
    </row>
    <row r="580" spans="1:9" ht="39.6" outlineLevel="6" x14ac:dyDescent="0.3">
      <c r="A580" s="72" t="s">
        <v>204</v>
      </c>
      <c r="B580" s="71" t="s">
        <v>232</v>
      </c>
      <c r="C580" s="71" t="s">
        <v>238</v>
      </c>
      <c r="D580" s="72"/>
      <c r="E580" s="100" t="s">
        <v>514</v>
      </c>
      <c r="F580" s="101">
        <f>F581</f>
        <v>1200</v>
      </c>
      <c r="G580" s="101">
        <f t="shared" si="146"/>
        <v>1000</v>
      </c>
      <c r="H580" s="101">
        <f t="shared" si="146"/>
        <v>1000</v>
      </c>
      <c r="I580" s="1"/>
    </row>
    <row r="581" spans="1:9" ht="26.4" outlineLevel="7" x14ac:dyDescent="0.3">
      <c r="A581" s="72" t="s">
        <v>204</v>
      </c>
      <c r="B581" s="71" t="s">
        <v>232</v>
      </c>
      <c r="C581" s="71" t="s">
        <v>238</v>
      </c>
      <c r="D581" s="72" t="s">
        <v>7</v>
      </c>
      <c r="E581" s="100" t="s">
        <v>303</v>
      </c>
      <c r="F581" s="101">
        <v>1200</v>
      </c>
      <c r="G581" s="101">
        <v>1000</v>
      </c>
      <c r="H581" s="101">
        <v>1000</v>
      </c>
      <c r="I581" s="1"/>
    </row>
    <row r="582" spans="1:9" ht="26.4" outlineLevel="7" x14ac:dyDescent="0.3">
      <c r="A582" s="72" t="s">
        <v>204</v>
      </c>
      <c r="B582" s="71" t="s">
        <v>232</v>
      </c>
      <c r="C582" s="71" t="s">
        <v>787</v>
      </c>
      <c r="D582" s="72"/>
      <c r="E582" s="100" t="s">
        <v>626</v>
      </c>
      <c r="F582" s="101">
        <f>F583</f>
        <v>160</v>
      </c>
      <c r="G582" s="101">
        <f t="shared" ref="G582:H582" si="147">G583</f>
        <v>0</v>
      </c>
      <c r="H582" s="101">
        <f t="shared" si="147"/>
        <v>0</v>
      </c>
      <c r="I582" s="1"/>
    </row>
    <row r="583" spans="1:9" ht="103.5" customHeight="1" outlineLevel="7" x14ac:dyDescent="0.3">
      <c r="A583" s="72" t="s">
        <v>204</v>
      </c>
      <c r="B583" s="71" t="s">
        <v>232</v>
      </c>
      <c r="C583" s="71" t="s">
        <v>790</v>
      </c>
      <c r="D583" s="72"/>
      <c r="E583" s="100" t="s">
        <v>803</v>
      </c>
      <c r="F583" s="101">
        <f>F584</f>
        <v>160</v>
      </c>
      <c r="G583" s="101">
        <f t="shared" ref="G583:H583" si="148">G584</f>
        <v>0</v>
      </c>
      <c r="H583" s="101">
        <f t="shared" si="148"/>
        <v>0</v>
      </c>
      <c r="I583" s="1"/>
    </row>
    <row r="584" spans="1:9" ht="26.4" outlineLevel="7" x14ac:dyDescent="0.3">
      <c r="A584" s="72" t="s">
        <v>204</v>
      </c>
      <c r="B584" s="71" t="s">
        <v>232</v>
      </c>
      <c r="C584" s="71" t="s">
        <v>790</v>
      </c>
      <c r="D584" s="72" t="s">
        <v>7</v>
      </c>
      <c r="E584" s="100" t="s">
        <v>303</v>
      </c>
      <c r="F584" s="101">
        <v>160</v>
      </c>
      <c r="G584" s="101">
        <v>0</v>
      </c>
      <c r="H584" s="101">
        <v>0</v>
      </c>
      <c r="I584" s="1"/>
    </row>
    <row r="585" spans="1:9" ht="26.4" outlineLevel="4" x14ac:dyDescent="0.3">
      <c r="A585" s="72" t="s">
        <v>204</v>
      </c>
      <c r="B585" s="71" t="s">
        <v>232</v>
      </c>
      <c r="C585" s="71" t="s">
        <v>239</v>
      </c>
      <c r="D585" s="72"/>
      <c r="E585" s="100" t="s">
        <v>517</v>
      </c>
      <c r="F585" s="101">
        <f t="shared" ref="F585:H586" si="149">F586</f>
        <v>3065.4</v>
      </c>
      <c r="G585" s="101">
        <f t="shared" si="149"/>
        <v>2865.4</v>
      </c>
      <c r="H585" s="101">
        <f t="shared" si="149"/>
        <v>2765.4</v>
      </c>
      <c r="I585" s="1"/>
    </row>
    <row r="586" spans="1:9" ht="26.4" outlineLevel="5" x14ac:dyDescent="0.3">
      <c r="A586" s="72" t="s">
        <v>204</v>
      </c>
      <c r="B586" s="71" t="s">
        <v>232</v>
      </c>
      <c r="C586" s="71" t="s">
        <v>240</v>
      </c>
      <c r="D586" s="72"/>
      <c r="E586" s="100" t="s">
        <v>518</v>
      </c>
      <c r="F586" s="101">
        <f>F587</f>
        <v>3065.4</v>
      </c>
      <c r="G586" s="101">
        <f t="shared" si="149"/>
        <v>2865.4</v>
      </c>
      <c r="H586" s="101">
        <f t="shared" si="149"/>
        <v>2765.4</v>
      </c>
      <c r="I586" s="1"/>
    </row>
    <row r="587" spans="1:9" ht="26.4" outlineLevel="6" x14ac:dyDescent="0.3">
      <c r="A587" s="72" t="s">
        <v>204</v>
      </c>
      <c r="B587" s="71" t="s">
        <v>232</v>
      </c>
      <c r="C587" s="71" t="s">
        <v>241</v>
      </c>
      <c r="D587" s="72"/>
      <c r="E587" s="100" t="s">
        <v>519</v>
      </c>
      <c r="F587" s="101">
        <f>F588+F589+F590</f>
        <v>3065.4</v>
      </c>
      <c r="G587" s="101">
        <f>G588+G589+G590</f>
        <v>2865.4</v>
      </c>
      <c r="H587" s="101">
        <f>H588+H589+H590</f>
        <v>2765.4</v>
      </c>
      <c r="I587" s="1"/>
    </row>
    <row r="588" spans="1:9" ht="52.8" outlineLevel="7" x14ac:dyDescent="0.3">
      <c r="A588" s="72" t="s">
        <v>204</v>
      </c>
      <c r="B588" s="71" t="s">
        <v>232</v>
      </c>
      <c r="C588" s="71" t="s">
        <v>241</v>
      </c>
      <c r="D588" s="72" t="s">
        <v>6</v>
      </c>
      <c r="E588" s="100" t="s">
        <v>302</v>
      </c>
      <c r="F588" s="101">
        <v>1961.9</v>
      </c>
      <c r="G588" s="101">
        <v>1961.9</v>
      </c>
      <c r="H588" s="101">
        <v>1961.9</v>
      </c>
      <c r="I588" s="1"/>
    </row>
    <row r="589" spans="1:9" ht="26.4" outlineLevel="7" x14ac:dyDescent="0.3">
      <c r="A589" s="72" t="s">
        <v>204</v>
      </c>
      <c r="B589" s="71" t="s">
        <v>232</v>
      </c>
      <c r="C589" s="71" t="s">
        <v>241</v>
      </c>
      <c r="D589" s="72" t="s">
        <v>7</v>
      </c>
      <c r="E589" s="100" t="s">
        <v>303</v>
      </c>
      <c r="F589" s="101">
        <v>933.5</v>
      </c>
      <c r="G589" s="101">
        <v>733.5</v>
      </c>
      <c r="H589" s="101">
        <v>633.5</v>
      </c>
      <c r="I589" s="1"/>
    </row>
    <row r="590" spans="1:9" outlineLevel="7" x14ac:dyDescent="0.3">
      <c r="A590" s="72" t="s">
        <v>204</v>
      </c>
      <c r="B590" s="71" t="s">
        <v>232</v>
      </c>
      <c r="C590" s="71" t="s">
        <v>241</v>
      </c>
      <c r="D590" s="72">
        <v>800</v>
      </c>
      <c r="E590" s="100" t="s">
        <v>304</v>
      </c>
      <c r="F590" s="101">
        <v>170</v>
      </c>
      <c r="G590" s="101">
        <v>170</v>
      </c>
      <c r="H590" s="101">
        <v>170</v>
      </c>
      <c r="I590" s="1"/>
    </row>
    <row r="591" spans="1:9" ht="39.6" outlineLevel="3" x14ac:dyDescent="0.3">
      <c r="A591" s="72" t="s">
        <v>204</v>
      </c>
      <c r="B591" s="71" t="s">
        <v>232</v>
      </c>
      <c r="C591" s="71" t="s">
        <v>147</v>
      </c>
      <c r="D591" s="72"/>
      <c r="E591" s="100" t="s">
        <v>670</v>
      </c>
      <c r="F591" s="101">
        <f t="shared" ref="F591:H594" si="150">F592</f>
        <v>50</v>
      </c>
      <c r="G591" s="101">
        <f t="shared" si="150"/>
        <v>50</v>
      </c>
      <c r="H591" s="101">
        <f t="shared" si="150"/>
        <v>50</v>
      </c>
      <c r="I591" s="1"/>
    </row>
    <row r="592" spans="1:9" ht="26.4" outlineLevel="4" x14ac:dyDescent="0.3">
      <c r="A592" s="72" t="s">
        <v>204</v>
      </c>
      <c r="B592" s="71" t="s">
        <v>232</v>
      </c>
      <c r="C592" s="71" t="s">
        <v>158</v>
      </c>
      <c r="D592" s="72"/>
      <c r="E592" s="100" t="s">
        <v>440</v>
      </c>
      <c r="F592" s="101">
        <f t="shared" si="150"/>
        <v>50</v>
      </c>
      <c r="G592" s="101">
        <f t="shared" si="150"/>
        <v>50</v>
      </c>
      <c r="H592" s="101">
        <f t="shared" si="150"/>
        <v>50</v>
      </c>
      <c r="I592" s="1"/>
    </row>
    <row r="593" spans="1:9" ht="39.6" outlineLevel="5" x14ac:dyDescent="0.3">
      <c r="A593" s="72" t="s">
        <v>204</v>
      </c>
      <c r="B593" s="71" t="s">
        <v>232</v>
      </c>
      <c r="C593" s="71" t="s">
        <v>205</v>
      </c>
      <c r="D593" s="72"/>
      <c r="E593" s="100" t="s">
        <v>480</v>
      </c>
      <c r="F593" s="101">
        <f t="shared" si="150"/>
        <v>50</v>
      </c>
      <c r="G593" s="101">
        <f t="shared" si="150"/>
        <v>50</v>
      </c>
      <c r="H593" s="101">
        <f t="shared" si="150"/>
        <v>50</v>
      </c>
      <c r="I593" s="1"/>
    </row>
    <row r="594" spans="1:9" ht="26.4" outlineLevel="6" x14ac:dyDescent="0.3">
      <c r="A594" s="72" t="s">
        <v>204</v>
      </c>
      <c r="B594" s="71" t="s">
        <v>232</v>
      </c>
      <c r="C594" s="71" t="s">
        <v>206</v>
      </c>
      <c r="D594" s="72"/>
      <c r="E594" s="100" t="s">
        <v>481</v>
      </c>
      <c r="F594" s="101">
        <f t="shared" si="150"/>
        <v>50</v>
      </c>
      <c r="G594" s="101">
        <f t="shared" si="150"/>
        <v>50</v>
      </c>
      <c r="H594" s="101">
        <f t="shared" si="150"/>
        <v>50</v>
      </c>
      <c r="I594" s="1"/>
    </row>
    <row r="595" spans="1:9" ht="52.8" outlineLevel="7" x14ac:dyDescent="0.3">
      <c r="A595" s="72" t="s">
        <v>204</v>
      </c>
      <c r="B595" s="71" t="s">
        <v>232</v>
      </c>
      <c r="C595" s="71" t="s">
        <v>206</v>
      </c>
      <c r="D595" s="72">
        <v>100</v>
      </c>
      <c r="E595" s="100" t="s">
        <v>302</v>
      </c>
      <c r="F595" s="101">
        <v>50</v>
      </c>
      <c r="G595" s="101">
        <v>50</v>
      </c>
      <c r="H595" s="101">
        <v>50</v>
      </c>
    </row>
    <row r="596" spans="1:9" s="3" customFormat="1" ht="26.4" x14ac:dyDescent="0.3">
      <c r="A596" s="96" t="s">
        <v>242</v>
      </c>
      <c r="B596" s="97"/>
      <c r="C596" s="97"/>
      <c r="D596" s="96"/>
      <c r="E596" s="98" t="s">
        <v>248</v>
      </c>
      <c r="F596" s="99">
        <f t="shared" ref="F596:H600" si="151">F597</f>
        <v>1275.7</v>
      </c>
      <c r="G596" s="99">
        <f t="shared" si="151"/>
        <v>1275.7</v>
      </c>
      <c r="H596" s="99">
        <f t="shared" si="151"/>
        <v>1275.7</v>
      </c>
      <c r="I596" s="61"/>
    </row>
    <row r="597" spans="1:9" outlineLevel="1" x14ac:dyDescent="0.3">
      <c r="A597" s="72" t="s">
        <v>242</v>
      </c>
      <c r="B597" s="71" t="s">
        <v>1</v>
      </c>
      <c r="C597" s="71"/>
      <c r="D597" s="72"/>
      <c r="E597" s="100" t="s">
        <v>249</v>
      </c>
      <c r="F597" s="101">
        <f t="shared" si="151"/>
        <v>1275.7</v>
      </c>
      <c r="G597" s="101">
        <f t="shared" si="151"/>
        <v>1275.7</v>
      </c>
      <c r="H597" s="101">
        <f t="shared" si="151"/>
        <v>1275.7</v>
      </c>
    </row>
    <row r="598" spans="1:9" ht="39.6" outlineLevel="2" x14ac:dyDescent="0.3">
      <c r="A598" s="72" t="s">
        <v>242</v>
      </c>
      <c r="B598" s="71" t="s">
        <v>2</v>
      </c>
      <c r="C598" s="71"/>
      <c r="D598" s="72"/>
      <c r="E598" s="100" t="s">
        <v>258</v>
      </c>
      <c r="F598" s="101">
        <f t="shared" si="151"/>
        <v>1275.7</v>
      </c>
      <c r="G598" s="101">
        <f t="shared" si="151"/>
        <v>1275.7</v>
      </c>
      <c r="H598" s="101">
        <f t="shared" si="151"/>
        <v>1275.7</v>
      </c>
    </row>
    <row r="599" spans="1:9" outlineLevel="3" x14ac:dyDescent="0.3">
      <c r="A599" s="72" t="s">
        <v>242</v>
      </c>
      <c r="B599" s="71" t="s">
        <v>2</v>
      </c>
      <c r="C599" s="71" t="s">
        <v>3</v>
      </c>
      <c r="D599" s="72"/>
      <c r="E599" s="100" t="s">
        <v>259</v>
      </c>
      <c r="F599" s="101">
        <f t="shared" si="151"/>
        <v>1275.7</v>
      </c>
      <c r="G599" s="101">
        <f t="shared" si="151"/>
        <v>1275.7</v>
      </c>
      <c r="H599" s="101">
        <f t="shared" si="151"/>
        <v>1275.7</v>
      </c>
    </row>
    <row r="600" spans="1:9" ht="39.6" outlineLevel="4" x14ac:dyDescent="0.3">
      <c r="A600" s="72" t="s">
        <v>242</v>
      </c>
      <c r="B600" s="71" t="s">
        <v>2</v>
      </c>
      <c r="C600" s="71" t="s">
        <v>4</v>
      </c>
      <c r="D600" s="72"/>
      <c r="E600" s="100" t="s">
        <v>300</v>
      </c>
      <c r="F600" s="101">
        <f t="shared" si="151"/>
        <v>1275.7</v>
      </c>
      <c r="G600" s="101">
        <f t="shared" si="151"/>
        <v>1275.7</v>
      </c>
      <c r="H600" s="101">
        <f t="shared" si="151"/>
        <v>1275.7</v>
      </c>
    </row>
    <row r="601" spans="1:9" ht="26.4" outlineLevel="6" x14ac:dyDescent="0.3">
      <c r="A601" s="72" t="s">
        <v>242</v>
      </c>
      <c r="B601" s="71" t="s">
        <v>2</v>
      </c>
      <c r="C601" s="71" t="s">
        <v>243</v>
      </c>
      <c r="D601" s="72"/>
      <c r="E601" s="100" t="s">
        <v>248</v>
      </c>
      <c r="F601" s="101">
        <f>F602+F603</f>
        <v>1275.7</v>
      </c>
      <c r="G601" s="101">
        <f>G602+G603</f>
        <v>1275.7</v>
      </c>
      <c r="H601" s="101">
        <f>H602+H603</f>
        <v>1275.7</v>
      </c>
    </row>
    <row r="602" spans="1:9" ht="52.8" outlineLevel="7" x14ac:dyDescent="0.3">
      <c r="A602" s="107" t="s">
        <v>242</v>
      </c>
      <c r="B602" s="108" t="s">
        <v>2</v>
      </c>
      <c r="C602" s="108" t="s">
        <v>243</v>
      </c>
      <c r="D602" s="107" t="s">
        <v>6</v>
      </c>
      <c r="E602" s="109" t="s">
        <v>302</v>
      </c>
      <c r="F602" s="110">
        <f>1098.4+176.3</f>
        <v>1274.7</v>
      </c>
      <c r="G602" s="110">
        <f t="shared" ref="G602:H602" si="152">1098.4+176.3</f>
        <v>1274.7</v>
      </c>
      <c r="H602" s="110">
        <f t="shared" si="152"/>
        <v>1274.7</v>
      </c>
    </row>
    <row r="603" spans="1:9" ht="28.5" customHeight="1" x14ac:dyDescent="0.3">
      <c r="A603" s="111" t="s">
        <v>242</v>
      </c>
      <c r="B603" s="112" t="s">
        <v>2</v>
      </c>
      <c r="C603" s="112" t="s">
        <v>243</v>
      </c>
      <c r="D603" s="111">
        <v>200</v>
      </c>
      <c r="E603" s="113" t="s">
        <v>303</v>
      </c>
      <c r="F603" s="114">
        <v>1</v>
      </c>
      <c r="G603" s="114">
        <v>1</v>
      </c>
      <c r="H603" s="114">
        <v>1</v>
      </c>
    </row>
    <row r="604" spans="1:9" ht="12.75" customHeight="1" x14ac:dyDescent="0.3">
      <c r="A604" s="85"/>
      <c r="B604" s="115"/>
      <c r="C604" s="115"/>
      <c r="D604" s="85"/>
      <c r="E604" s="85"/>
      <c r="F604" s="86"/>
      <c r="G604" s="86"/>
      <c r="H604" s="116"/>
    </row>
    <row r="605" spans="1:9" ht="15.15" customHeight="1" x14ac:dyDescent="0.3">
      <c r="E605" s="185"/>
      <c r="F605" s="186"/>
      <c r="G605" s="186"/>
      <c r="H605" s="186"/>
    </row>
    <row r="606" spans="1:9" x14ac:dyDescent="0.3">
      <c r="F606" s="117"/>
      <c r="G606" s="117"/>
      <c r="H606" s="117"/>
    </row>
    <row r="607" spans="1:9" x14ac:dyDescent="0.3">
      <c r="F607" s="117"/>
      <c r="G607" s="117"/>
      <c r="H607" s="117"/>
    </row>
  </sheetData>
  <mergeCells count="15">
    <mergeCell ref="F1:H1"/>
    <mergeCell ref="F2:H2"/>
    <mergeCell ref="F3:H3"/>
    <mergeCell ref="A9:H9"/>
    <mergeCell ref="E605:H605"/>
    <mergeCell ref="A11:A12"/>
    <mergeCell ref="B11:B12"/>
    <mergeCell ref="C11:C12"/>
    <mergeCell ref="D11:D12"/>
    <mergeCell ref="E11:E12"/>
    <mergeCell ref="F11:H11"/>
    <mergeCell ref="E10:H10"/>
    <mergeCell ref="F4:H4"/>
    <mergeCell ref="F5:H5"/>
    <mergeCell ref="F6:H6"/>
  </mergeCells>
  <pageMargins left="0.78740157480314965" right="0.59055118110236227" top="0.59055118110236227" bottom="0.59055118110236227" header="0.39370078740157483" footer="0.51181102362204722"/>
  <pageSetup paperSize="9" scale="74"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pageSetUpPr fitToPage="1"/>
  </sheetPr>
  <dimension ref="A1:L471"/>
  <sheetViews>
    <sheetView showGridLines="0" tabSelected="1" topLeftCell="C1" zoomScale="130" zoomScaleNormal="130" zoomScaleSheetLayoutView="100" workbookViewId="0">
      <selection activeCell="D3" sqref="D3:F3"/>
    </sheetView>
  </sheetViews>
  <sheetFormatPr defaultColWidth="9.109375" defaultRowHeight="14.4" outlineLevelRow="4" x14ac:dyDescent="0.3"/>
  <cols>
    <col min="1" max="1" width="10.6640625" style="120" customWidth="1"/>
    <col min="2" max="2" width="7.6640625" style="120" customWidth="1"/>
    <col min="3" max="3" width="58.6640625" style="119" customWidth="1"/>
    <col min="4" max="6" width="11.6640625" style="146" customWidth="1"/>
    <col min="7" max="7" width="9.109375" style="54" customWidth="1"/>
    <col min="8" max="16384" width="9.109375" style="24"/>
  </cols>
  <sheetData>
    <row r="1" spans="1:7" ht="15" customHeight="1" x14ac:dyDescent="0.3">
      <c r="D1" s="169" t="s">
        <v>716</v>
      </c>
      <c r="E1" s="169"/>
      <c r="F1" s="169"/>
    </row>
    <row r="2" spans="1:7" ht="15" customHeight="1" x14ac:dyDescent="0.3">
      <c r="D2" s="169" t="s">
        <v>528</v>
      </c>
      <c r="E2" s="169"/>
      <c r="F2" s="169"/>
    </row>
    <row r="3" spans="1:7" ht="15" customHeight="1" x14ac:dyDescent="0.3">
      <c r="D3" s="169" t="s">
        <v>807</v>
      </c>
      <c r="E3" s="169"/>
      <c r="F3" s="169"/>
    </row>
    <row r="4" spans="1:7" x14ac:dyDescent="0.3">
      <c r="A4" s="150"/>
      <c r="B4" s="150"/>
      <c r="C4" s="23"/>
      <c r="D4" s="153" t="s">
        <v>795</v>
      </c>
      <c r="E4" s="176"/>
      <c r="F4" s="176"/>
    </row>
    <row r="5" spans="1:7" x14ac:dyDescent="0.3">
      <c r="A5" s="150"/>
      <c r="B5" s="150"/>
      <c r="C5" s="23"/>
      <c r="D5" s="153" t="s">
        <v>796</v>
      </c>
      <c r="E5" s="193"/>
      <c r="F5" s="193"/>
    </row>
    <row r="6" spans="1:7" x14ac:dyDescent="0.3">
      <c r="A6" s="150"/>
      <c r="B6" s="150"/>
      <c r="C6" s="23"/>
      <c r="D6" s="155" t="s">
        <v>797</v>
      </c>
      <c r="E6" s="194"/>
      <c r="F6" s="194"/>
    </row>
    <row r="7" spans="1:7" x14ac:dyDescent="0.3">
      <c r="D7" s="122"/>
      <c r="E7" s="122"/>
      <c r="F7" s="122"/>
    </row>
    <row r="8" spans="1:7" x14ac:dyDescent="0.3">
      <c r="D8" s="122"/>
      <c r="E8" s="122"/>
      <c r="F8" s="122"/>
    </row>
    <row r="11" spans="1:7" s="46" customFormat="1" ht="78.75" customHeight="1" x14ac:dyDescent="0.3">
      <c r="A11" s="192" t="s">
        <v>741</v>
      </c>
      <c r="B11" s="192"/>
      <c r="C11" s="192"/>
      <c r="D11" s="192"/>
      <c r="E11" s="192"/>
      <c r="F11" s="192"/>
      <c r="G11" s="47"/>
    </row>
    <row r="12" spans="1:7" x14ac:dyDescent="0.3">
      <c r="C12" s="84"/>
      <c r="D12" s="86"/>
      <c r="E12" s="86"/>
      <c r="F12" s="86"/>
      <c r="G12" s="53"/>
    </row>
    <row r="13" spans="1:7" ht="15.75" customHeight="1" x14ac:dyDescent="0.3">
      <c r="C13" s="173"/>
      <c r="D13" s="174"/>
      <c r="E13" s="174"/>
      <c r="F13" s="174"/>
      <c r="G13" s="53"/>
    </row>
    <row r="14" spans="1:7" ht="12" customHeight="1" x14ac:dyDescent="0.3">
      <c r="A14" s="182" t="s">
        <v>523</v>
      </c>
      <c r="B14" s="182" t="s">
        <v>524</v>
      </c>
      <c r="C14" s="180" t="s">
        <v>525</v>
      </c>
      <c r="D14" s="187" t="s">
        <v>553</v>
      </c>
      <c r="E14" s="177"/>
      <c r="F14" s="188"/>
      <c r="G14" s="53"/>
    </row>
    <row r="15" spans="1:7" ht="42.75" customHeight="1" x14ac:dyDescent="0.3">
      <c r="A15" s="182"/>
      <c r="B15" s="182"/>
      <c r="C15" s="180"/>
      <c r="D15" s="87" t="s">
        <v>638</v>
      </c>
      <c r="E15" s="87" t="s">
        <v>737</v>
      </c>
      <c r="F15" s="87" t="s">
        <v>738</v>
      </c>
      <c r="G15" s="53"/>
    </row>
    <row r="16" spans="1:7" ht="15.75" customHeight="1" x14ac:dyDescent="0.3">
      <c r="A16" s="89">
        <v>1</v>
      </c>
      <c r="B16" s="89">
        <v>2</v>
      </c>
      <c r="C16" s="88">
        <v>3</v>
      </c>
      <c r="D16" s="90">
        <v>4</v>
      </c>
      <c r="E16" s="90">
        <v>5</v>
      </c>
      <c r="F16" s="90">
        <v>6</v>
      </c>
      <c r="G16" s="53"/>
    </row>
    <row r="17" spans="1:8" s="28" customFormat="1" ht="15.75" customHeight="1" x14ac:dyDescent="0.3">
      <c r="A17" s="92"/>
      <c r="B17" s="92"/>
      <c r="C17" s="93" t="s">
        <v>536</v>
      </c>
      <c r="D17" s="95">
        <f>D18+D111+D148+D171+D291+D308+D320+D366+D396+D421+D442+D447+D459+D437</f>
        <v>869179.99999999988</v>
      </c>
      <c r="E17" s="95">
        <f>E18+E111+E148+E171+E291+E308+E320+E366+E396+E421+E442+E447+E459+E437</f>
        <v>782772.20000000007</v>
      </c>
      <c r="F17" s="95">
        <f>F18+F111+F148+F171+F291+F308+F320+F366+F396+F421+F442+F447+F459+F437</f>
        <v>771104.00000000012</v>
      </c>
      <c r="G17" s="57"/>
      <c r="H17" s="50"/>
    </row>
    <row r="18" spans="1:8" s="28" customFormat="1" ht="26.4" x14ac:dyDescent="0.3">
      <c r="A18" s="71" t="s">
        <v>161</v>
      </c>
      <c r="B18" s="71"/>
      <c r="C18" s="100" t="s">
        <v>667</v>
      </c>
      <c r="D18" s="101">
        <f>D19+D41+D76+D89+D102</f>
        <v>479813.5</v>
      </c>
      <c r="E18" s="101">
        <f>E19+E41+E76+E89+E102</f>
        <v>450504.5</v>
      </c>
      <c r="F18" s="101">
        <f>F19+F41+F76+F89+F102</f>
        <v>438325.9</v>
      </c>
      <c r="G18" s="58"/>
    </row>
    <row r="19" spans="1:8" ht="26.4" outlineLevel="1" x14ac:dyDescent="0.3">
      <c r="A19" s="71" t="s">
        <v>162</v>
      </c>
      <c r="B19" s="71"/>
      <c r="C19" s="100" t="s">
        <v>443</v>
      </c>
      <c r="D19" s="101">
        <f>D20+D36</f>
        <v>158293.5</v>
      </c>
      <c r="E19" s="101">
        <f>E20+E36</f>
        <v>143202.6</v>
      </c>
      <c r="F19" s="101">
        <f>F20+F36</f>
        <v>138318.5</v>
      </c>
      <c r="G19" s="53"/>
    </row>
    <row r="20" spans="1:8" ht="26.4" outlineLevel="2" x14ac:dyDescent="0.3">
      <c r="A20" s="71" t="s">
        <v>163</v>
      </c>
      <c r="B20" s="71"/>
      <c r="C20" s="100" t="s">
        <v>444</v>
      </c>
      <c r="D20" s="101">
        <f>D21+D26+D28+D30+D32+D34+D24</f>
        <v>157883.5</v>
      </c>
      <c r="E20" s="101">
        <f t="shared" ref="E20:F20" si="0">E21+E26+E28+E30+E32+E34+E24</f>
        <v>142792.6</v>
      </c>
      <c r="F20" s="101">
        <f t="shared" si="0"/>
        <v>137908.5</v>
      </c>
      <c r="G20" s="53"/>
    </row>
    <row r="21" spans="1:8" ht="39.6" outlineLevel="3" x14ac:dyDescent="0.3">
      <c r="A21" s="71" t="s">
        <v>200</v>
      </c>
      <c r="B21" s="71"/>
      <c r="C21" s="100" t="s">
        <v>478</v>
      </c>
      <c r="D21" s="101">
        <f>D22+D23</f>
        <v>6149.5999999999995</v>
      </c>
      <c r="E21" s="101">
        <f>E22+E23</f>
        <v>6149.5999999999995</v>
      </c>
      <c r="F21" s="101">
        <f>F22+F23</f>
        <v>6149.5999999999995</v>
      </c>
      <c r="G21" s="53"/>
    </row>
    <row r="22" spans="1:8" ht="26.4" outlineLevel="4" x14ac:dyDescent="0.3">
      <c r="A22" s="71" t="s">
        <v>200</v>
      </c>
      <c r="B22" s="71" t="s">
        <v>7</v>
      </c>
      <c r="C22" s="100" t="s">
        <v>303</v>
      </c>
      <c r="D22" s="101">
        <f>'№ 5ведомственная'!F485</f>
        <v>153.69999999999999</v>
      </c>
      <c r="E22" s="101">
        <f>'№ 5ведомственная'!G485</f>
        <v>153.69999999999999</v>
      </c>
      <c r="F22" s="101">
        <f>'№ 5ведомственная'!H485</f>
        <v>153.69999999999999</v>
      </c>
      <c r="G22" s="53"/>
    </row>
    <row r="23" spans="1:8" outlineLevel="4" x14ac:dyDescent="0.3">
      <c r="A23" s="71" t="s">
        <v>200</v>
      </c>
      <c r="B23" s="71" t="s">
        <v>20</v>
      </c>
      <c r="C23" s="100" t="s">
        <v>314</v>
      </c>
      <c r="D23" s="101">
        <f>'№ 5ведомственная'!F486</f>
        <v>5995.9</v>
      </c>
      <c r="E23" s="101">
        <f>'№ 5ведомственная'!G486</f>
        <v>5995.9</v>
      </c>
      <c r="F23" s="101">
        <f>'№ 5ведомственная'!H486</f>
        <v>5995.9</v>
      </c>
      <c r="G23" s="53"/>
    </row>
    <row r="24" spans="1:8" ht="26.4" outlineLevel="4" x14ac:dyDescent="0.3">
      <c r="A24" s="71" t="s">
        <v>734</v>
      </c>
      <c r="B24" s="72"/>
      <c r="C24" s="100" t="s">
        <v>735</v>
      </c>
      <c r="D24" s="101">
        <f>D25</f>
        <v>5232.5</v>
      </c>
      <c r="E24" s="101">
        <f>E25</f>
        <v>0</v>
      </c>
      <c r="F24" s="101">
        <f>F25</f>
        <v>0</v>
      </c>
      <c r="G24" s="53"/>
    </row>
    <row r="25" spans="1:8" ht="26.4" outlineLevel="4" x14ac:dyDescent="0.3">
      <c r="A25" s="71" t="s">
        <v>734</v>
      </c>
      <c r="B25" s="72">
        <v>600</v>
      </c>
      <c r="C25" s="100" t="s">
        <v>329</v>
      </c>
      <c r="D25" s="101">
        <f>'№ 5ведомственная'!F367</f>
        <v>5232.5</v>
      </c>
      <c r="E25" s="101">
        <f>'№ 5ведомственная'!G367</f>
        <v>0</v>
      </c>
      <c r="F25" s="101">
        <f>'№ 5ведомственная'!H367</f>
        <v>0</v>
      </c>
      <c r="G25" s="53"/>
    </row>
    <row r="26" spans="1:8" ht="39.6" outlineLevel="3" x14ac:dyDescent="0.3">
      <c r="A26" s="71" t="s">
        <v>164</v>
      </c>
      <c r="B26" s="71"/>
      <c r="C26" s="100" t="s">
        <v>445</v>
      </c>
      <c r="D26" s="101">
        <f>D27</f>
        <v>65697.899999999994</v>
      </c>
      <c r="E26" s="101">
        <f>E27</f>
        <v>65699.8</v>
      </c>
      <c r="F26" s="101">
        <f>F27</f>
        <v>65699.8</v>
      </c>
      <c r="G26" s="53"/>
    </row>
    <row r="27" spans="1:8" ht="26.4" outlineLevel="4" x14ac:dyDescent="0.3">
      <c r="A27" s="71" t="s">
        <v>164</v>
      </c>
      <c r="B27" s="71" t="s">
        <v>38</v>
      </c>
      <c r="C27" s="100" t="s">
        <v>329</v>
      </c>
      <c r="D27" s="101">
        <f>'№ 5ведомственная'!F369</f>
        <v>65697.899999999994</v>
      </c>
      <c r="E27" s="101">
        <f>'№ 5ведомственная'!G369</f>
        <v>65699.8</v>
      </c>
      <c r="F27" s="101">
        <f>'№ 5ведомственная'!H369</f>
        <v>65699.8</v>
      </c>
      <c r="G27" s="53"/>
    </row>
    <row r="28" spans="1:8" ht="39.6" outlineLevel="3" x14ac:dyDescent="0.3">
      <c r="A28" s="71" t="s">
        <v>165</v>
      </c>
      <c r="B28" s="71"/>
      <c r="C28" s="100" t="s">
        <v>446</v>
      </c>
      <c r="D28" s="101">
        <f>D29</f>
        <v>76680.7</v>
      </c>
      <c r="E28" s="101">
        <f>E29</f>
        <v>68182.7</v>
      </c>
      <c r="F28" s="101">
        <f>F29</f>
        <v>63298.6</v>
      </c>
      <c r="G28" s="53"/>
    </row>
    <row r="29" spans="1:8" ht="26.4" outlineLevel="4" x14ac:dyDescent="0.3">
      <c r="A29" s="71" t="s">
        <v>165</v>
      </c>
      <c r="B29" s="71" t="s">
        <v>38</v>
      </c>
      <c r="C29" s="100" t="s">
        <v>329</v>
      </c>
      <c r="D29" s="101">
        <f>'№ 5ведомственная'!F371</f>
        <v>76680.7</v>
      </c>
      <c r="E29" s="101">
        <f>'№ 5ведомственная'!G371</f>
        <v>68182.7</v>
      </c>
      <c r="F29" s="101">
        <f>'№ 5ведомственная'!H371</f>
        <v>63298.6</v>
      </c>
      <c r="G29" s="53"/>
    </row>
    <row r="30" spans="1:8" outlineLevel="3" x14ac:dyDescent="0.3">
      <c r="A30" s="71" t="s">
        <v>166</v>
      </c>
      <c r="B30" s="71"/>
      <c r="C30" s="100" t="s">
        <v>447</v>
      </c>
      <c r="D30" s="101">
        <f>D31</f>
        <v>2760.5</v>
      </c>
      <c r="E30" s="101">
        <f>E31</f>
        <v>2760.5</v>
      </c>
      <c r="F30" s="101">
        <f>F31</f>
        <v>2760.5</v>
      </c>
      <c r="G30" s="53"/>
    </row>
    <row r="31" spans="1:8" ht="26.4" outlineLevel="4" x14ac:dyDescent="0.3">
      <c r="A31" s="71" t="s">
        <v>166</v>
      </c>
      <c r="B31" s="71" t="s">
        <v>38</v>
      </c>
      <c r="C31" s="100" t="s">
        <v>329</v>
      </c>
      <c r="D31" s="101">
        <f>'№ 5ведомственная'!F373</f>
        <v>2760.5</v>
      </c>
      <c r="E31" s="101">
        <f>'№ 5ведомственная'!G373</f>
        <v>2760.5</v>
      </c>
      <c r="F31" s="101">
        <f>'№ 5ведомственная'!H373</f>
        <v>2760.5</v>
      </c>
      <c r="G31" s="53"/>
    </row>
    <row r="32" spans="1:8" ht="26.4" outlineLevel="4" x14ac:dyDescent="0.3">
      <c r="A32" s="71" t="s">
        <v>634</v>
      </c>
      <c r="B32" s="72"/>
      <c r="C32" s="100" t="s">
        <v>651</v>
      </c>
      <c r="D32" s="101">
        <f>D33</f>
        <v>500</v>
      </c>
      <c r="E32" s="101">
        <f>E33</f>
        <v>0</v>
      </c>
      <c r="F32" s="101">
        <f>F33</f>
        <v>0</v>
      </c>
      <c r="G32" s="53"/>
    </row>
    <row r="33" spans="1:7" ht="26.4" outlineLevel="4" x14ac:dyDescent="0.3">
      <c r="A33" s="71" t="s">
        <v>634</v>
      </c>
      <c r="B33" s="72" t="s">
        <v>38</v>
      </c>
      <c r="C33" s="100" t="s">
        <v>329</v>
      </c>
      <c r="D33" s="101">
        <f>'№ 5ведомственная'!F375</f>
        <v>500</v>
      </c>
      <c r="E33" s="101">
        <f>'№ 5ведомственная'!G375</f>
        <v>0</v>
      </c>
      <c r="F33" s="101">
        <f>'№ 5ведомственная'!H375</f>
        <v>0</v>
      </c>
      <c r="G33" s="53"/>
    </row>
    <row r="34" spans="1:7" ht="26.4" outlineLevel="4" x14ac:dyDescent="0.3">
      <c r="A34" s="71" t="s">
        <v>725</v>
      </c>
      <c r="B34" s="72"/>
      <c r="C34" s="100" t="s">
        <v>726</v>
      </c>
      <c r="D34" s="101">
        <f>D35</f>
        <v>862.3</v>
      </c>
      <c r="E34" s="101">
        <f t="shared" ref="E34:F34" si="1">E35</f>
        <v>0</v>
      </c>
      <c r="F34" s="101">
        <f t="shared" si="1"/>
        <v>0</v>
      </c>
      <c r="G34" s="53"/>
    </row>
    <row r="35" spans="1:7" ht="26.4" outlineLevel="4" x14ac:dyDescent="0.3">
      <c r="A35" s="71" t="s">
        <v>725</v>
      </c>
      <c r="B35" s="72" t="s">
        <v>38</v>
      </c>
      <c r="C35" s="100" t="s">
        <v>329</v>
      </c>
      <c r="D35" s="101">
        <f>'№ 5ведомственная'!F377</f>
        <v>862.3</v>
      </c>
      <c r="E35" s="101">
        <f>'№ 5ведомственная'!G377</f>
        <v>0</v>
      </c>
      <c r="F35" s="101">
        <f>'№ 5ведомственная'!H377</f>
        <v>0</v>
      </c>
      <c r="G35" s="53"/>
    </row>
    <row r="36" spans="1:7" ht="26.4" outlineLevel="2" x14ac:dyDescent="0.3">
      <c r="A36" s="71" t="s">
        <v>186</v>
      </c>
      <c r="B36" s="71"/>
      <c r="C36" s="100" t="s">
        <v>467</v>
      </c>
      <c r="D36" s="101">
        <f>D37+D39</f>
        <v>410</v>
      </c>
      <c r="E36" s="101">
        <f>E37+E39</f>
        <v>410</v>
      </c>
      <c r="F36" s="101">
        <f>F37+F39</f>
        <v>410</v>
      </c>
      <c r="G36" s="53"/>
    </row>
    <row r="37" spans="1:7" ht="66" outlineLevel="3" x14ac:dyDescent="0.3">
      <c r="A37" s="71" t="s">
        <v>198</v>
      </c>
      <c r="B37" s="71"/>
      <c r="C37" s="100" t="s">
        <v>477</v>
      </c>
      <c r="D37" s="101">
        <f>D38</f>
        <v>360</v>
      </c>
      <c r="E37" s="101">
        <f>E38</f>
        <v>360</v>
      </c>
      <c r="F37" s="101">
        <f>F38</f>
        <v>360</v>
      </c>
      <c r="G37" s="53"/>
    </row>
    <row r="38" spans="1:7" outlineLevel="4" x14ac:dyDescent="0.3">
      <c r="A38" s="71" t="s">
        <v>198</v>
      </c>
      <c r="B38" s="71" t="s">
        <v>20</v>
      </c>
      <c r="C38" s="100" t="s">
        <v>314</v>
      </c>
      <c r="D38" s="101">
        <f>'№ 5ведомственная'!F475</f>
        <v>360</v>
      </c>
      <c r="E38" s="101">
        <f>'№ 5ведомственная'!G475</f>
        <v>360</v>
      </c>
      <c r="F38" s="101">
        <f>'№ 5ведомственная'!H475</f>
        <v>360</v>
      </c>
      <c r="G38" s="53"/>
    </row>
    <row r="39" spans="1:7" outlineLevel="3" x14ac:dyDescent="0.3">
      <c r="A39" s="71" t="s">
        <v>187</v>
      </c>
      <c r="B39" s="71"/>
      <c r="C39" s="100" t="s">
        <v>468</v>
      </c>
      <c r="D39" s="101">
        <f>D40</f>
        <v>50</v>
      </c>
      <c r="E39" s="101">
        <f>E40</f>
        <v>50</v>
      </c>
      <c r="F39" s="101">
        <f>F40</f>
        <v>50</v>
      </c>
      <c r="G39" s="53"/>
    </row>
    <row r="40" spans="1:7" ht="26.4" outlineLevel="4" x14ac:dyDescent="0.3">
      <c r="A40" s="71" t="s">
        <v>187</v>
      </c>
      <c r="B40" s="71" t="s">
        <v>38</v>
      </c>
      <c r="C40" s="100" t="s">
        <v>329</v>
      </c>
      <c r="D40" s="101">
        <f>'№ 5ведомственная'!F439</f>
        <v>50</v>
      </c>
      <c r="E40" s="101">
        <f>'№ 5ведомственная'!G439</f>
        <v>50</v>
      </c>
      <c r="F40" s="101">
        <f>'№ 5ведомственная'!H439</f>
        <v>50</v>
      </c>
      <c r="G40" s="53"/>
    </row>
    <row r="41" spans="1:7" ht="26.4" outlineLevel="1" x14ac:dyDescent="0.3">
      <c r="A41" s="71" t="s">
        <v>168</v>
      </c>
      <c r="B41" s="71"/>
      <c r="C41" s="100" t="s">
        <v>449</v>
      </c>
      <c r="D41" s="101">
        <f>D42+D63+D70+D73</f>
        <v>260388.4</v>
      </c>
      <c r="E41" s="101">
        <f>E42+E63+E70+E73</f>
        <v>248622.1</v>
      </c>
      <c r="F41" s="101">
        <f>F42+F63+F70+F73</f>
        <v>242227.7</v>
      </c>
      <c r="G41" s="53"/>
    </row>
    <row r="42" spans="1:7" ht="39.6" outlineLevel="2" x14ac:dyDescent="0.3">
      <c r="A42" s="71" t="s">
        <v>169</v>
      </c>
      <c r="B42" s="71"/>
      <c r="C42" s="100" t="s">
        <v>450</v>
      </c>
      <c r="D42" s="101">
        <f>D43+D45+D49+D51+D47+D59+D57+D55+D61+D53</f>
        <v>244265.9</v>
      </c>
      <c r="E42" s="101">
        <f t="shared" ref="E42:F42" si="2">E43+E45+E49+E51+E47+E59+E57+E55+E61+E53</f>
        <v>232549.6</v>
      </c>
      <c r="F42" s="101">
        <f t="shared" si="2"/>
        <v>226165.2</v>
      </c>
      <c r="G42" s="53"/>
    </row>
    <row r="43" spans="1:7" ht="66" outlineLevel="3" x14ac:dyDescent="0.3">
      <c r="A43" s="71" t="s">
        <v>199</v>
      </c>
      <c r="B43" s="71"/>
      <c r="C43" s="100" t="s">
        <v>477</v>
      </c>
      <c r="D43" s="101">
        <f>D44</f>
        <v>1026</v>
      </c>
      <c r="E43" s="101">
        <f>E44</f>
        <v>1026</v>
      </c>
      <c r="F43" s="101">
        <f>F44</f>
        <v>1026</v>
      </c>
      <c r="G43" s="53"/>
    </row>
    <row r="44" spans="1:7" outlineLevel="4" x14ac:dyDescent="0.3">
      <c r="A44" s="71" t="s">
        <v>199</v>
      </c>
      <c r="B44" s="71" t="s">
        <v>20</v>
      </c>
      <c r="C44" s="100" t="s">
        <v>314</v>
      </c>
      <c r="D44" s="101">
        <f>'№ 5ведомственная'!F479</f>
        <v>1026</v>
      </c>
      <c r="E44" s="101">
        <f>'№ 5ведомственная'!G479</f>
        <v>1026</v>
      </c>
      <c r="F44" s="101">
        <f>'№ 5ведомственная'!H479</f>
        <v>1026</v>
      </c>
      <c r="G44" s="53"/>
    </row>
    <row r="45" spans="1:7" ht="39.6" outlineLevel="3" x14ac:dyDescent="0.3">
      <c r="A45" s="71" t="s">
        <v>170</v>
      </c>
      <c r="B45" s="71"/>
      <c r="C45" s="100" t="s">
        <v>451</v>
      </c>
      <c r="D45" s="101">
        <f>D46</f>
        <v>157382.1</v>
      </c>
      <c r="E45" s="101">
        <f>E46</f>
        <v>157410.6</v>
      </c>
      <c r="F45" s="101">
        <f>F46</f>
        <v>157410.6</v>
      </c>
      <c r="G45" s="53"/>
    </row>
    <row r="46" spans="1:7" ht="26.4" outlineLevel="4" x14ac:dyDescent="0.3">
      <c r="A46" s="71" t="s">
        <v>170</v>
      </c>
      <c r="B46" s="71" t="s">
        <v>38</v>
      </c>
      <c r="C46" s="100" t="s">
        <v>329</v>
      </c>
      <c r="D46" s="101">
        <f>'№ 5ведомственная'!F383</f>
        <v>157382.1</v>
      </c>
      <c r="E46" s="101">
        <f>'№ 5ведомственная'!G383</f>
        <v>157410.6</v>
      </c>
      <c r="F46" s="101">
        <f>'№ 5ведомственная'!H383</f>
        <v>157410.6</v>
      </c>
      <c r="G46" s="53"/>
    </row>
    <row r="47" spans="1:7" ht="39.6" outlineLevel="4" x14ac:dyDescent="0.3">
      <c r="A47" s="71" t="s">
        <v>563</v>
      </c>
      <c r="B47" s="72"/>
      <c r="C47" s="100" t="s">
        <v>564</v>
      </c>
      <c r="D47" s="101">
        <f>D48</f>
        <v>160.69999999999999</v>
      </c>
      <c r="E47" s="101">
        <f>E48</f>
        <v>160.69999999999999</v>
      </c>
      <c r="F47" s="101">
        <f>F48</f>
        <v>160.69999999999999</v>
      </c>
      <c r="G47" s="53"/>
    </row>
    <row r="48" spans="1:7" ht="26.4" outlineLevel="4" x14ac:dyDescent="0.3">
      <c r="A48" s="71" t="s">
        <v>563</v>
      </c>
      <c r="B48" s="72">
        <v>600</v>
      </c>
      <c r="C48" s="100" t="s">
        <v>329</v>
      </c>
      <c r="D48" s="101">
        <f>'№ 5ведомственная'!F385</f>
        <v>160.69999999999999</v>
      </c>
      <c r="E48" s="101">
        <f>'№ 5ведомственная'!G385</f>
        <v>160.69999999999999</v>
      </c>
      <c r="F48" s="101">
        <f>'№ 5ведомственная'!H385</f>
        <v>160.69999999999999</v>
      </c>
      <c r="G48" s="53"/>
    </row>
    <row r="49" spans="1:7" outlineLevel="3" x14ac:dyDescent="0.3">
      <c r="A49" s="103" t="s">
        <v>188</v>
      </c>
      <c r="B49" s="103"/>
      <c r="C49" s="78" t="s">
        <v>469</v>
      </c>
      <c r="D49" s="104">
        <f>D50</f>
        <v>50</v>
      </c>
      <c r="E49" s="104">
        <f>E50</f>
        <v>50</v>
      </c>
      <c r="F49" s="104">
        <f>F50</f>
        <v>50</v>
      </c>
      <c r="G49" s="53"/>
    </row>
    <row r="50" spans="1:7" ht="26.4" outlineLevel="4" x14ac:dyDescent="0.3">
      <c r="A50" s="71" t="s">
        <v>188</v>
      </c>
      <c r="B50" s="71" t="s">
        <v>38</v>
      </c>
      <c r="C50" s="100" t="s">
        <v>329</v>
      </c>
      <c r="D50" s="101">
        <f>'№ 5ведомственная'!F443</f>
        <v>50</v>
      </c>
      <c r="E50" s="101">
        <f>'№ 5ведомственная'!G443</f>
        <v>50</v>
      </c>
      <c r="F50" s="101">
        <f>'№ 5ведомственная'!H443</f>
        <v>50</v>
      </c>
      <c r="G50" s="53"/>
    </row>
    <row r="51" spans="1:7" ht="39.6" outlineLevel="3" x14ac:dyDescent="0.3">
      <c r="A51" s="71" t="s">
        <v>171</v>
      </c>
      <c r="B51" s="71"/>
      <c r="C51" s="100" t="s">
        <v>452</v>
      </c>
      <c r="D51" s="101">
        <f>D52</f>
        <v>62809.7</v>
      </c>
      <c r="E51" s="101">
        <f>E52</f>
        <v>51809.7</v>
      </c>
      <c r="F51" s="101">
        <f>F52</f>
        <v>45622.9</v>
      </c>
      <c r="G51" s="53"/>
    </row>
    <row r="52" spans="1:7" ht="26.4" outlineLevel="4" x14ac:dyDescent="0.3">
      <c r="A52" s="71" t="s">
        <v>171</v>
      </c>
      <c r="B52" s="71" t="s">
        <v>38</v>
      </c>
      <c r="C52" s="100" t="s">
        <v>329</v>
      </c>
      <c r="D52" s="101">
        <f>'№ 5ведомственная'!F387</f>
        <v>62809.7</v>
      </c>
      <c r="E52" s="101">
        <f>'№ 5ведомственная'!G387</f>
        <v>51809.7</v>
      </c>
      <c r="F52" s="101">
        <f>'№ 5ведомственная'!H387</f>
        <v>45622.9</v>
      </c>
      <c r="G52" s="53"/>
    </row>
    <row r="53" spans="1:7" ht="26.4" outlineLevel="4" x14ac:dyDescent="0.3">
      <c r="A53" s="71" t="s">
        <v>627</v>
      </c>
      <c r="B53" s="72"/>
      <c r="C53" s="100" t="s">
        <v>652</v>
      </c>
      <c r="D53" s="101">
        <f>D54</f>
        <v>500</v>
      </c>
      <c r="E53" s="101">
        <f>E54</f>
        <v>0</v>
      </c>
      <c r="F53" s="101">
        <f>F54</f>
        <v>0</v>
      </c>
      <c r="G53" s="53"/>
    </row>
    <row r="54" spans="1:7" ht="26.4" outlineLevel="4" x14ac:dyDescent="0.3">
      <c r="A54" s="71" t="s">
        <v>627</v>
      </c>
      <c r="B54" s="72" t="s">
        <v>38</v>
      </c>
      <c r="C54" s="100" t="s">
        <v>329</v>
      </c>
      <c r="D54" s="101">
        <f>'№ 5ведомственная'!F389</f>
        <v>500</v>
      </c>
      <c r="E54" s="101">
        <f>'№ 5ведомственная'!G389</f>
        <v>0</v>
      </c>
      <c r="F54" s="101">
        <f>'№ 5ведомственная'!H389</f>
        <v>0</v>
      </c>
      <c r="G54" s="53"/>
    </row>
    <row r="55" spans="1:7" ht="66" outlineLevel="4" x14ac:dyDescent="0.3">
      <c r="A55" s="71" t="s">
        <v>614</v>
      </c>
      <c r="B55" s="72"/>
      <c r="C55" s="100" t="s">
        <v>663</v>
      </c>
      <c r="D55" s="101">
        <f>D56</f>
        <v>2946.1</v>
      </c>
      <c r="E55" s="101">
        <f>E56</f>
        <v>2946.1</v>
      </c>
      <c r="F55" s="101">
        <f>F56</f>
        <v>2946.1</v>
      </c>
      <c r="G55" s="53"/>
    </row>
    <row r="56" spans="1:7" ht="26.4" outlineLevel="4" x14ac:dyDescent="0.3">
      <c r="A56" s="71" t="s">
        <v>614</v>
      </c>
      <c r="B56" s="72">
        <v>600</v>
      </c>
      <c r="C56" s="100" t="s">
        <v>555</v>
      </c>
      <c r="D56" s="101">
        <f>'№ 5ведомственная'!F391</f>
        <v>2946.1</v>
      </c>
      <c r="E56" s="101">
        <f>'№ 5ведомственная'!G391</f>
        <v>2946.1</v>
      </c>
      <c r="F56" s="101">
        <f>'№ 5ведомственная'!H391</f>
        <v>2946.1</v>
      </c>
      <c r="G56" s="53"/>
    </row>
    <row r="57" spans="1:7" ht="40.5" customHeight="1" outlineLevel="4" x14ac:dyDescent="0.3">
      <c r="A57" s="71" t="s">
        <v>610</v>
      </c>
      <c r="B57" s="72"/>
      <c r="C57" s="100" t="str">
        <f>'№ 5ведомственная'!E392</f>
        <v xml:space="preserve"> Субвенции на ежемесячное денежное вознаграждение за классное руководство педагогическим работникам муниципальных общеобразовательных организаций</v>
      </c>
      <c r="D57" s="101">
        <f>D58</f>
        <v>9374.4</v>
      </c>
      <c r="E57" s="101">
        <f>E58</f>
        <v>9374.4</v>
      </c>
      <c r="F57" s="101">
        <f>F58</f>
        <v>9374.4</v>
      </c>
      <c r="G57" s="53"/>
    </row>
    <row r="58" spans="1:7" ht="30" customHeight="1" outlineLevel="4" x14ac:dyDescent="0.3">
      <c r="A58" s="71" t="s">
        <v>610</v>
      </c>
      <c r="B58" s="72" t="str">
        <f>'№ 5ведомственная'!D393</f>
        <v>600</v>
      </c>
      <c r="C58" s="100" t="str">
        <f>'№ 5ведомственная'!E393</f>
        <v xml:space="preserve"> Предоставление субсидий бюджетным, автономным учреждениям и иным некоммерческим организациям</v>
      </c>
      <c r="D58" s="101">
        <f>'№ 5ведомственная'!F393</f>
        <v>9374.4</v>
      </c>
      <c r="E58" s="101">
        <f>'№ 5ведомственная'!G393</f>
        <v>9374.4</v>
      </c>
      <c r="F58" s="101">
        <f>'№ 5ведомственная'!H393</f>
        <v>9374.4</v>
      </c>
      <c r="G58" s="53"/>
    </row>
    <row r="59" spans="1:7" ht="39.6" outlineLevel="4" x14ac:dyDescent="0.3">
      <c r="A59" s="71" t="s">
        <v>705</v>
      </c>
      <c r="B59" s="72"/>
      <c r="C59" s="100" t="s">
        <v>608</v>
      </c>
      <c r="D59" s="101">
        <f>D60</f>
        <v>9999</v>
      </c>
      <c r="E59" s="101">
        <f>E60</f>
        <v>9754.1999999999989</v>
      </c>
      <c r="F59" s="101">
        <f>F60</f>
        <v>9556.6</v>
      </c>
      <c r="G59" s="53"/>
    </row>
    <row r="60" spans="1:7" ht="26.4" outlineLevel="4" x14ac:dyDescent="0.3">
      <c r="A60" s="71" t="s">
        <v>705</v>
      </c>
      <c r="B60" s="72" t="s">
        <v>38</v>
      </c>
      <c r="C60" s="100" t="s">
        <v>329</v>
      </c>
      <c r="D60" s="101">
        <f>'№ 5ведомственная'!F395</f>
        <v>9999</v>
      </c>
      <c r="E60" s="101">
        <f>'№ 5ведомственная'!G395</f>
        <v>9754.1999999999989</v>
      </c>
      <c r="F60" s="101">
        <f>'№ 5ведомственная'!H395</f>
        <v>9556.6</v>
      </c>
      <c r="G60" s="53"/>
    </row>
    <row r="61" spans="1:7" ht="39.6" outlineLevel="4" x14ac:dyDescent="0.3">
      <c r="A61" s="71" t="s">
        <v>619</v>
      </c>
      <c r="B61" s="72"/>
      <c r="C61" s="100" t="s">
        <v>620</v>
      </c>
      <c r="D61" s="101">
        <f>D62</f>
        <v>17.899999999999999</v>
      </c>
      <c r="E61" s="101">
        <f>E62</f>
        <v>17.899999999999999</v>
      </c>
      <c r="F61" s="101">
        <f>F62</f>
        <v>17.899999999999999</v>
      </c>
      <c r="G61" s="53"/>
    </row>
    <row r="62" spans="1:7" ht="26.4" outlineLevel="4" x14ac:dyDescent="0.3">
      <c r="A62" s="71" t="s">
        <v>619</v>
      </c>
      <c r="B62" s="72" t="s">
        <v>38</v>
      </c>
      <c r="C62" s="100" t="s">
        <v>329</v>
      </c>
      <c r="D62" s="101">
        <f>'№ 5ведомственная'!F397</f>
        <v>17.899999999999999</v>
      </c>
      <c r="E62" s="101">
        <f>'№ 5ведомственная'!G397</f>
        <v>17.899999999999999</v>
      </c>
      <c r="F62" s="101">
        <f>'№ 5ведомственная'!H397</f>
        <v>17.899999999999999</v>
      </c>
      <c r="G62" s="53"/>
    </row>
    <row r="63" spans="1:7" outlineLevel="2" x14ac:dyDescent="0.3">
      <c r="A63" s="71" t="s">
        <v>172</v>
      </c>
      <c r="B63" s="71"/>
      <c r="C63" s="100" t="s">
        <v>455</v>
      </c>
      <c r="D63" s="101">
        <f>D66+D68+D64</f>
        <v>14696.2</v>
      </c>
      <c r="E63" s="101">
        <f>E66+E68+E64</f>
        <v>14646.2</v>
      </c>
      <c r="F63" s="101">
        <f>F66+F68+F64</f>
        <v>14636.2</v>
      </c>
      <c r="G63" s="53"/>
    </row>
    <row r="64" spans="1:7" ht="92.4" outlineLevel="2" x14ac:dyDescent="0.3">
      <c r="A64" s="71" t="s">
        <v>565</v>
      </c>
      <c r="B64" s="72"/>
      <c r="C64" s="100" t="s">
        <v>590</v>
      </c>
      <c r="D64" s="101">
        <f>D65</f>
        <v>1953.5</v>
      </c>
      <c r="E64" s="101">
        <f>E65</f>
        <v>1953.5</v>
      </c>
      <c r="F64" s="101">
        <f>F65</f>
        <v>1953.5</v>
      </c>
      <c r="G64" s="53"/>
    </row>
    <row r="65" spans="1:7" ht="26.4" outlineLevel="2" x14ac:dyDescent="0.3">
      <c r="A65" s="71" t="s">
        <v>565</v>
      </c>
      <c r="B65" s="72">
        <v>600</v>
      </c>
      <c r="C65" s="100" t="s">
        <v>329</v>
      </c>
      <c r="D65" s="101">
        <f>'№ 5ведомственная'!F400</f>
        <v>1953.5</v>
      </c>
      <c r="E65" s="101">
        <f>'№ 5ведомственная'!G400</f>
        <v>1953.5</v>
      </c>
      <c r="F65" s="101">
        <f>'№ 5ведомственная'!H400</f>
        <v>1953.5</v>
      </c>
      <c r="G65" s="53"/>
    </row>
    <row r="66" spans="1:7" ht="26.4" outlineLevel="3" x14ac:dyDescent="0.3">
      <c r="A66" s="71" t="s">
        <v>173</v>
      </c>
      <c r="B66" s="71"/>
      <c r="C66" s="100" t="s">
        <v>456</v>
      </c>
      <c r="D66" s="101">
        <f>D67</f>
        <v>6242.7</v>
      </c>
      <c r="E66" s="101">
        <f>E67</f>
        <v>6192.7</v>
      </c>
      <c r="F66" s="101">
        <f>F67</f>
        <v>6182.7</v>
      </c>
      <c r="G66" s="53"/>
    </row>
    <row r="67" spans="1:7" ht="26.4" outlineLevel="4" x14ac:dyDescent="0.3">
      <c r="A67" s="71" t="s">
        <v>173</v>
      </c>
      <c r="B67" s="71" t="s">
        <v>38</v>
      </c>
      <c r="C67" s="100" t="s">
        <v>329</v>
      </c>
      <c r="D67" s="101">
        <f>'№ 5ведомственная'!F402</f>
        <v>6242.7</v>
      </c>
      <c r="E67" s="101">
        <f>'№ 5ведомственная'!G402</f>
        <v>6192.7</v>
      </c>
      <c r="F67" s="101">
        <f>'№ 5ведомственная'!H402</f>
        <v>6182.7</v>
      </c>
      <c r="G67" s="53"/>
    </row>
    <row r="68" spans="1:7" ht="26.4" outlineLevel="3" x14ac:dyDescent="0.3">
      <c r="A68" s="71" t="s">
        <v>174</v>
      </c>
      <c r="B68" s="71"/>
      <c r="C68" s="100" t="s">
        <v>457</v>
      </c>
      <c r="D68" s="101">
        <f>D69</f>
        <v>6500</v>
      </c>
      <c r="E68" s="101">
        <f>E69</f>
        <v>6500</v>
      </c>
      <c r="F68" s="101">
        <f>F69</f>
        <v>6500</v>
      </c>
      <c r="G68" s="53"/>
    </row>
    <row r="69" spans="1:7" ht="26.4" outlineLevel="4" x14ac:dyDescent="0.3">
      <c r="A69" s="71" t="s">
        <v>174</v>
      </c>
      <c r="B69" s="71" t="s">
        <v>38</v>
      </c>
      <c r="C69" s="100" t="s">
        <v>329</v>
      </c>
      <c r="D69" s="101">
        <f>'№ 5ведомственная'!F404</f>
        <v>6500</v>
      </c>
      <c r="E69" s="101">
        <f>'№ 5ведомственная'!G404</f>
        <v>6500</v>
      </c>
      <c r="F69" s="101">
        <f>'№ 5ведомственная'!H404</f>
        <v>6500</v>
      </c>
      <c r="G69" s="53"/>
    </row>
    <row r="70" spans="1:7" ht="26.4" outlineLevel="4" x14ac:dyDescent="0.3">
      <c r="A70" s="71" t="s">
        <v>629</v>
      </c>
      <c r="B70" s="72"/>
      <c r="C70" s="100" t="s">
        <v>630</v>
      </c>
      <c r="D70" s="101">
        <f t="shared" ref="D70:F71" si="3">D71</f>
        <v>74.900000000000006</v>
      </c>
      <c r="E70" s="101">
        <f t="shared" si="3"/>
        <v>74.900000000000006</v>
      </c>
      <c r="F70" s="101">
        <f t="shared" si="3"/>
        <v>74.900000000000006</v>
      </c>
      <c r="G70" s="53"/>
    </row>
    <row r="71" spans="1:7" ht="39.6" outlineLevel="4" x14ac:dyDescent="0.3">
      <c r="A71" s="71" t="s">
        <v>628</v>
      </c>
      <c r="B71" s="72"/>
      <c r="C71" s="100" t="s">
        <v>631</v>
      </c>
      <c r="D71" s="101">
        <f t="shared" si="3"/>
        <v>74.900000000000006</v>
      </c>
      <c r="E71" s="101">
        <f t="shared" si="3"/>
        <v>74.900000000000006</v>
      </c>
      <c r="F71" s="101">
        <f t="shared" si="3"/>
        <v>74.900000000000006</v>
      </c>
      <c r="G71" s="53"/>
    </row>
    <row r="72" spans="1:7" ht="26.4" outlineLevel="4" x14ac:dyDescent="0.3">
      <c r="A72" s="71" t="s">
        <v>628</v>
      </c>
      <c r="B72" s="72">
        <v>600</v>
      </c>
      <c r="C72" s="100" t="s">
        <v>329</v>
      </c>
      <c r="D72" s="101">
        <f>'№ 5ведомственная'!F407</f>
        <v>74.900000000000006</v>
      </c>
      <c r="E72" s="101">
        <f>'№ 5ведомственная'!G407</f>
        <v>74.900000000000006</v>
      </c>
      <c r="F72" s="101">
        <f>'№ 5ведомственная'!H407</f>
        <v>74.900000000000006</v>
      </c>
      <c r="G72" s="53"/>
    </row>
    <row r="73" spans="1:7" ht="52.8" outlineLevel="4" x14ac:dyDescent="0.3">
      <c r="A73" s="71" t="s">
        <v>731</v>
      </c>
      <c r="B73" s="72"/>
      <c r="C73" s="100" t="s">
        <v>730</v>
      </c>
      <c r="D73" s="101">
        <f t="shared" ref="D73:F74" si="4">D74</f>
        <v>1351.4</v>
      </c>
      <c r="E73" s="101">
        <f t="shared" si="4"/>
        <v>1351.4</v>
      </c>
      <c r="F73" s="101">
        <f t="shared" si="4"/>
        <v>1351.4</v>
      </c>
      <c r="G73" s="53"/>
    </row>
    <row r="74" spans="1:7" ht="52.8" outlineLevel="4" x14ac:dyDescent="0.3">
      <c r="A74" s="71" t="s">
        <v>732</v>
      </c>
      <c r="B74" s="72"/>
      <c r="C74" s="100" t="s">
        <v>733</v>
      </c>
      <c r="D74" s="101">
        <f t="shared" si="4"/>
        <v>1351.4</v>
      </c>
      <c r="E74" s="101">
        <f t="shared" si="4"/>
        <v>1351.4</v>
      </c>
      <c r="F74" s="101">
        <f t="shared" si="4"/>
        <v>1351.4</v>
      </c>
      <c r="G74" s="53"/>
    </row>
    <row r="75" spans="1:7" ht="26.4" outlineLevel="4" x14ac:dyDescent="0.3">
      <c r="A75" s="71" t="s">
        <v>732</v>
      </c>
      <c r="B75" s="72">
        <v>600</v>
      </c>
      <c r="C75" s="100" t="s">
        <v>329</v>
      </c>
      <c r="D75" s="101">
        <f>'№ 5ведомственная'!F410</f>
        <v>1351.4</v>
      </c>
      <c r="E75" s="101">
        <f>'№ 5ведомственная'!G410</f>
        <v>1351.4</v>
      </c>
      <c r="F75" s="101">
        <f>'№ 5ведомственная'!H410</f>
        <v>1351.4</v>
      </c>
      <c r="G75" s="53"/>
    </row>
    <row r="76" spans="1:7" ht="26.4" outlineLevel="1" x14ac:dyDescent="0.3">
      <c r="A76" s="71" t="s">
        <v>182</v>
      </c>
      <c r="B76" s="71"/>
      <c r="C76" s="100" t="s">
        <v>464</v>
      </c>
      <c r="D76" s="101">
        <f>D77+D86</f>
        <v>29397.300000000003</v>
      </c>
      <c r="E76" s="101">
        <f t="shared" ref="E76:F76" si="5">E77+E86</f>
        <v>28197.300000000003</v>
      </c>
      <c r="F76" s="101">
        <f t="shared" si="5"/>
        <v>27697.300000000003</v>
      </c>
      <c r="G76" s="53"/>
    </row>
    <row r="77" spans="1:7" ht="30.75" customHeight="1" outlineLevel="2" x14ac:dyDescent="0.3">
      <c r="A77" s="71" t="s">
        <v>183</v>
      </c>
      <c r="B77" s="71"/>
      <c r="C77" s="100" t="s">
        <v>465</v>
      </c>
      <c r="D77" s="101">
        <f>D80+D82+D78+D84</f>
        <v>27365.800000000003</v>
      </c>
      <c r="E77" s="101">
        <f t="shared" ref="E77:F77" si="6">E80+E82+E78+E84</f>
        <v>26165.800000000003</v>
      </c>
      <c r="F77" s="101">
        <f t="shared" si="6"/>
        <v>25665.800000000003</v>
      </c>
      <c r="G77" s="53"/>
    </row>
    <row r="78" spans="1:7" ht="46.5" customHeight="1" outlineLevel="2" x14ac:dyDescent="0.3">
      <c r="A78" s="71" t="s">
        <v>570</v>
      </c>
      <c r="B78" s="71"/>
      <c r="C78" s="100" t="s">
        <v>571</v>
      </c>
      <c r="D78" s="101">
        <f>D79</f>
        <v>5503.9</v>
      </c>
      <c r="E78" s="101">
        <f>E79</f>
        <v>5503.9</v>
      </c>
      <c r="F78" s="101">
        <f>F79</f>
        <v>5503.9</v>
      </c>
      <c r="G78" s="53"/>
    </row>
    <row r="79" spans="1:7" ht="30.75" customHeight="1" outlineLevel="2" x14ac:dyDescent="0.3">
      <c r="A79" s="71" t="s">
        <v>570</v>
      </c>
      <c r="B79" s="71" t="s">
        <v>38</v>
      </c>
      <c r="C79" s="100" t="s">
        <v>329</v>
      </c>
      <c r="D79" s="101">
        <f>'№ 5ведомственная'!F421</f>
        <v>5503.9</v>
      </c>
      <c r="E79" s="101">
        <f>'№ 5ведомственная'!G421</f>
        <v>5503.9</v>
      </c>
      <c r="F79" s="101">
        <f>'№ 5ведомственная'!H421</f>
        <v>5503.9</v>
      </c>
      <c r="G79" s="53"/>
    </row>
    <row r="80" spans="1:7" ht="26.4" outlineLevel="3" x14ac:dyDescent="0.3">
      <c r="A80" s="71" t="s">
        <v>184</v>
      </c>
      <c r="B80" s="71"/>
      <c r="C80" s="100" t="s">
        <v>591</v>
      </c>
      <c r="D80" s="101">
        <f>D81</f>
        <v>16731.7</v>
      </c>
      <c r="E80" s="101">
        <f>E81</f>
        <v>15531.7</v>
      </c>
      <c r="F80" s="101">
        <f>F81</f>
        <v>15031.7</v>
      </c>
      <c r="G80" s="53"/>
    </row>
    <row r="81" spans="1:7" ht="26.4" outlineLevel="4" x14ac:dyDescent="0.3">
      <c r="A81" s="71" t="s">
        <v>184</v>
      </c>
      <c r="B81" s="71" t="s">
        <v>38</v>
      </c>
      <c r="C81" s="100" t="s">
        <v>329</v>
      </c>
      <c r="D81" s="101">
        <f>'№ 5ведомственная'!F423</f>
        <v>16731.7</v>
      </c>
      <c r="E81" s="101">
        <f>'№ 5ведомственная'!G423</f>
        <v>15531.7</v>
      </c>
      <c r="F81" s="101">
        <f>'№ 5ведомственная'!H423</f>
        <v>15031.7</v>
      </c>
      <c r="G81" s="53"/>
    </row>
    <row r="82" spans="1:7" ht="39.6" outlineLevel="3" x14ac:dyDescent="0.3">
      <c r="A82" s="71" t="s">
        <v>203</v>
      </c>
      <c r="B82" s="71"/>
      <c r="C82" s="100" t="s">
        <v>479</v>
      </c>
      <c r="D82" s="101">
        <f>D83</f>
        <v>5074.6000000000004</v>
      </c>
      <c r="E82" s="101">
        <f>E83</f>
        <v>5074.6000000000004</v>
      </c>
      <c r="F82" s="101">
        <f>F83</f>
        <v>5074.6000000000004</v>
      </c>
      <c r="G82" s="53"/>
    </row>
    <row r="83" spans="1:7" ht="26.4" outlineLevel="4" x14ac:dyDescent="0.3">
      <c r="A83" s="71" t="s">
        <v>203</v>
      </c>
      <c r="B83" s="71" t="s">
        <v>38</v>
      </c>
      <c r="C83" s="100" t="s">
        <v>329</v>
      </c>
      <c r="D83" s="101">
        <f>'№ 5ведомственная'!F493</f>
        <v>5074.6000000000004</v>
      </c>
      <c r="E83" s="101">
        <f>'№ 5ведомственная'!G493</f>
        <v>5074.6000000000004</v>
      </c>
      <c r="F83" s="101">
        <f>'№ 5ведомственная'!H493</f>
        <v>5074.6000000000004</v>
      </c>
      <c r="G83" s="53"/>
    </row>
    <row r="84" spans="1:7" ht="39.6" outlineLevel="4" x14ac:dyDescent="0.3">
      <c r="A84" s="71" t="s">
        <v>581</v>
      </c>
      <c r="B84" s="72"/>
      <c r="C84" s="100" t="s">
        <v>580</v>
      </c>
      <c r="D84" s="101">
        <f>D85</f>
        <v>55.6</v>
      </c>
      <c r="E84" s="101">
        <f>E85</f>
        <v>55.6</v>
      </c>
      <c r="F84" s="101">
        <f>F85</f>
        <v>55.6</v>
      </c>
      <c r="G84" s="53"/>
    </row>
    <row r="85" spans="1:7" ht="26.4" outlineLevel="4" x14ac:dyDescent="0.3">
      <c r="A85" s="71" t="s">
        <v>581</v>
      </c>
      <c r="B85" s="72" t="s">
        <v>38</v>
      </c>
      <c r="C85" s="100" t="s">
        <v>329</v>
      </c>
      <c r="D85" s="101">
        <f>'№ 5ведомственная'!F425</f>
        <v>55.6</v>
      </c>
      <c r="E85" s="101">
        <f>'№ 5ведомственная'!G425</f>
        <v>55.6</v>
      </c>
      <c r="F85" s="101">
        <f>'№ 5ведомственная'!H425</f>
        <v>55.6</v>
      </c>
      <c r="G85" s="53"/>
    </row>
    <row r="86" spans="1:7" ht="79.2" outlineLevel="4" x14ac:dyDescent="0.3">
      <c r="A86" s="71" t="s">
        <v>657</v>
      </c>
      <c r="B86" s="72"/>
      <c r="C86" s="100" t="s">
        <v>659</v>
      </c>
      <c r="D86" s="101">
        <f>D87</f>
        <v>2031.5</v>
      </c>
      <c r="E86" s="101">
        <f t="shared" ref="E86:F87" si="7">E87</f>
        <v>2031.5</v>
      </c>
      <c r="F86" s="101">
        <f t="shared" si="7"/>
        <v>2031.5</v>
      </c>
      <c r="G86" s="53"/>
    </row>
    <row r="87" spans="1:7" ht="26.4" outlineLevel="4" x14ac:dyDescent="0.3">
      <c r="A87" s="71" t="s">
        <v>658</v>
      </c>
      <c r="B87" s="72"/>
      <c r="C87" s="100" t="s">
        <v>656</v>
      </c>
      <c r="D87" s="101">
        <f>D88</f>
        <v>2031.5</v>
      </c>
      <c r="E87" s="101">
        <f t="shared" si="7"/>
        <v>2031.5</v>
      </c>
      <c r="F87" s="101">
        <f t="shared" si="7"/>
        <v>2031.5</v>
      </c>
      <c r="G87" s="53"/>
    </row>
    <row r="88" spans="1:7" ht="26.4" outlineLevel="4" x14ac:dyDescent="0.3">
      <c r="A88" s="71" t="s">
        <v>658</v>
      </c>
      <c r="B88" s="72">
        <v>600</v>
      </c>
      <c r="C88" s="100" t="s">
        <v>329</v>
      </c>
      <c r="D88" s="101">
        <f>'№ 5ведомственная'!F428</f>
        <v>2031.5</v>
      </c>
      <c r="E88" s="101">
        <f>'№ 5ведомственная'!G428</f>
        <v>2031.5</v>
      </c>
      <c r="F88" s="101">
        <f>'№ 5ведомственная'!H428</f>
        <v>2031.5</v>
      </c>
      <c r="G88" s="53"/>
    </row>
    <row r="89" spans="1:7" outlineLevel="1" x14ac:dyDescent="0.3">
      <c r="A89" s="71" t="s">
        <v>190</v>
      </c>
      <c r="B89" s="71"/>
      <c r="C89" s="100" t="s">
        <v>470</v>
      </c>
      <c r="D89" s="101">
        <f>D90+D97</f>
        <v>7652.5</v>
      </c>
      <c r="E89" s="101">
        <f>E90+E97</f>
        <v>6700.7</v>
      </c>
      <c r="F89" s="101">
        <f>F90+F97</f>
        <v>6400.7</v>
      </c>
      <c r="G89" s="53"/>
    </row>
    <row r="90" spans="1:7" ht="26.4" outlineLevel="2" x14ac:dyDescent="0.3">
      <c r="A90" s="71" t="s">
        <v>191</v>
      </c>
      <c r="B90" s="71"/>
      <c r="C90" s="100" t="s">
        <v>471</v>
      </c>
      <c r="D90" s="101">
        <f>D91+D93+D95</f>
        <v>5963.6</v>
      </c>
      <c r="E90" s="101">
        <f t="shared" ref="E90:F90" si="8">E91+E93+E95</f>
        <v>5011.8</v>
      </c>
      <c r="F90" s="101">
        <f t="shared" si="8"/>
        <v>4711.8</v>
      </c>
      <c r="G90" s="53"/>
    </row>
    <row r="91" spans="1:7" ht="26.4" outlineLevel="3" x14ac:dyDescent="0.3">
      <c r="A91" s="71" t="s">
        <v>192</v>
      </c>
      <c r="B91" s="71"/>
      <c r="C91" s="100" t="s">
        <v>472</v>
      </c>
      <c r="D91" s="101">
        <f t="shared" ref="D91:F91" si="9">D92</f>
        <v>5811.8</v>
      </c>
      <c r="E91" s="101">
        <f t="shared" si="9"/>
        <v>5011.8</v>
      </c>
      <c r="F91" s="101">
        <f t="shared" si="9"/>
        <v>4711.8</v>
      </c>
      <c r="G91" s="53"/>
    </row>
    <row r="92" spans="1:7" ht="26.4" outlineLevel="4" x14ac:dyDescent="0.3">
      <c r="A92" s="71" t="s">
        <v>192</v>
      </c>
      <c r="B92" s="71" t="s">
        <v>38</v>
      </c>
      <c r="C92" s="100" t="s">
        <v>329</v>
      </c>
      <c r="D92" s="101">
        <f>'№ 5ведомственная'!F449</f>
        <v>5811.8</v>
      </c>
      <c r="E92" s="101">
        <f>'№ 5ведомственная'!G449</f>
        <v>5011.8</v>
      </c>
      <c r="F92" s="101">
        <f>'№ 5ведомственная'!H449</f>
        <v>4711.8</v>
      </c>
      <c r="G92" s="53"/>
    </row>
    <row r="93" spans="1:7" ht="52.8" outlineLevel="4" x14ac:dyDescent="0.3">
      <c r="A93" s="71" t="s">
        <v>757</v>
      </c>
      <c r="B93" s="72"/>
      <c r="C93" s="100" t="s">
        <v>759</v>
      </c>
      <c r="D93" s="101">
        <f>D94</f>
        <v>101.2</v>
      </c>
      <c r="E93" s="101">
        <f t="shared" ref="E93:F93" si="10">E94</f>
        <v>0</v>
      </c>
      <c r="F93" s="101">
        <f t="shared" si="10"/>
        <v>0</v>
      </c>
      <c r="G93" s="53"/>
    </row>
    <row r="94" spans="1:7" ht="26.4" outlineLevel="4" x14ac:dyDescent="0.3">
      <c r="A94" s="71" t="s">
        <v>757</v>
      </c>
      <c r="B94" s="72" t="s">
        <v>38</v>
      </c>
      <c r="C94" s="100" t="s">
        <v>329</v>
      </c>
      <c r="D94" s="101">
        <f>'№ 5ведомственная'!F451</f>
        <v>101.2</v>
      </c>
      <c r="E94" s="101">
        <f>'№ 5ведомственная'!G451</f>
        <v>0</v>
      </c>
      <c r="F94" s="101">
        <f>'№ 5ведомственная'!H451</f>
        <v>0</v>
      </c>
      <c r="G94" s="53"/>
    </row>
    <row r="95" spans="1:7" ht="52.8" outlineLevel="4" x14ac:dyDescent="0.3">
      <c r="A95" s="71" t="s">
        <v>758</v>
      </c>
      <c r="B95" s="72"/>
      <c r="C95" s="100" t="s">
        <v>760</v>
      </c>
      <c r="D95" s="101">
        <f>D96</f>
        <v>50.6</v>
      </c>
      <c r="E95" s="101">
        <f t="shared" ref="E95:F95" si="11">E96</f>
        <v>0</v>
      </c>
      <c r="F95" s="101">
        <f t="shared" si="11"/>
        <v>0</v>
      </c>
      <c r="G95" s="53"/>
    </row>
    <row r="96" spans="1:7" ht="26.4" outlineLevel="4" x14ac:dyDescent="0.3">
      <c r="A96" s="71" t="s">
        <v>758</v>
      </c>
      <c r="B96" s="72" t="s">
        <v>38</v>
      </c>
      <c r="C96" s="100" t="s">
        <v>329</v>
      </c>
      <c r="D96" s="101">
        <f>'№ 5ведомственная'!F453</f>
        <v>50.6</v>
      </c>
      <c r="E96" s="101">
        <f>'№ 5ведомственная'!G453</f>
        <v>0</v>
      </c>
      <c r="F96" s="101">
        <f>'№ 5ведомственная'!H453</f>
        <v>0</v>
      </c>
      <c r="G96" s="53"/>
    </row>
    <row r="97" spans="1:7" outlineLevel="4" x14ac:dyDescent="0.3">
      <c r="A97" s="71" t="s">
        <v>567</v>
      </c>
      <c r="B97" s="71"/>
      <c r="C97" s="100" t="s">
        <v>568</v>
      </c>
      <c r="D97" s="101">
        <f>D98+D100</f>
        <v>1688.8999999999999</v>
      </c>
      <c r="E97" s="101">
        <f>E98+E100</f>
        <v>1688.8999999999999</v>
      </c>
      <c r="F97" s="101">
        <f>F98+F100</f>
        <v>1688.8999999999999</v>
      </c>
      <c r="G97" s="53"/>
    </row>
    <row r="98" spans="1:7" ht="39.6" outlineLevel="4" x14ac:dyDescent="0.3">
      <c r="A98" s="71" t="s">
        <v>566</v>
      </c>
      <c r="B98" s="71"/>
      <c r="C98" s="100" t="s">
        <v>569</v>
      </c>
      <c r="D98" s="101">
        <f>D99</f>
        <v>1383.6</v>
      </c>
      <c r="E98" s="101">
        <f>E99</f>
        <v>1383.6</v>
      </c>
      <c r="F98" s="101">
        <f>F99</f>
        <v>1383.6</v>
      </c>
      <c r="G98" s="53"/>
    </row>
    <row r="99" spans="1:7" ht="26.4" outlineLevel="4" x14ac:dyDescent="0.3">
      <c r="A99" s="71" t="s">
        <v>566</v>
      </c>
      <c r="B99" s="71" t="s">
        <v>38</v>
      </c>
      <c r="C99" s="100" t="s">
        <v>329</v>
      </c>
      <c r="D99" s="101">
        <f>'№ 5ведомственная'!F458</f>
        <v>1383.6</v>
      </c>
      <c r="E99" s="101">
        <f>'№ 5ведомственная'!G458</f>
        <v>1383.6</v>
      </c>
      <c r="F99" s="101">
        <f>'№ 5ведомственная'!H458</f>
        <v>1383.6</v>
      </c>
      <c r="G99" s="53"/>
    </row>
    <row r="100" spans="1:7" outlineLevel="4" x14ac:dyDescent="0.3">
      <c r="A100" s="71" t="s">
        <v>583</v>
      </c>
      <c r="B100" s="71"/>
      <c r="C100" s="100" t="s">
        <v>584</v>
      </c>
      <c r="D100" s="101">
        <f>D101</f>
        <v>305.3</v>
      </c>
      <c r="E100" s="101">
        <f>E101</f>
        <v>305.3</v>
      </c>
      <c r="F100" s="101">
        <f>F101</f>
        <v>305.3</v>
      </c>
      <c r="G100" s="53"/>
    </row>
    <row r="101" spans="1:7" ht="26.4" outlineLevel="4" x14ac:dyDescent="0.3">
      <c r="A101" s="71" t="s">
        <v>583</v>
      </c>
      <c r="B101" s="71" t="s">
        <v>38</v>
      </c>
      <c r="C101" s="100" t="s">
        <v>329</v>
      </c>
      <c r="D101" s="101">
        <f>'№ 5ведомственная'!F456</f>
        <v>305.3</v>
      </c>
      <c r="E101" s="101">
        <f>'№ 5ведомственная'!G456</f>
        <v>305.3</v>
      </c>
      <c r="F101" s="101">
        <f>'№ 5ведомственная'!H456</f>
        <v>305.3</v>
      </c>
      <c r="G101" s="53"/>
    </row>
    <row r="102" spans="1:7" ht="26.4" outlineLevel="1" x14ac:dyDescent="0.3">
      <c r="A102" s="71" t="s">
        <v>194</v>
      </c>
      <c r="B102" s="71"/>
      <c r="C102" s="100" t="s">
        <v>473</v>
      </c>
      <c r="D102" s="101">
        <f>D103</f>
        <v>24081.8</v>
      </c>
      <c r="E102" s="101">
        <f>E103</f>
        <v>23781.8</v>
      </c>
      <c r="F102" s="101">
        <f>F103</f>
        <v>23681.7</v>
      </c>
      <c r="G102" s="53"/>
    </row>
    <row r="103" spans="1:7" ht="26.4" outlineLevel="2" x14ac:dyDescent="0.3">
      <c r="A103" s="71" t="s">
        <v>195</v>
      </c>
      <c r="B103" s="71"/>
      <c r="C103" s="100" t="s">
        <v>474</v>
      </c>
      <c r="D103" s="101">
        <f>D104+D108</f>
        <v>24081.8</v>
      </c>
      <c r="E103" s="101">
        <f>E104+E108</f>
        <v>23781.8</v>
      </c>
      <c r="F103" s="101">
        <f>F104+F108</f>
        <v>23681.7</v>
      </c>
      <c r="G103" s="53"/>
    </row>
    <row r="104" spans="1:7" ht="26.4" outlineLevel="3" x14ac:dyDescent="0.3">
      <c r="A104" s="71" t="s">
        <v>196</v>
      </c>
      <c r="B104" s="71"/>
      <c r="C104" s="100" t="s">
        <v>475</v>
      </c>
      <c r="D104" s="101">
        <f>D105+D106+D107</f>
        <v>18555.8</v>
      </c>
      <c r="E104" s="101">
        <f>E105+E106+E107</f>
        <v>18255.8</v>
      </c>
      <c r="F104" s="101">
        <f>F105+F106+F107</f>
        <v>18155.7</v>
      </c>
      <c r="G104" s="53"/>
    </row>
    <row r="105" spans="1:7" ht="52.8" outlineLevel="4" x14ac:dyDescent="0.3">
      <c r="A105" s="71" t="s">
        <v>196</v>
      </c>
      <c r="B105" s="71" t="s">
        <v>6</v>
      </c>
      <c r="C105" s="100" t="s">
        <v>302</v>
      </c>
      <c r="D105" s="101">
        <f>'№ 5ведомственная'!F358</f>
        <v>15252.6</v>
      </c>
      <c r="E105" s="101">
        <f>'№ 5ведомственная'!G358</f>
        <v>15252.6</v>
      </c>
      <c r="F105" s="101">
        <f>'№ 5ведомственная'!H358</f>
        <v>15252.6</v>
      </c>
      <c r="G105" s="53"/>
    </row>
    <row r="106" spans="1:7" ht="26.4" outlineLevel="4" x14ac:dyDescent="0.3">
      <c r="A106" s="71" t="s">
        <v>196</v>
      </c>
      <c r="B106" s="71" t="s">
        <v>7</v>
      </c>
      <c r="C106" s="100" t="s">
        <v>303</v>
      </c>
      <c r="D106" s="101">
        <f>'№ 5ведомственная'!F359</f>
        <v>3297.2</v>
      </c>
      <c r="E106" s="101">
        <f>'№ 5ведомственная'!G359</f>
        <v>2997.2</v>
      </c>
      <c r="F106" s="101">
        <f>'№ 5ведомственная'!H359</f>
        <v>2897.1</v>
      </c>
      <c r="G106" s="53"/>
    </row>
    <row r="107" spans="1:7" outlineLevel="4" x14ac:dyDescent="0.3">
      <c r="A107" s="71" t="s">
        <v>196</v>
      </c>
      <c r="B107" s="71" t="s">
        <v>8</v>
      </c>
      <c r="C107" s="100" t="s">
        <v>304</v>
      </c>
      <c r="D107" s="101">
        <f>'№ 5ведомственная'!F360</f>
        <v>6</v>
      </c>
      <c r="E107" s="101">
        <f>'№ 5ведомственная'!G360</f>
        <v>6</v>
      </c>
      <c r="F107" s="101">
        <f>'№ 5ведомственная'!H360</f>
        <v>6</v>
      </c>
      <c r="G107" s="53"/>
    </row>
    <row r="108" spans="1:7" ht="26.4" outlineLevel="3" x14ac:dyDescent="0.3">
      <c r="A108" s="71" t="s">
        <v>197</v>
      </c>
      <c r="B108" s="71"/>
      <c r="C108" s="100" t="s">
        <v>664</v>
      </c>
      <c r="D108" s="101">
        <f>D109+D110</f>
        <v>5526</v>
      </c>
      <c r="E108" s="101">
        <f>E109+E110</f>
        <v>5526</v>
      </c>
      <c r="F108" s="101">
        <f>F109+F110</f>
        <v>5526</v>
      </c>
      <c r="G108" s="53"/>
    </row>
    <row r="109" spans="1:7" ht="52.8" outlineLevel="4" x14ac:dyDescent="0.3">
      <c r="A109" s="71" t="s">
        <v>197</v>
      </c>
      <c r="B109" s="71" t="s">
        <v>6</v>
      </c>
      <c r="C109" s="100" t="s">
        <v>302</v>
      </c>
      <c r="D109" s="101">
        <f>'№ 5ведомственная'!F462</f>
        <v>5453</v>
      </c>
      <c r="E109" s="101">
        <f>'№ 5ведомственная'!G462</f>
        <v>5453</v>
      </c>
      <c r="F109" s="101">
        <f>'№ 5ведомственная'!H462</f>
        <v>5453</v>
      </c>
      <c r="G109" s="53"/>
    </row>
    <row r="110" spans="1:7" ht="26.4" outlineLevel="4" x14ac:dyDescent="0.3">
      <c r="A110" s="71" t="s">
        <v>197</v>
      </c>
      <c r="B110" s="71" t="s">
        <v>7</v>
      </c>
      <c r="C110" s="100" t="s">
        <v>303</v>
      </c>
      <c r="D110" s="101">
        <f>'№ 5ведомственная'!F463</f>
        <v>73</v>
      </c>
      <c r="E110" s="101">
        <f>'№ 5ведомственная'!G463</f>
        <v>73</v>
      </c>
      <c r="F110" s="101">
        <f>'№ 5ведомственная'!H463</f>
        <v>73</v>
      </c>
      <c r="G110" s="53"/>
    </row>
    <row r="111" spans="1:7" s="28" customFormat="1" ht="26.4" x14ac:dyDescent="0.3">
      <c r="A111" s="71" t="s">
        <v>208</v>
      </c>
      <c r="B111" s="71"/>
      <c r="C111" s="100" t="s">
        <v>665</v>
      </c>
      <c r="D111" s="101">
        <f>D112+D135+D143</f>
        <v>68296.800000000003</v>
      </c>
      <c r="E111" s="101">
        <f>E112+E135+E143</f>
        <v>60962.2</v>
      </c>
      <c r="F111" s="101">
        <f>F112+F135+F143</f>
        <v>59406.7</v>
      </c>
      <c r="G111" s="58"/>
    </row>
    <row r="112" spans="1:7" ht="26.4" outlineLevel="1" x14ac:dyDescent="0.3">
      <c r="A112" s="71" t="s">
        <v>225</v>
      </c>
      <c r="B112" s="71"/>
      <c r="C112" s="100" t="s">
        <v>503</v>
      </c>
      <c r="D112" s="101">
        <f>D113+D124</f>
        <v>56598.8</v>
      </c>
      <c r="E112" s="101">
        <f>E113+E124</f>
        <v>49364.2</v>
      </c>
      <c r="F112" s="101">
        <f>F113+F124</f>
        <v>47858.7</v>
      </c>
      <c r="G112" s="53"/>
    </row>
    <row r="113" spans="1:12" outlineLevel="2" x14ac:dyDescent="0.3">
      <c r="A113" s="71" t="s">
        <v>226</v>
      </c>
      <c r="B113" s="71"/>
      <c r="C113" s="100" t="s">
        <v>504</v>
      </c>
      <c r="D113" s="101">
        <f>D116+D114+D122+D120</f>
        <v>20039.3</v>
      </c>
      <c r="E113" s="101">
        <f t="shared" ref="E113:F113" si="12">E116+E114+E122+E120</f>
        <v>17539.3</v>
      </c>
      <c r="F113" s="101">
        <f t="shared" si="12"/>
        <v>17039.3</v>
      </c>
      <c r="G113" s="53"/>
    </row>
    <row r="114" spans="1:12" ht="39.6" outlineLevel="2" x14ac:dyDescent="0.3">
      <c r="A114" s="71" t="s">
        <v>574</v>
      </c>
      <c r="B114" s="71"/>
      <c r="C114" s="100" t="s">
        <v>587</v>
      </c>
      <c r="D114" s="101">
        <f>D115</f>
        <v>9210.9</v>
      </c>
      <c r="E114" s="101">
        <f>E115</f>
        <v>9210.9</v>
      </c>
      <c r="F114" s="101">
        <f>F115</f>
        <v>9210.9</v>
      </c>
      <c r="G114" s="53"/>
    </row>
    <row r="115" spans="1:12" ht="52.8" outlineLevel="2" x14ac:dyDescent="0.3">
      <c r="A115" s="71" t="s">
        <v>574</v>
      </c>
      <c r="B115" s="71" t="s">
        <v>6</v>
      </c>
      <c r="C115" s="100" t="s">
        <v>302</v>
      </c>
      <c r="D115" s="101">
        <f>'№ 5ведомственная'!F535</f>
        <v>9210.9</v>
      </c>
      <c r="E115" s="101">
        <f>'№ 5ведомственная'!G535</f>
        <v>9210.9</v>
      </c>
      <c r="F115" s="101">
        <f>'№ 5ведомственная'!H535</f>
        <v>9210.9</v>
      </c>
      <c r="G115" s="53"/>
    </row>
    <row r="116" spans="1:12" outlineLevel="3" x14ac:dyDescent="0.3">
      <c r="A116" s="71" t="s">
        <v>227</v>
      </c>
      <c r="B116" s="71"/>
      <c r="C116" s="100" t="s">
        <v>505</v>
      </c>
      <c r="D116" s="101">
        <f>D117+D118+D119</f>
        <v>10725.4</v>
      </c>
      <c r="E116" s="101">
        <f>E117+E118+E119</f>
        <v>8225.4</v>
      </c>
      <c r="F116" s="101">
        <f>F117+F118+F119</f>
        <v>7725.4</v>
      </c>
      <c r="G116" s="53"/>
    </row>
    <row r="117" spans="1:12" ht="52.8" outlineLevel="4" x14ac:dyDescent="0.3">
      <c r="A117" s="71" t="s">
        <v>227</v>
      </c>
      <c r="B117" s="71" t="s">
        <v>6</v>
      </c>
      <c r="C117" s="100" t="s">
        <v>302</v>
      </c>
      <c r="D117" s="101">
        <f>'№ 5ведомственная'!F537</f>
        <v>5923.4</v>
      </c>
      <c r="E117" s="101">
        <f>'№ 5ведомственная'!G537</f>
        <v>5923.4</v>
      </c>
      <c r="F117" s="101">
        <f>'№ 5ведомственная'!H537</f>
        <v>5923.4</v>
      </c>
      <c r="G117" s="53"/>
    </row>
    <row r="118" spans="1:12" ht="26.4" outlineLevel="4" x14ac:dyDescent="0.3">
      <c r="A118" s="71" t="s">
        <v>227</v>
      </c>
      <c r="B118" s="71" t="s">
        <v>7</v>
      </c>
      <c r="C118" s="100" t="s">
        <v>303</v>
      </c>
      <c r="D118" s="101">
        <f>'№ 5ведомственная'!F538</f>
        <v>4772</v>
      </c>
      <c r="E118" s="101">
        <f>'№ 5ведомственная'!G538</f>
        <v>2272</v>
      </c>
      <c r="F118" s="101">
        <f>'№ 5ведомственная'!H538</f>
        <v>1772</v>
      </c>
      <c r="G118" s="53"/>
    </row>
    <row r="119" spans="1:12" outlineLevel="4" x14ac:dyDescent="0.3">
      <c r="A119" s="71" t="s">
        <v>227</v>
      </c>
      <c r="B119" s="71" t="s">
        <v>8</v>
      </c>
      <c r="C119" s="100" t="s">
        <v>304</v>
      </c>
      <c r="D119" s="101">
        <f>'№ 5ведомственная'!F539</f>
        <v>30</v>
      </c>
      <c r="E119" s="101">
        <f>'№ 5ведомственная'!G539</f>
        <v>30</v>
      </c>
      <c r="F119" s="101">
        <f>'№ 5ведомственная'!H539</f>
        <v>30</v>
      </c>
      <c r="G119" s="53"/>
    </row>
    <row r="120" spans="1:12" ht="39.6" outlineLevel="4" x14ac:dyDescent="0.3">
      <c r="A120" s="71" t="s">
        <v>708</v>
      </c>
      <c r="B120" s="72"/>
      <c r="C120" s="100" t="s">
        <v>707</v>
      </c>
      <c r="D120" s="101">
        <f>D121</f>
        <v>10</v>
      </c>
      <c r="E120" s="101">
        <f t="shared" ref="E120:F120" si="13">E121</f>
        <v>10</v>
      </c>
      <c r="F120" s="101">
        <f t="shared" si="13"/>
        <v>10</v>
      </c>
      <c r="G120" s="53"/>
    </row>
    <row r="121" spans="1:12" ht="26.4" outlineLevel="4" x14ac:dyDescent="0.3">
      <c r="A121" s="71" t="s">
        <v>708</v>
      </c>
      <c r="B121" s="72" t="s">
        <v>7</v>
      </c>
      <c r="C121" s="100" t="s">
        <v>303</v>
      </c>
      <c r="D121" s="101">
        <f>'№ 5ведомственная'!F541</f>
        <v>10</v>
      </c>
      <c r="E121" s="101">
        <f>'№ 5ведомственная'!G541</f>
        <v>10</v>
      </c>
      <c r="F121" s="101">
        <f>'№ 5ведомственная'!H541</f>
        <v>10</v>
      </c>
      <c r="G121" s="53"/>
    </row>
    <row r="122" spans="1:12" ht="39.6" outlineLevel="4" x14ac:dyDescent="0.3">
      <c r="A122" s="71" t="s">
        <v>578</v>
      </c>
      <c r="B122" s="72"/>
      <c r="C122" s="100" t="s">
        <v>577</v>
      </c>
      <c r="D122" s="101">
        <f>D123</f>
        <v>93</v>
      </c>
      <c r="E122" s="101">
        <f>E123</f>
        <v>93</v>
      </c>
      <c r="F122" s="101">
        <f>F123</f>
        <v>93</v>
      </c>
      <c r="G122" s="53"/>
    </row>
    <row r="123" spans="1:12" ht="52.8" outlineLevel="4" x14ac:dyDescent="0.3">
      <c r="A123" s="71" t="s">
        <v>578</v>
      </c>
      <c r="B123" s="72" t="s">
        <v>6</v>
      </c>
      <c r="C123" s="100" t="s">
        <v>302</v>
      </c>
      <c r="D123" s="101">
        <f>'№ 5ведомственная'!F543</f>
        <v>93</v>
      </c>
      <c r="E123" s="101">
        <f>'№ 5ведомственная'!G543</f>
        <v>93</v>
      </c>
      <c r="F123" s="101">
        <f>'№ 5ведомственная'!H543</f>
        <v>93</v>
      </c>
      <c r="G123" s="53"/>
    </row>
    <row r="124" spans="1:12" ht="26.4" outlineLevel="2" x14ac:dyDescent="0.3">
      <c r="A124" s="71" t="s">
        <v>228</v>
      </c>
      <c r="B124" s="71"/>
      <c r="C124" s="100" t="s">
        <v>709</v>
      </c>
      <c r="D124" s="101">
        <f>D125+D127+D131+D129+D133</f>
        <v>36559.5</v>
      </c>
      <c r="E124" s="101">
        <f t="shared" ref="E124:F124" si="14">E125+E127+E131+E129+E133</f>
        <v>31824.9</v>
      </c>
      <c r="F124" s="101">
        <f t="shared" si="14"/>
        <v>30819.4</v>
      </c>
      <c r="G124" s="53"/>
    </row>
    <row r="125" spans="1:12" ht="39.6" outlineLevel="2" x14ac:dyDescent="0.3">
      <c r="A125" s="71" t="s">
        <v>575</v>
      </c>
      <c r="B125" s="71"/>
      <c r="C125" s="100" t="s">
        <v>587</v>
      </c>
      <c r="D125" s="101">
        <f>D126</f>
        <v>12306.7</v>
      </c>
      <c r="E125" s="101">
        <f>E126</f>
        <v>12306.7</v>
      </c>
      <c r="F125" s="101">
        <f>F126</f>
        <v>12306.7</v>
      </c>
      <c r="G125" s="53"/>
    </row>
    <row r="126" spans="1:12" ht="26.4" outlineLevel="2" x14ac:dyDescent="0.3">
      <c r="A126" s="71" t="s">
        <v>575</v>
      </c>
      <c r="B126" s="71" t="s">
        <v>38</v>
      </c>
      <c r="C126" s="100" t="s">
        <v>329</v>
      </c>
      <c r="D126" s="101">
        <f>'№ 5ведомственная'!F546</f>
        <v>12306.7</v>
      </c>
      <c r="E126" s="101">
        <f>'№ 5ведомственная'!G546</f>
        <v>12306.7</v>
      </c>
      <c r="F126" s="101">
        <f>'№ 5ведомственная'!H546</f>
        <v>12306.7</v>
      </c>
      <c r="G126" s="53"/>
    </row>
    <row r="127" spans="1:12" ht="26.4" outlineLevel="3" x14ac:dyDescent="0.3">
      <c r="A127" s="71" t="s">
        <v>229</v>
      </c>
      <c r="B127" s="71"/>
      <c r="C127" s="100" t="s">
        <v>507</v>
      </c>
      <c r="D127" s="101">
        <f>D128</f>
        <v>23298.5</v>
      </c>
      <c r="E127" s="101">
        <f>E128</f>
        <v>19393.900000000001</v>
      </c>
      <c r="F127" s="101">
        <f>F128</f>
        <v>18388.400000000001</v>
      </c>
      <c r="G127" s="53"/>
    </row>
    <row r="128" spans="1:12" ht="26.4" outlineLevel="4" x14ac:dyDescent="0.3">
      <c r="A128" s="71" t="s">
        <v>229</v>
      </c>
      <c r="B128" s="71" t="s">
        <v>38</v>
      </c>
      <c r="C128" s="100" t="s">
        <v>329</v>
      </c>
      <c r="D128" s="101">
        <f>'№ 5ведомственная'!F548</f>
        <v>23298.5</v>
      </c>
      <c r="E128" s="101">
        <f>'№ 5ведомственная'!G548</f>
        <v>19393.900000000001</v>
      </c>
      <c r="F128" s="101">
        <f>'№ 5ведомственная'!H548</f>
        <v>18388.400000000001</v>
      </c>
      <c r="G128" s="53"/>
      <c r="L128" s="24" t="s">
        <v>623</v>
      </c>
    </row>
    <row r="129" spans="1:7" ht="39.6" outlineLevel="4" x14ac:dyDescent="0.3">
      <c r="A129" s="71" t="s">
        <v>706</v>
      </c>
      <c r="B129" s="72"/>
      <c r="C129" s="100" t="s">
        <v>727</v>
      </c>
      <c r="D129" s="101">
        <f>D130</f>
        <v>70</v>
      </c>
      <c r="E129" s="101">
        <f t="shared" ref="E129:F129" si="15">E130</f>
        <v>0</v>
      </c>
      <c r="F129" s="101">
        <f t="shared" si="15"/>
        <v>0</v>
      </c>
      <c r="G129" s="53"/>
    </row>
    <row r="130" spans="1:7" ht="26.4" outlineLevel="4" x14ac:dyDescent="0.3">
      <c r="A130" s="71" t="s">
        <v>706</v>
      </c>
      <c r="B130" s="72" t="s">
        <v>38</v>
      </c>
      <c r="C130" s="100" t="s">
        <v>329</v>
      </c>
      <c r="D130" s="101">
        <f>'№ 5ведомственная'!F550</f>
        <v>70</v>
      </c>
      <c r="E130" s="101">
        <f>'№ 5ведомственная'!G550</f>
        <v>0</v>
      </c>
      <c r="F130" s="101">
        <f>'№ 5ведомственная'!H550</f>
        <v>0</v>
      </c>
      <c r="G130" s="53"/>
    </row>
    <row r="131" spans="1:7" ht="39.6" outlineLevel="4" x14ac:dyDescent="0.3">
      <c r="A131" s="71" t="s">
        <v>579</v>
      </c>
      <c r="B131" s="72"/>
      <c r="C131" s="100" t="s">
        <v>577</v>
      </c>
      <c r="D131" s="101">
        <f>D132</f>
        <v>124.3</v>
      </c>
      <c r="E131" s="101">
        <f>E132</f>
        <v>124.3</v>
      </c>
      <c r="F131" s="101">
        <f>F132</f>
        <v>124.3</v>
      </c>
      <c r="G131" s="53"/>
    </row>
    <row r="132" spans="1:7" ht="26.4" outlineLevel="4" x14ac:dyDescent="0.3">
      <c r="A132" s="71" t="s">
        <v>579</v>
      </c>
      <c r="B132" s="72">
        <v>600</v>
      </c>
      <c r="C132" s="100" t="s">
        <v>329</v>
      </c>
      <c r="D132" s="101">
        <f>'№ 5ведомственная'!F552</f>
        <v>124.3</v>
      </c>
      <c r="E132" s="101">
        <f>'№ 5ведомственная'!G552</f>
        <v>124.3</v>
      </c>
      <c r="F132" s="101">
        <f>'№ 5ведомственная'!H552</f>
        <v>124.3</v>
      </c>
      <c r="G132" s="53"/>
    </row>
    <row r="133" spans="1:7" ht="26.4" outlineLevel="4" x14ac:dyDescent="0.3">
      <c r="A133" s="71" t="s">
        <v>773</v>
      </c>
      <c r="B133" s="72"/>
      <c r="C133" s="100" t="s">
        <v>774</v>
      </c>
      <c r="D133" s="101">
        <f>D134</f>
        <v>760</v>
      </c>
      <c r="E133" s="101">
        <f t="shared" ref="E133:F133" si="16">E134</f>
        <v>0</v>
      </c>
      <c r="F133" s="101">
        <f t="shared" si="16"/>
        <v>0</v>
      </c>
      <c r="G133" s="53"/>
    </row>
    <row r="134" spans="1:7" ht="26.4" outlineLevel="4" x14ac:dyDescent="0.3">
      <c r="A134" s="71" t="s">
        <v>773</v>
      </c>
      <c r="B134" s="72">
        <v>600</v>
      </c>
      <c r="C134" s="100" t="s">
        <v>329</v>
      </c>
      <c r="D134" s="101">
        <f>'№ 5ведомственная'!F554</f>
        <v>760</v>
      </c>
      <c r="E134" s="101">
        <f>'№ 5ведомственная'!G554</f>
        <v>0</v>
      </c>
      <c r="F134" s="101">
        <f>'№ 5ведомственная'!H554</f>
        <v>0</v>
      </c>
      <c r="G134" s="53"/>
    </row>
    <row r="135" spans="1:7" ht="39.6" outlineLevel="1" x14ac:dyDescent="0.3">
      <c r="A135" s="71" t="s">
        <v>209</v>
      </c>
      <c r="B135" s="71"/>
      <c r="C135" s="100" t="s">
        <v>487</v>
      </c>
      <c r="D135" s="101">
        <f>D136</f>
        <v>7655.4</v>
      </c>
      <c r="E135" s="101">
        <f t="shared" ref="E135:F135" si="17">E136</f>
        <v>7555.4</v>
      </c>
      <c r="F135" s="101">
        <f t="shared" si="17"/>
        <v>7505.4</v>
      </c>
      <c r="G135" s="53"/>
    </row>
    <row r="136" spans="1:7" ht="26.4" outlineLevel="2" x14ac:dyDescent="0.3">
      <c r="A136" s="71" t="s">
        <v>210</v>
      </c>
      <c r="B136" s="71"/>
      <c r="C136" s="100" t="s">
        <v>746</v>
      </c>
      <c r="D136" s="101">
        <f>D139+D137+D141</f>
        <v>7655.4</v>
      </c>
      <c r="E136" s="101">
        <f t="shared" ref="E136:F136" si="18">E139+E137+E141</f>
        <v>7555.4</v>
      </c>
      <c r="F136" s="101">
        <f t="shared" si="18"/>
        <v>7505.4</v>
      </c>
      <c r="G136" s="53"/>
    </row>
    <row r="137" spans="1:7" ht="39.6" outlineLevel="2" x14ac:dyDescent="0.3">
      <c r="A137" s="71" t="s">
        <v>572</v>
      </c>
      <c r="B137" s="71"/>
      <c r="C137" s="100" t="s">
        <v>573</v>
      </c>
      <c r="D137" s="101">
        <f>D138</f>
        <v>1887.1</v>
      </c>
      <c r="E137" s="101">
        <f>E138</f>
        <v>1887.1</v>
      </c>
      <c r="F137" s="101">
        <f>F138</f>
        <v>1887.1</v>
      </c>
      <c r="G137" s="53"/>
    </row>
    <row r="138" spans="1:7" ht="26.4" outlineLevel="2" x14ac:dyDescent="0.3">
      <c r="A138" s="71" t="s">
        <v>572</v>
      </c>
      <c r="B138" s="71" t="s">
        <v>38</v>
      </c>
      <c r="C138" s="100" t="s">
        <v>329</v>
      </c>
      <c r="D138" s="101">
        <f>'№ 5ведомственная'!F501</f>
        <v>1887.1</v>
      </c>
      <c r="E138" s="101">
        <f>'№ 5ведомственная'!G501</f>
        <v>1887.1</v>
      </c>
      <c r="F138" s="101">
        <f>'№ 5ведомственная'!H501</f>
        <v>1887.1</v>
      </c>
      <c r="G138" s="53"/>
    </row>
    <row r="139" spans="1:7" ht="39.6" outlineLevel="3" x14ac:dyDescent="0.3">
      <c r="A139" s="71" t="s">
        <v>211</v>
      </c>
      <c r="B139" s="71"/>
      <c r="C139" s="100" t="s">
        <v>489</v>
      </c>
      <c r="D139" s="101">
        <f>D140</f>
        <v>5749.2</v>
      </c>
      <c r="E139" s="101">
        <f>E140</f>
        <v>5649.2</v>
      </c>
      <c r="F139" s="101">
        <f>F140</f>
        <v>5599.2</v>
      </c>
      <c r="G139" s="53"/>
    </row>
    <row r="140" spans="1:7" ht="26.4" outlineLevel="4" x14ac:dyDescent="0.3">
      <c r="A140" s="71" t="s">
        <v>211</v>
      </c>
      <c r="B140" s="71" t="s">
        <v>38</v>
      </c>
      <c r="C140" s="100" t="s">
        <v>329</v>
      </c>
      <c r="D140" s="101">
        <f>'№ 5ведомственная'!F503</f>
        <v>5749.2</v>
      </c>
      <c r="E140" s="101">
        <f>'№ 5ведомственная'!G503</f>
        <v>5649.2</v>
      </c>
      <c r="F140" s="101">
        <f>'№ 5ведомственная'!H503</f>
        <v>5599.2</v>
      </c>
      <c r="G140" s="53"/>
    </row>
    <row r="141" spans="1:7" ht="39.6" outlineLevel="4" x14ac:dyDescent="0.3">
      <c r="A141" s="103" t="s">
        <v>582</v>
      </c>
      <c r="B141" s="102"/>
      <c r="C141" s="78" t="s">
        <v>580</v>
      </c>
      <c r="D141" s="101">
        <f>D142</f>
        <v>19.100000000000001</v>
      </c>
      <c r="E141" s="101">
        <f>E142</f>
        <v>19.100000000000001</v>
      </c>
      <c r="F141" s="101">
        <f>F142</f>
        <v>19.100000000000001</v>
      </c>
      <c r="G141" s="53"/>
    </row>
    <row r="142" spans="1:7" ht="26.4" outlineLevel="4" x14ac:dyDescent="0.3">
      <c r="A142" s="71" t="s">
        <v>582</v>
      </c>
      <c r="B142" s="72" t="s">
        <v>38</v>
      </c>
      <c r="C142" s="100" t="s">
        <v>329</v>
      </c>
      <c r="D142" s="101">
        <f>'№ 5ведомственная'!F505</f>
        <v>19.100000000000001</v>
      </c>
      <c r="E142" s="101">
        <f>'№ 5ведомственная'!G505</f>
        <v>19.100000000000001</v>
      </c>
      <c r="F142" s="101">
        <f>'№ 5ведомственная'!H505</f>
        <v>19.100000000000001</v>
      </c>
      <c r="G142" s="53"/>
    </row>
    <row r="143" spans="1:7" ht="39.6" outlineLevel="1" x14ac:dyDescent="0.3">
      <c r="A143" s="71" t="s">
        <v>231</v>
      </c>
      <c r="B143" s="71"/>
      <c r="C143" s="100" t="s">
        <v>531</v>
      </c>
      <c r="D143" s="101">
        <f t="shared" ref="D143:F144" si="19">D144</f>
        <v>4042.6</v>
      </c>
      <c r="E143" s="101">
        <f t="shared" si="19"/>
        <v>4042.6</v>
      </c>
      <c r="F143" s="101">
        <f t="shared" si="19"/>
        <v>4042.6</v>
      </c>
      <c r="G143" s="53"/>
    </row>
    <row r="144" spans="1:7" ht="39.6" outlineLevel="1" x14ac:dyDescent="0.3">
      <c r="A144" s="71" t="s">
        <v>640</v>
      </c>
      <c r="B144" s="72"/>
      <c r="C144" s="100" t="s">
        <v>641</v>
      </c>
      <c r="D144" s="101">
        <f t="shared" si="19"/>
        <v>4042.6</v>
      </c>
      <c r="E144" s="101">
        <f t="shared" si="19"/>
        <v>4042.6</v>
      </c>
      <c r="F144" s="101">
        <f t="shared" si="19"/>
        <v>4042.6</v>
      </c>
      <c r="G144" s="53"/>
    </row>
    <row r="145" spans="1:7" ht="26.4" outlineLevel="3" x14ac:dyDescent="0.3">
      <c r="A145" s="71" t="s">
        <v>650</v>
      </c>
      <c r="B145" s="71"/>
      <c r="C145" s="100" t="s">
        <v>508</v>
      </c>
      <c r="D145" s="101">
        <f>D146+D147</f>
        <v>4042.6</v>
      </c>
      <c r="E145" s="101">
        <f t="shared" ref="E145:F145" si="20">E146+E147</f>
        <v>4042.6</v>
      </c>
      <c r="F145" s="101">
        <f t="shared" si="20"/>
        <v>4042.6</v>
      </c>
      <c r="G145" s="53"/>
    </row>
    <row r="146" spans="1:7" ht="52.8" outlineLevel="4" x14ac:dyDescent="0.3">
      <c r="A146" s="71" t="s">
        <v>650</v>
      </c>
      <c r="B146" s="71" t="s">
        <v>6</v>
      </c>
      <c r="C146" s="100" t="s">
        <v>302</v>
      </c>
      <c r="D146" s="101">
        <f>'№ 5ведомственная'!F560</f>
        <v>3817.6</v>
      </c>
      <c r="E146" s="101">
        <f>'№ 5ведомственная'!G560</f>
        <v>3817.6</v>
      </c>
      <c r="F146" s="101">
        <f>'№ 5ведомственная'!H560</f>
        <v>3817.6</v>
      </c>
      <c r="G146" s="53"/>
    </row>
    <row r="147" spans="1:7" ht="26.4" outlineLevel="4" x14ac:dyDescent="0.3">
      <c r="A147" s="71" t="s">
        <v>650</v>
      </c>
      <c r="B147" s="71" t="s">
        <v>7</v>
      </c>
      <c r="C147" s="100" t="s">
        <v>303</v>
      </c>
      <c r="D147" s="101">
        <f>'№ 5ведомственная'!F561</f>
        <v>225</v>
      </c>
      <c r="E147" s="101">
        <f>'№ 5ведомственная'!G561</f>
        <v>225</v>
      </c>
      <c r="F147" s="101">
        <f>'№ 5ведомственная'!H561</f>
        <v>225</v>
      </c>
      <c r="G147" s="53"/>
    </row>
    <row r="148" spans="1:7" s="28" customFormat="1" ht="26.4" x14ac:dyDescent="0.3">
      <c r="A148" s="71" t="s">
        <v>233</v>
      </c>
      <c r="B148" s="71"/>
      <c r="C148" s="100" t="s">
        <v>666</v>
      </c>
      <c r="D148" s="101">
        <f>D149+D165</f>
        <v>7689.6999999999989</v>
      </c>
      <c r="E148" s="101">
        <f>E149+E165</f>
        <v>4365.3999999999996</v>
      </c>
      <c r="F148" s="101">
        <f>F149+F165</f>
        <v>4265.3999999999996</v>
      </c>
      <c r="G148" s="58"/>
    </row>
    <row r="149" spans="1:7" ht="26.4" outlineLevel="1" x14ac:dyDescent="0.3">
      <c r="A149" s="71" t="s">
        <v>234</v>
      </c>
      <c r="B149" s="71"/>
      <c r="C149" s="100" t="s">
        <v>509</v>
      </c>
      <c r="D149" s="101">
        <f>D150+D153+D156</f>
        <v>4624.2999999999993</v>
      </c>
      <c r="E149" s="101">
        <f t="shared" ref="E149:F149" si="21">E150+E153+E156</f>
        <v>1500</v>
      </c>
      <c r="F149" s="101">
        <f t="shared" si="21"/>
        <v>1500</v>
      </c>
      <c r="G149" s="53"/>
    </row>
    <row r="150" spans="1:7" ht="66" outlineLevel="2" x14ac:dyDescent="0.3">
      <c r="A150" s="71" t="s">
        <v>235</v>
      </c>
      <c r="B150" s="71"/>
      <c r="C150" s="100" t="s">
        <v>510</v>
      </c>
      <c r="D150" s="101">
        <f t="shared" ref="D150:F151" si="22">D151</f>
        <v>600</v>
      </c>
      <c r="E150" s="101">
        <f t="shared" si="22"/>
        <v>500</v>
      </c>
      <c r="F150" s="101">
        <f t="shared" si="22"/>
        <v>500</v>
      </c>
      <c r="G150" s="53"/>
    </row>
    <row r="151" spans="1:7" ht="79.2" outlineLevel="3" x14ac:dyDescent="0.3">
      <c r="A151" s="71" t="s">
        <v>236</v>
      </c>
      <c r="B151" s="71"/>
      <c r="C151" s="100" t="s">
        <v>511</v>
      </c>
      <c r="D151" s="101">
        <f t="shared" si="22"/>
        <v>600</v>
      </c>
      <c r="E151" s="101">
        <f t="shared" si="22"/>
        <v>500</v>
      </c>
      <c r="F151" s="101">
        <f t="shared" si="22"/>
        <v>500</v>
      </c>
      <c r="G151" s="53"/>
    </row>
    <row r="152" spans="1:7" ht="26.4" outlineLevel="4" x14ac:dyDescent="0.3">
      <c r="A152" s="71" t="s">
        <v>236</v>
      </c>
      <c r="B152" s="71" t="s">
        <v>7</v>
      </c>
      <c r="C152" s="100" t="s">
        <v>303</v>
      </c>
      <c r="D152" s="101">
        <f>'№ 5ведомственная'!F578</f>
        <v>600</v>
      </c>
      <c r="E152" s="101">
        <f>'№ 5ведомственная'!G578</f>
        <v>500</v>
      </c>
      <c r="F152" s="101">
        <f>'№ 5ведомственная'!H578</f>
        <v>500</v>
      </c>
      <c r="G152" s="53"/>
    </row>
    <row r="153" spans="1:7" ht="39.6" outlineLevel="2" x14ac:dyDescent="0.3">
      <c r="A153" s="71" t="s">
        <v>237</v>
      </c>
      <c r="B153" s="71"/>
      <c r="C153" s="100" t="s">
        <v>728</v>
      </c>
      <c r="D153" s="101">
        <f t="shared" ref="D153:F154" si="23">D154</f>
        <v>1200</v>
      </c>
      <c r="E153" s="101">
        <f t="shared" si="23"/>
        <v>1000</v>
      </c>
      <c r="F153" s="101">
        <f t="shared" si="23"/>
        <v>1000</v>
      </c>
      <c r="G153" s="53"/>
    </row>
    <row r="154" spans="1:7" ht="26.4" outlineLevel="3" x14ac:dyDescent="0.3">
      <c r="A154" s="71" t="s">
        <v>238</v>
      </c>
      <c r="B154" s="71"/>
      <c r="C154" s="100" t="s">
        <v>514</v>
      </c>
      <c r="D154" s="101">
        <f>D155</f>
        <v>1200</v>
      </c>
      <c r="E154" s="101">
        <f t="shared" si="23"/>
        <v>1000</v>
      </c>
      <c r="F154" s="101">
        <f t="shared" si="23"/>
        <v>1000</v>
      </c>
      <c r="G154" s="53"/>
    </row>
    <row r="155" spans="1:7" ht="26.4" outlineLevel="4" x14ac:dyDescent="0.3">
      <c r="A155" s="71" t="s">
        <v>238</v>
      </c>
      <c r="B155" s="71" t="s">
        <v>7</v>
      </c>
      <c r="C155" s="100" t="s">
        <v>303</v>
      </c>
      <c r="D155" s="101">
        <f>'№ 5ведомственная'!F581</f>
        <v>1200</v>
      </c>
      <c r="E155" s="101">
        <f>'№ 5ведомственная'!G581</f>
        <v>1000</v>
      </c>
      <c r="F155" s="101">
        <f>'№ 5ведомственная'!H581</f>
        <v>1000</v>
      </c>
      <c r="G155" s="53"/>
    </row>
    <row r="156" spans="1:7" ht="26.4" outlineLevel="4" x14ac:dyDescent="0.3">
      <c r="A156" s="71" t="s">
        <v>787</v>
      </c>
      <c r="B156" s="72"/>
      <c r="C156" s="100" t="s">
        <v>626</v>
      </c>
      <c r="D156" s="101">
        <f>D161+D157+D163+D159</f>
        <v>2824.2999999999997</v>
      </c>
      <c r="E156" s="101">
        <f t="shared" ref="E156:F156" si="24">E161+E157+E163+E159</f>
        <v>0</v>
      </c>
      <c r="F156" s="101">
        <f t="shared" si="24"/>
        <v>0</v>
      </c>
      <c r="G156" s="53"/>
    </row>
    <row r="157" spans="1:7" outlineLevel="4" x14ac:dyDescent="0.3">
      <c r="A157" s="103" t="s">
        <v>788</v>
      </c>
      <c r="B157" s="102"/>
      <c r="C157" s="78" t="s">
        <v>775</v>
      </c>
      <c r="D157" s="101">
        <f>D158</f>
        <v>45</v>
      </c>
      <c r="E157" s="101">
        <f t="shared" ref="E157:F157" si="25">E158</f>
        <v>0</v>
      </c>
      <c r="F157" s="101">
        <f t="shared" si="25"/>
        <v>0</v>
      </c>
      <c r="G157" s="53"/>
    </row>
    <row r="158" spans="1:7" ht="26.4" outlineLevel="4" x14ac:dyDescent="0.3">
      <c r="A158" s="103" t="s">
        <v>788</v>
      </c>
      <c r="B158" s="102">
        <v>200</v>
      </c>
      <c r="C158" s="78" t="s">
        <v>303</v>
      </c>
      <c r="D158" s="101">
        <f>'№ 5ведомственная'!F568</f>
        <v>45</v>
      </c>
      <c r="E158" s="101">
        <f>'№ 5ведомственная'!G568</f>
        <v>0</v>
      </c>
      <c r="F158" s="101">
        <f>'№ 5ведомственная'!H568</f>
        <v>0</v>
      </c>
      <c r="G158" s="53"/>
    </row>
    <row r="159" spans="1:7" ht="57" customHeight="1" outlineLevel="4" x14ac:dyDescent="0.3">
      <c r="A159" s="103" t="s">
        <v>791</v>
      </c>
      <c r="B159" s="102"/>
      <c r="C159" s="78" t="s">
        <v>801</v>
      </c>
      <c r="D159" s="101">
        <f>D160</f>
        <v>2409.6999999999998</v>
      </c>
      <c r="E159" s="101">
        <f t="shared" ref="E159:F159" si="26">E160</f>
        <v>0</v>
      </c>
      <c r="F159" s="101">
        <f t="shared" si="26"/>
        <v>0</v>
      </c>
      <c r="G159" s="53"/>
    </row>
    <row r="160" spans="1:7" ht="26.4" outlineLevel="4" x14ac:dyDescent="0.3">
      <c r="A160" s="103" t="s">
        <v>791</v>
      </c>
      <c r="B160" s="102">
        <v>200</v>
      </c>
      <c r="C160" s="78" t="s">
        <v>303</v>
      </c>
      <c r="D160" s="101">
        <f>'№ 5ведомственная'!F570</f>
        <v>2409.6999999999998</v>
      </c>
      <c r="E160" s="101">
        <f>'№ 5ведомственная'!G570</f>
        <v>0</v>
      </c>
      <c r="F160" s="101">
        <f>'№ 5ведомственная'!H570</f>
        <v>0</v>
      </c>
      <c r="G160" s="53"/>
    </row>
    <row r="161" spans="1:7" ht="79.2" outlineLevel="4" x14ac:dyDescent="0.3">
      <c r="A161" s="71" t="s">
        <v>790</v>
      </c>
      <c r="B161" s="72"/>
      <c r="C161" s="100" t="s">
        <v>803</v>
      </c>
      <c r="D161" s="101">
        <f>D162</f>
        <v>160</v>
      </c>
      <c r="E161" s="101">
        <f t="shared" ref="E161:F161" si="27">E162</f>
        <v>0</v>
      </c>
      <c r="F161" s="101">
        <f t="shared" si="27"/>
        <v>0</v>
      </c>
      <c r="G161" s="53"/>
    </row>
    <row r="162" spans="1:7" ht="26.4" outlineLevel="4" x14ac:dyDescent="0.3">
      <c r="A162" s="71" t="s">
        <v>790</v>
      </c>
      <c r="B162" s="72" t="s">
        <v>7</v>
      </c>
      <c r="C162" s="100" t="s">
        <v>303</v>
      </c>
      <c r="D162" s="101">
        <f>'№ 5ведомственная'!F584</f>
        <v>160</v>
      </c>
      <c r="E162" s="101">
        <f>'№ 5ведомственная'!G584</f>
        <v>0</v>
      </c>
      <c r="F162" s="101">
        <f>'№ 5ведомственная'!H584</f>
        <v>0</v>
      </c>
      <c r="G162" s="53"/>
    </row>
    <row r="163" spans="1:7" ht="66" outlineLevel="4" x14ac:dyDescent="0.3">
      <c r="A163" s="103" t="s">
        <v>789</v>
      </c>
      <c r="B163" s="102"/>
      <c r="C163" s="78" t="s">
        <v>776</v>
      </c>
      <c r="D163" s="101">
        <f>D164</f>
        <v>209.6</v>
      </c>
      <c r="E163" s="101">
        <f t="shared" ref="E163:F163" si="28">E164</f>
        <v>0</v>
      </c>
      <c r="F163" s="101">
        <f t="shared" si="28"/>
        <v>0</v>
      </c>
      <c r="G163" s="53"/>
    </row>
    <row r="164" spans="1:7" ht="26.4" outlineLevel="4" x14ac:dyDescent="0.3">
      <c r="A164" s="103" t="s">
        <v>789</v>
      </c>
      <c r="B164" s="102">
        <v>200</v>
      </c>
      <c r="C164" s="78" t="s">
        <v>303</v>
      </c>
      <c r="D164" s="101">
        <f>'№ 5ведомственная'!F572</f>
        <v>209.6</v>
      </c>
      <c r="E164" s="101">
        <f>'№ 5ведомственная'!G572</f>
        <v>0</v>
      </c>
      <c r="F164" s="101">
        <f>'№ 5ведомственная'!H572</f>
        <v>0</v>
      </c>
      <c r="G164" s="53"/>
    </row>
    <row r="165" spans="1:7" ht="26.4" outlineLevel="1" x14ac:dyDescent="0.3">
      <c r="A165" s="71" t="s">
        <v>239</v>
      </c>
      <c r="B165" s="71"/>
      <c r="C165" s="100" t="s">
        <v>517</v>
      </c>
      <c r="D165" s="101">
        <f t="shared" ref="D165:F166" si="29">D166</f>
        <v>3065.4</v>
      </c>
      <c r="E165" s="101">
        <f t="shared" si="29"/>
        <v>2865.4</v>
      </c>
      <c r="F165" s="101">
        <f t="shared" si="29"/>
        <v>2765.4</v>
      </c>
      <c r="G165" s="53"/>
    </row>
    <row r="166" spans="1:7" ht="26.4" outlineLevel="2" x14ac:dyDescent="0.3">
      <c r="A166" s="71" t="s">
        <v>240</v>
      </c>
      <c r="B166" s="71"/>
      <c r="C166" s="100" t="s">
        <v>518</v>
      </c>
      <c r="D166" s="101">
        <f>D167</f>
        <v>3065.4</v>
      </c>
      <c r="E166" s="101">
        <f t="shared" si="29"/>
        <v>2865.4</v>
      </c>
      <c r="F166" s="101">
        <f t="shared" si="29"/>
        <v>2765.4</v>
      </c>
      <c r="G166" s="53"/>
    </row>
    <row r="167" spans="1:7" ht="26.4" outlineLevel="3" x14ac:dyDescent="0.3">
      <c r="A167" s="71" t="s">
        <v>241</v>
      </c>
      <c r="B167" s="71"/>
      <c r="C167" s="100" t="s">
        <v>519</v>
      </c>
      <c r="D167" s="101">
        <f>D168+D169+D170</f>
        <v>3065.4</v>
      </c>
      <c r="E167" s="101">
        <f>E168+E169+E170</f>
        <v>2865.4</v>
      </c>
      <c r="F167" s="101">
        <f>F168+F169+F170</f>
        <v>2765.4</v>
      </c>
      <c r="G167" s="53"/>
    </row>
    <row r="168" spans="1:7" ht="52.8" outlineLevel="4" x14ac:dyDescent="0.3">
      <c r="A168" s="71" t="s">
        <v>241</v>
      </c>
      <c r="B168" s="71" t="s">
        <v>6</v>
      </c>
      <c r="C168" s="100" t="s">
        <v>302</v>
      </c>
      <c r="D168" s="101">
        <f>'№ 5ведомственная'!F588</f>
        <v>1961.9</v>
      </c>
      <c r="E168" s="101">
        <f>'№ 5ведомственная'!G588</f>
        <v>1961.9</v>
      </c>
      <c r="F168" s="101">
        <f>'№ 5ведомственная'!H588</f>
        <v>1961.9</v>
      </c>
      <c r="G168" s="53"/>
    </row>
    <row r="169" spans="1:7" ht="26.4" outlineLevel="4" x14ac:dyDescent="0.3">
      <c r="A169" s="71" t="s">
        <v>241</v>
      </c>
      <c r="B169" s="71" t="s">
        <v>7</v>
      </c>
      <c r="C169" s="100" t="s">
        <v>303</v>
      </c>
      <c r="D169" s="101">
        <f>'№ 5ведомственная'!F589</f>
        <v>933.5</v>
      </c>
      <c r="E169" s="101">
        <f>'№ 5ведомственная'!G589</f>
        <v>733.5</v>
      </c>
      <c r="F169" s="101">
        <f>'№ 5ведомственная'!H589</f>
        <v>633.5</v>
      </c>
      <c r="G169" s="53"/>
    </row>
    <row r="170" spans="1:7" outlineLevel="4" x14ac:dyDescent="0.3">
      <c r="A170" s="71" t="s">
        <v>241</v>
      </c>
      <c r="B170" s="72">
        <v>800</v>
      </c>
      <c r="C170" s="100" t="s">
        <v>304</v>
      </c>
      <c r="D170" s="101">
        <f>'№ 5ведомственная'!F590</f>
        <v>170</v>
      </c>
      <c r="E170" s="101">
        <f>'№ 5ведомственная'!G590</f>
        <v>170</v>
      </c>
      <c r="F170" s="101">
        <f>'№ 5ведомственная'!H590</f>
        <v>170</v>
      </c>
      <c r="G170" s="53"/>
    </row>
    <row r="171" spans="1:7" s="28" customFormat="1" ht="39.6" x14ac:dyDescent="0.3">
      <c r="A171" s="71" t="s">
        <v>71</v>
      </c>
      <c r="B171" s="71"/>
      <c r="C171" s="100" t="s">
        <v>668</v>
      </c>
      <c r="D171" s="101">
        <f>D172+D209+D240+D246</f>
        <v>207672.29999999996</v>
      </c>
      <c r="E171" s="101">
        <f>E172+E209+E240+E246</f>
        <v>173793.10000000003</v>
      </c>
      <c r="F171" s="101">
        <f>F172+F209+F240+F246</f>
        <v>174446.50000000003</v>
      </c>
      <c r="G171" s="58"/>
    </row>
    <row r="172" spans="1:7" ht="26.4" outlineLevel="1" x14ac:dyDescent="0.3">
      <c r="A172" s="71" t="s">
        <v>96</v>
      </c>
      <c r="B172" s="71"/>
      <c r="C172" s="100" t="s">
        <v>388</v>
      </c>
      <c r="D172" s="101">
        <f>D173+D178+D199+D204</f>
        <v>58046.8</v>
      </c>
      <c r="E172" s="101">
        <f t="shared" ref="E172:F172" si="30">E173+E178+E199+E204</f>
        <v>37393.199999999997</v>
      </c>
      <c r="F172" s="101">
        <f t="shared" si="30"/>
        <v>36059.899999999994</v>
      </c>
      <c r="G172" s="53"/>
    </row>
    <row r="173" spans="1:7" ht="26.4" outlineLevel="2" x14ac:dyDescent="0.3">
      <c r="A173" s="71" t="s">
        <v>105</v>
      </c>
      <c r="B173" s="71"/>
      <c r="C173" s="100" t="s">
        <v>397</v>
      </c>
      <c r="D173" s="101">
        <f>D174+D176</f>
        <v>7800</v>
      </c>
      <c r="E173" s="101">
        <f>E174+E176</f>
        <v>1000</v>
      </c>
      <c r="F173" s="101">
        <f>F174+F176</f>
        <v>1000</v>
      </c>
      <c r="G173" s="53"/>
    </row>
    <row r="174" spans="1:7" outlineLevel="3" x14ac:dyDescent="0.3">
      <c r="A174" s="71" t="s">
        <v>106</v>
      </c>
      <c r="B174" s="71"/>
      <c r="C174" s="100" t="s">
        <v>398</v>
      </c>
      <c r="D174" s="101">
        <f>D175</f>
        <v>7000</v>
      </c>
      <c r="E174" s="101">
        <f>E175</f>
        <v>500</v>
      </c>
      <c r="F174" s="101">
        <f>F175</f>
        <v>500</v>
      </c>
      <c r="G174" s="53"/>
    </row>
    <row r="175" spans="1:7" ht="26.4" outlineLevel="4" x14ac:dyDescent="0.3">
      <c r="A175" s="71" t="s">
        <v>106</v>
      </c>
      <c r="B175" s="71" t="s">
        <v>7</v>
      </c>
      <c r="C175" s="100" t="s">
        <v>303</v>
      </c>
      <c r="D175" s="101">
        <f>'№ 5ведомственная'!F211</f>
        <v>7000</v>
      </c>
      <c r="E175" s="101">
        <f>'№ 5ведомственная'!G211</f>
        <v>500</v>
      </c>
      <c r="F175" s="101">
        <f>'№ 5ведомственная'!H211</f>
        <v>500</v>
      </c>
      <c r="G175" s="53"/>
    </row>
    <row r="176" spans="1:7" outlineLevel="3" x14ac:dyDescent="0.3">
      <c r="A176" s="71" t="s">
        <v>107</v>
      </c>
      <c r="B176" s="71"/>
      <c r="C176" s="100" t="s">
        <v>399</v>
      </c>
      <c r="D176" s="101">
        <f>D177</f>
        <v>800</v>
      </c>
      <c r="E176" s="101">
        <f>E177</f>
        <v>500</v>
      </c>
      <c r="F176" s="101">
        <f>F177</f>
        <v>500</v>
      </c>
      <c r="G176" s="53"/>
    </row>
    <row r="177" spans="1:7" ht="26.4" outlineLevel="4" x14ac:dyDescent="0.3">
      <c r="A177" s="71" t="s">
        <v>107</v>
      </c>
      <c r="B177" s="71" t="s">
        <v>7</v>
      </c>
      <c r="C177" s="100" t="s">
        <v>303</v>
      </c>
      <c r="D177" s="101">
        <f>'№ 5ведомственная'!F213</f>
        <v>800</v>
      </c>
      <c r="E177" s="101">
        <f>'№ 5ведомственная'!G213</f>
        <v>500</v>
      </c>
      <c r="F177" s="101">
        <f>'№ 5ведомственная'!H213</f>
        <v>500</v>
      </c>
      <c r="G177" s="53"/>
    </row>
    <row r="178" spans="1:7" ht="26.4" outlineLevel="2" x14ac:dyDescent="0.3">
      <c r="A178" s="71" t="s">
        <v>108</v>
      </c>
      <c r="B178" s="71"/>
      <c r="C178" s="100" t="s">
        <v>400</v>
      </c>
      <c r="D178" s="101">
        <f>D179+D181+D183+D185+D187+D189+D191+D193+D195</f>
        <v>44113.5</v>
      </c>
      <c r="E178" s="101">
        <f t="shared" ref="E178:F178" si="31">E179+E181+E183+E185+E187+E189+E191+E193+E195</f>
        <v>33159.899999999994</v>
      </c>
      <c r="F178" s="101">
        <f t="shared" si="31"/>
        <v>32959.899999999994</v>
      </c>
      <c r="G178" s="53"/>
    </row>
    <row r="179" spans="1:7" outlineLevel="3" x14ac:dyDescent="0.3">
      <c r="A179" s="71" t="s">
        <v>109</v>
      </c>
      <c r="B179" s="71"/>
      <c r="C179" s="100" t="s">
        <v>401</v>
      </c>
      <c r="D179" s="101">
        <f>D180</f>
        <v>2000</v>
      </c>
      <c r="E179" s="101">
        <f>E180</f>
        <v>100</v>
      </c>
      <c r="F179" s="101">
        <f>F180</f>
        <v>100</v>
      </c>
      <c r="G179" s="53"/>
    </row>
    <row r="180" spans="1:7" ht="26.4" outlineLevel="4" x14ac:dyDescent="0.3">
      <c r="A180" s="71" t="s">
        <v>109</v>
      </c>
      <c r="B180" s="71" t="s">
        <v>7</v>
      </c>
      <c r="C180" s="100" t="s">
        <v>303</v>
      </c>
      <c r="D180" s="101">
        <f>'№ 5ведомственная'!F216</f>
        <v>2000</v>
      </c>
      <c r="E180" s="101">
        <f>'№ 5ведомственная'!G216</f>
        <v>100</v>
      </c>
      <c r="F180" s="101">
        <f>'№ 5ведомственная'!H216</f>
        <v>100</v>
      </c>
      <c r="G180" s="53"/>
    </row>
    <row r="181" spans="1:7" ht="26.4" outlineLevel="3" x14ac:dyDescent="0.3">
      <c r="A181" s="71" t="s">
        <v>110</v>
      </c>
      <c r="B181" s="71"/>
      <c r="C181" s="100" t="s">
        <v>605</v>
      </c>
      <c r="D181" s="101">
        <f>D182</f>
        <v>2000</v>
      </c>
      <c r="E181" s="101">
        <f>E182</f>
        <v>100</v>
      </c>
      <c r="F181" s="101">
        <f>F182</f>
        <v>100</v>
      </c>
      <c r="G181" s="53"/>
    </row>
    <row r="182" spans="1:7" ht="26.4" outlineLevel="4" x14ac:dyDescent="0.3">
      <c r="A182" s="71" t="s">
        <v>110</v>
      </c>
      <c r="B182" s="71" t="s">
        <v>7</v>
      </c>
      <c r="C182" s="100" t="s">
        <v>303</v>
      </c>
      <c r="D182" s="101">
        <f>'№ 5ведомственная'!F218</f>
        <v>2000</v>
      </c>
      <c r="E182" s="101">
        <f>'№ 5ведомственная'!G218</f>
        <v>100</v>
      </c>
      <c r="F182" s="101">
        <f>'№ 5ведомственная'!H218</f>
        <v>100</v>
      </c>
      <c r="G182" s="53"/>
    </row>
    <row r="183" spans="1:7" ht="39.6" outlineLevel="3" x14ac:dyDescent="0.3">
      <c r="A183" s="71" t="s">
        <v>111</v>
      </c>
      <c r="B183" s="71"/>
      <c r="C183" s="100" t="s">
        <v>402</v>
      </c>
      <c r="D183" s="101">
        <f>D184</f>
        <v>650</v>
      </c>
      <c r="E183" s="101">
        <f>E184</f>
        <v>500</v>
      </c>
      <c r="F183" s="101">
        <f>F184</f>
        <v>500</v>
      </c>
      <c r="G183" s="53"/>
    </row>
    <row r="184" spans="1:7" ht="26.4" outlineLevel="4" x14ac:dyDescent="0.3">
      <c r="A184" s="71" t="s">
        <v>111</v>
      </c>
      <c r="B184" s="71" t="s">
        <v>7</v>
      </c>
      <c r="C184" s="100" t="s">
        <v>303</v>
      </c>
      <c r="D184" s="101">
        <f>'№ 5ведомственная'!F220</f>
        <v>650</v>
      </c>
      <c r="E184" s="101">
        <f>'№ 5ведомственная'!G220</f>
        <v>500</v>
      </c>
      <c r="F184" s="101">
        <f>'№ 5ведомственная'!H220</f>
        <v>500</v>
      </c>
      <c r="G184" s="53"/>
    </row>
    <row r="185" spans="1:7" ht="26.4" outlineLevel="3" x14ac:dyDescent="0.3">
      <c r="A185" s="71" t="s">
        <v>129</v>
      </c>
      <c r="B185" s="71"/>
      <c r="C185" s="100" t="s">
        <v>422</v>
      </c>
      <c r="D185" s="101">
        <f>D186</f>
        <v>23241.599999999999</v>
      </c>
      <c r="E185" s="101">
        <f>E186</f>
        <v>22741.599999999999</v>
      </c>
      <c r="F185" s="101">
        <f>F186</f>
        <v>22641.599999999999</v>
      </c>
      <c r="G185" s="53"/>
    </row>
    <row r="186" spans="1:7" ht="26.4" outlineLevel="4" x14ac:dyDescent="0.3">
      <c r="A186" s="71" t="s">
        <v>129</v>
      </c>
      <c r="B186" s="71" t="s">
        <v>38</v>
      </c>
      <c r="C186" s="100" t="s">
        <v>329</v>
      </c>
      <c r="D186" s="101">
        <f>'№ 5ведомственная'!F291</f>
        <v>23241.599999999999</v>
      </c>
      <c r="E186" s="101">
        <f>'№ 5ведомственная'!G291</f>
        <v>22741.599999999999</v>
      </c>
      <c r="F186" s="101">
        <f>'№ 5ведомственная'!H291</f>
        <v>22641.599999999999</v>
      </c>
      <c r="G186" s="53"/>
    </row>
    <row r="187" spans="1:7" ht="26.4" outlineLevel="4" x14ac:dyDescent="0.3">
      <c r="A187" s="71" t="s">
        <v>588</v>
      </c>
      <c r="B187" s="72"/>
      <c r="C187" s="100" t="s">
        <v>589</v>
      </c>
      <c r="D187" s="101">
        <f>D188</f>
        <v>2000</v>
      </c>
      <c r="E187" s="101">
        <f>E188</f>
        <v>100</v>
      </c>
      <c r="F187" s="101">
        <f>F188</f>
        <v>100</v>
      </c>
      <c r="G187" s="53"/>
    </row>
    <row r="188" spans="1:7" ht="26.4" outlineLevel="4" x14ac:dyDescent="0.3">
      <c r="A188" s="71" t="s">
        <v>588</v>
      </c>
      <c r="B188" s="72">
        <v>200</v>
      </c>
      <c r="C188" s="100" t="s">
        <v>303</v>
      </c>
      <c r="D188" s="101">
        <f>'№ 5ведомственная'!F222</f>
        <v>2000</v>
      </c>
      <c r="E188" s="101">
        <f>'№ 5ведомственная'!G222</f>
        <v>100</v>
      </c>
      <c r="F188" s="101">
        <f>'№ 5ведомственная'!H222</f>
        <v>100</v>
      </c>
      <c r="G188" s="53"/>
    </row>
    <row r="189" spans="1:7" ht="26.4" outlineLevel="4" x14ac:dyDescent="0.3">
      <c r="A189" s="71" t="s">
        <v>606</v>
      </c>
      <c r="B189" s="72"/>
      <c r="C189" s="100" t="s">
        <v>607</v>
      </c>
      <c r="D189" s="101">
        <f>D190</f>
        <v>500</v>
      </c>
      <c r="E189" s="101">
        <f>E190</f>
        <v>100</v>
      </c>
      <c r="F189" s="101">
        <f>F190</f>
        <v>100</v>
      </c>
      <c r="G189" s="53"/>
    </row>
    <row r="190" spans="1:7" ht="26.4" outlineLevel="4" x14ac:dyDescent="0.3">
      <c r="A190" s="71" t="s">
        <v>606</v>
      </c>
      <c r="B190" s="72">
        <v>200</v>
      </c>
      <c r="C190" s="100" t="s">
        <v>303</v>
      </c>
      <c r="D190" s="101">
        <f>'№ 5ведомственная'!F224</f>
        <v>500</v>
      </c>
      <c r="E190" s="101">
        <f>'№ 5ведомственная'!G224</f>
        <v>100</v>
      </c>
      <c r="F190" s="101">
        <f>'№ 5ведомственная'!H224</f>
        <v>100</v>
      </c>
      <c r="G190" s="53"/>
    </row>
    <row r="191" spans="1:7" ht="26.4" outlineLevel="4" x14ac:dyDescent="0.3">
      <c r="A191" s="71" t="s">
        <v>616</v>
      </c>
      <c r="B191" s="72"/>
      <c r="C191" s="100" t="s">
        <v>617</v>
      </c>
      <c r="D191" s="101">
        <f>D192</f>
        <v>800</v>
      </c>
      <c r="E191" s="101">
        <f>E192</f>
        <v>100</v>
      </c>
      <c r="F191" s="101">
        <f>F192</f>
        <v>100</v>
      </c>
      <c r="G191" s="53"/>
    </row>
    <row r="192" spans="1:7" ht="26.4" outlineLevel="4" x14ac:dyDescent="0.3">
      <c r="A192" s="71" t="s">
        <v>616</v>
      </c>
      <c r="B192" s="72">
        <v>200</v>
      </c>
      <c r="C192" s="100" t="s">
        <v>303</v>
      </c>
      <c r="D192" s="101">
        <f>'№ 5ведомственная'!F226</f>
        <v>800</v>
      </c>
      <c r="E192" s="101">
        <f>'№ 5ведомственная'!G226</f>
        <v>100</v>
      </c>
      <c r="F192" s="101">
        <f>'№ 5ведомственная'!H226</f>
        <v>100</v>
      </c>
      <c r="G192" s="53"/>
    </row>
    <row r="193" spans="1:7" ht="26.4" outlineLevel="4" x14ac:dyDescent="0.3">
      <c r="A193" s="71" t="s">
        <v>767</v>
      </c>
      <c r="B193" s="72"/>
      <c r="C193" s="100" t="s">
        <v>785</v>
      </c>
      <c r="D193" s="101">
        <f>D194</f>
        <v>3000</v>
      </c>
      <c r="E193" s="101">
        <f t="shared" ref="E193:F193" si="32">E194</f>
        <v>0</v>
      </c>
      <c r="F193" s="101">
        <f t="shared" si="32"/>
        <v>0</v>
      </c>
      <c r="G193" s="53"/>
    </row>
    <row r="194" spans="1:7" outlineLevel="4" x14ac:dyDescent="0.3">
      <c r="A194" s="71" t="s">
        <v>767</v>
      </c>
      <c r="B194" s="72">
        <v>800</v>
      </c>
      <c r="C194" s="100" t="s">
        <v>304</v>
      </c>
      <c r="D194" s="101">
        <f>'№ 5ведомственная'!F228</f>
        <v>3000</v>
      </c>
      <c r="E194" s="101">
        <f>'№ 5ведомственная'!G228</f>
        <v>0</v>
      </c>
      <c r="F194" s="101">
        <f>'№ 5ведомственная'!H228</f>
        <v>0</v>
      </c>
      <c r="G194" s="53"/>
    </row>
    <row r="195" spans="1:7" outlineLevel="4" x14ac:dyDescent="0.3">
      <c r="A195" s="71" t="s">
        <v>777</v>
      </c>
      <c r="B195" s="72"/>
      <c r="C195" s="100" t="s">
        <v>348</v>
      </c>
      <c r="D195" s="101">
        <f>D196+D197+D198</f>
        <v>9921.9</v>
      </c>
      <c r="E195" s="101">
        <f t="shared" ref="E195:F195" si="33">E196+E197+E198</f>
        <v>9418.2999999999993</v>
      </c>
      <c r="F195" s="101">
        <f t="shared" si="33"/>
        <v>9318.2999999999993</v>
      </c>
      <c r="G195" s="53"/>
    </row>
    <row r="196" spans="1:7" ht="52.8" outlineLevel="4" x14ac:dyDescent="0.3">
      <c r="A196" s="71" t="s">
        <v>777</v>
      </c>
      <c r="B196" s="72" t="s">
        <v>6</v>
      </c>
      <c r="C196" s="100" t="s">
        <v>302</v>
      </c>
      <c r="D196" s="101">
        <f>'№ 5ведомственная'!F293</f>
        <v>6514.4</v>
      </c>
      <c r="E196" s="101">
        <f>'№ 5ведомственная'!G293</f>
        <v>6514.4</v>
      </c>
      <c r="F196" s="101">
        <f>'№ 5ведомственная'!H293</f>
        <v>6514.4</v>
      </c>
      <c r="G196" s="53"/>
    </row>
    <row r="197" spans="1:7" ht="26.4" outlineLevel="4" x14ac:dyDescent="0.3">
      <c r="A197" s="71" t="s">
        <v>777</v>
      </c>
      <c r="B197" s="72" t="s">
        <v>7</v>
      </c>
      <c r="C197" s="100" t="s">
        <v>303</v>
      </c>
      <c r="D197" s="101">
        <f>'№ 5ведомственная'!F294</f>
        <v>3337.5</v>
      </c>
      <c r="E197" s="101">
        <f>'№ 5ведомственная'!G294</f>
        <v>2833.9</v>
      </c>
      <c r="F197" s="101">
        <f>'№ 5ведомственная'!H294</f>
        <v>2733.9</v>
      </c>
      <c r="G197" s="53"/>
    </row>
    <row r="198" spans="1:7" outlineLevel="4" x14ac:dyDescent="0.3">
      <c r="A198" s="71" t="s">
        <v>777</v>
      </c>
      <c r="B198" s="72" t="s">
        <v>8</v>
      </c>
      <c r="C198" s="100" t="s">
        <v>304</v>
      </c>
      <c r="D198" s="101">
        <f>'№ 5ведомственная'!F295</f>
        <v>70</v>
      </c>
      <c r="E198" s="101">
        <f>'№ 5ведомственная'!G295</f>
        <v>70</v>
      </c>
      <c r="F198" s="101">
        <f>'№ 5ведомственная'!H295</f>
        <v>70</v>
      </c>
      <c r="G198" s="53"/>
    </row>
    <row r="199" spans="1:7" ht="26.4" outlineLevel="2" x14ac:dyDescent="0.3">
      <c r="A199" s="71" t="s">
        <v>97</v>
      </c>
      <c r="B199" s="71"/>
      <c r="C199" s="100" t="s">
        <v>389</v>
      </c>
      <c r="D199" s="101">
        <f>D202+D200</f>
        <v>3133.3</v>
      </c>
      <c r="E199" s="101">
        <f t="shared" ref="E199:F199" si="34">E202+E200</f>
        <v>2633.3</v>
      </c>
      <c r="F199" s="101">
        <f t="shared" si="34"/>
        <v>1500</v>
      </c>
      <c r="G199" s="53"/>
    </row>
    <row r="200" spans="1:7" ht="39.6" outlineLevel="3" x14ac:dyDescent="0.3">
      <c r="A200" s="71" t="s">
        <v>98</v>
      </c>
      <c r="B200" s="71"/>
      <c r="C200" s="100" t="s">
        <v>391</v>
      </c>
      <c r="D200" s="101">
        <f>D201</f>
        <v>2133.3000000000002</v>
      </c>
      <c r="E200" s="101">
        <f>E201</f>
        <v>2133.3000000000002</v>
      </c>
      <c r="F200" s="101">
        <f>F201</f>
        <v>1000</v>
      </c>
      <c r="G200" s="53"/>
    </row>
    <row r="201" spans="1:7" ht="26.4" outlineLevel="4" x14ac:dyDescent="0.3">
      <c r="A201" s="71" t="s">
        <v>98</v>
      </c>
      <c r="B201" s="71" t="s">
        <v>7</v>
      </c>
      <c r="C201" s="100" t="s">
        <v>303</v>
      </c>
      <c r="D201" s="101">
        <f>'№ 5ведомственная'!F198</f>
        <v>2133.3000000000002</v>
      </c>
      <c r="E201" s="101">
        <f>'№ 5ведомственная'!G198</f>
        <v>2133.3000000000002</v>
      </c>
      <c r="F201" s="101">
        <f>'№ 5ведомственная'!H198</f>
        <v>1000</v>
      </c>
      <c r="G201" s="53"/>
    </row>
    <row r="202" spans="1:7" ht="26.4" outlineLevel="3" x14ac:dyDescent="0.3">
      <c r="A202" s="71" t="s">
        <v>637</v>
      </c>
      <c r="B202" s="72"/>
      <c r="C202" s="100" t="s">
        <v>636</v>
      </c>
      <c r="D202" s="101">
        <f>D203</f>
        <v>1000</v>
      </c>
      <c r="E202" s="101">
        <f>E203</f>
        <v>500</v>
      </c>
      <c r="F202" s="101">
        <f>F203</f>
        <v>500</v>
      </c>
      <c r="G202" s="53"/>
    </row>
    <row r="203" spans="1:7" ht="26.4" outlineLevel="4" x14ac:dyDescent="0.3">
      <c r="A203" s="71" t="s">
        <v>637</v>
      </c>
      <c r="B203" s="72">
        <v>200</v>
      </c>
      <c r="C203" s="100" t="s">
        <v>303</v>
      </c>
      <c r="D203" s="101">
        <f>'№ 5ведомственная'!F200</f>
        <v>1000</v>
      </c>
      <c r="E203" s="101">
        <f>'№ 5ведомственная'!G200</f>
        <v>500</v>
      </c>
      <c r="F203" s="101">
        <f>'№ 5ведомственная'!H200</f>
        <v>500</v>
      </c>
      <c r="G203" s="53"/>
    </row>
    <row r="204" spans="1:7" ht="26.4" outlineLevel="2" x14ac:dyDescent="0.3">
      <c r="A204" s="71" t="s">
        <v>112</v>
      </c>
      <c r="B204" s="71"/>
      <c r="C204" s="100" t="s">
        <v>403</v>
      </c>
      <c r="D204" s="101">
        <f>D207+D205</f>
        <v>3000</v>
      </c>
      <c r="E204" s="101">
        <f t="shared" ref="E204:F204" si="35">E207+E205</f>
        <v>600</v>
      </c>
      <c r="F204" s="101">
        <f t="shared" si="35"/>
        <v>600</v>
      </c>
      <c r="G204" s="53"/>
    </row>
    <row r="205" spans="1:7" outlineLevel="2" x14ac:dyDescent="0.3">
      <c r="A205" s="71" t="s">
        <v>648</v>
      </c>
      <c r="B205" s="72"/>
      <c r="C205" s="100" t="s">
        <v>649</v>
      </c>
      <c r="D205" s="101">
        <f>D206</f>
        <v>2000</v>
      </c>
      <c r="E205" s="101">
        <f t="shared" ref="E205:F205" si="36">E206</f>
        <v>100</v>
      </c>
      <c r="F205" s="101">
        <f t="shared" si="36"/>
        <v>100</v>
      </c>
      <c r="G205" s="53"/>
    </row>
    <row r="206" spans="1:7" ht="26.4" outlineLevel="2" x14ac:dyDescent="0.3">
      <c r="A206" s="71" t="s">
        <v>648</v>
      </c>
      <c r="B206" s="72">
        <v>200</v>
      </c>
      <c r="C206" s="100" t="s">
        <v>303</v>
      </c>
      <c r="D206" s="101">
        <f>'№ 5ведомственная'!F231</f>
        <v>2000</v>
      </c>
      <c r="E206" s="101">
        <f>'№ 5ведомственная'!G231</f>
        <v>100</v>
      </c>
      <c r="F206" s="101">
        <f>'№ 5ведомственная'!H231</f>
        <v>100</v>
      </c>
      <c r="G206" s="53"/>
    </row>
    <row r="207" spans="1:7" ht="43.5" customHeight="1" outlineLevel="3" x14ac:dyDescent="0.3">
      <c r="A207" s="71" t="s">
        <v>586</v>
      </c>
      <c r="B207" s="71"/>
      <c r="C207" s="100" t="str">
        <f>'№ 5ведомственная'!E232</f>
        <v>Проведение капитального ремонта объектов теплоэнергетического комплекса муниципального образования Кашинский городской округ за счёт средств местного бюджета</v>
      </c>
      <c r="D207" s="101">
        <f t="shared" ref="D207:F207" si="37">D208</f>
        <v>1000</v>
      </c>
      <c r="E207" s="101">
        <f t="shared" si="37"/>
        <v>500</v>
      </c>
      <c r="F207" s="101">
        <f t="shared" si="37"/>
        <v>500</v>
      </c>
      <c r="G207" s="53"/>
    </row>
    <row r="208" spans="1:7" ht="26.4" outlineLevel="4" x14ac:dyDescent="0.3">
      <c r="A208" s="71" t="s">
        <v>586</v>
      </c>
      <c r="B208" s="71" t="s">
        <v>7</v>
      </c>
      <c r="C208" s="100" t="s">
        <v>303</v>
      </c>
      <c r="D208" s="101">
        <f>'№ 5ведомственная'!F233</f>
        <v>1000</v>
      </c>
      <c r="E208" s="101">
        <f>'№ 5ведомственная'!G233</f>
        <v>500</v>
      </c>
      <c r="F208" s="101">
        <f>'№ 5ведомственная'!H233</f>
        <v>500</v>
      </c>
      <c r="G208" s="53"/>
    </row>
    <row r="209" spans="1:7" outlineLevel="1" x14ac:dyDescent="0.3">
      <c r="A209" s="71" t="s">
        <v>75</v>
      </c>
      <c r="B209" s="71"/>
      <c r="C209" s="100" t="s">
        <v>368</v>
      </c>
      <c r="D209" s="101">
        <f>D210+D219+D228+D233</f>
        <v>119341.29999999999</v>
      </c>
      <c r="E209" s="101">
        <f>E210+E219+E228+E233</f>
        <v>116734.70000000001</v>
      </c>
      <c r="F209" s="101">
        <f>F210+F219+F228+F233</f>
        <v>120086.3</v>
      </c>
      <c r="G209" s="53"/>
    </row>
    <row r="210" spans="1:7" ht="26.4" outlineLevel="2" x14ac:dyDescent="0.3">
      <c r="A210" s="71" t="s">
        <v>79</v>
      </c>
      <c r="B210" s="71"/>
      <c r="C210" s="100" t="s">
        <v>371</v>
      </c>
      <c r="D210" s="101">
        <f>D211+D213+D215+D217</f>
        <v>45208.2</v>
      </c>
      <c r="E210" s="101">
        <f t="shared" ref="E210:F210" si="38">E211+E213+E215+E217</f>
        <v>43144</v>
      </c>
      <c r="F210" s="101">
        <f t="shared" si="38"/>
        <v>44199.7</v>
      </c>
      <c r="G210" s="53"/>
    </row>
    <row r="211" spans="1:7" ht="52.8" outlineLevel="3" x14ac:dyDescent="0.3">
      <c r="A211" s="71" t="s">
        <v>80</v>
      </c>
      <c r="B211" s="71"/>
      <c r="C211" s="100" t="s">
        <v>372</v>
      </c>
      <c r="D211" s="101">
        <f>D212</f>
        <v>21198.2</v>
      </c>
      <c r="E211" s="101">
        <f>E212</f>
        <v>22046.2</v>
      </c>
      <c r="F211" s="101">
        <f>F212</f>
        <v>22928</v>
      </c>
      <c r="G211" s="53"/>
    </row>
    <row r="212" spans="1:7" ht="26.4" outlineLevel="4" x14ac:dyDescent="0.3">
      <c r="A212" s="71" t="s">
        <v>80</v>
      </c>
      <c r="B212" s="71" t="s">
        <v>7</v>
      </c>
      <c r="C212" s="100" t="s">
        <v>303</v>
      </c>
      <c r="D212" s="101">
        <f>'№ 5ведомственная'!F154</f>
        <v>21198.2</v>
      </c>
      <c r="E212" s="101">
        <f>'№ 5ведомственная'!G154</f>
        <v>22046.2</v>
      </c>
      <c r="F212" s="101">
        <f>'№ 5ведомственная'!H154</f>
        <v>22928</v>
      </c>
      <c r="G212" s="53"/>
    </row>
    <row r="213" spans="1:7" ht="26.4" outlineLevel="3" x14ac:dyDescent="0.3">
      <c r="A213" s="71" t="s">
        <v>81</v>
      </c>
      <c r="B213" s="71"/>
      <c r="C213" s="100" t="s">
        <v>373</v>
      </c>
      <c r="D213" s="101">
        <f>D214</f>
        <v>9710</v>
      </c>
      <c r="E213" s="101">
        <f>E214</f>
        <v>9710</v>
      </c>
      <c r="F213" s="101">
        <f>F214</f>
        <v>9710</v>
      </c>
      <c r="G213" s="53"/>
    </row>
    <row r="214" spans="1:7" ht="26.4" outlineLevel="4" x14ac:dyDescent="0.3">
      <c r="A214" s="71" t="s">
        <v>81</v>
      </c>
      <c r="B214" s="71" t="s">
        <v>38</v>
      </c>
      <c r="C214" s="100" t="s">
        <v>329</v>
      </c>
      <c r="D214" s="101">
        <f>'№ 5ведомственная'!F156</f>
        <v>9710</v>
      </c>
      <c r="E214" s="101">
        <f>'№ 5ведомственная'!G156</f>
        <v>9710</v>
      </c>
      <c r="F214" s="101">
        <f>'№ 5ведомственная'!H156</f>
        <v>9710</v>
      </c>
      <c r="G214" s="53"/>
    </row>
    <row r="215" spans="1:7" ht="26.4" outlineLevel="3" x14ac:dyDescent="0.3">
      <c r="A215" s="71" t="s">
        <v>82</v>
      </c>
      <c r="B215" s="71"/>
      <c r="C215" s="100" t="s">
        <v>374</v>
      </c>
      <c r="D215" s="101">
        <f>D216</f>
        <v>6000</v>
      </c>
      <c r="E215" s="101">
        <f>E216</f>
        <v>3087.8</v>
      </c>
      <c r="F215" s="101">
        <f>F216</f>
        <v>3261.7</v>
      </c>
      <c r="G215" s="53"/>
    </row>
    <row r="216" spans="1:7" ht="26.4" outlineLevel="4" x14ac:dyDescent="0.3">
      <c r="A216" s="71" t="s">
        <v>82</v>
      </c>
      <c r="B216" s="71" t="s">
        <v>7</v>
      </c>
      <c r="C216" s="100" t="s">
        <v>303</v>
      </c>
      <c r="D216" s="101">
        <f>'№ 5ведомственная'!F158</f>
        <v>6000</v>
      </c>
      <c r="E216" s="101">
        <f>'№ 5ведомственная'!G158</f>
        <v>3087.8</v>
      </c>
      <c r="F216" s="101">
        <f>'№ 5ведомственная'!H158</f>
        <v>3261.7</v>
      </c>
      <c r="G216" s="53"/>
    </row>
    <row r="217" spans="1:7" ht="39.6" outlineLevel="3" x14ac:dyDescent="0.3">
      <c r="A217" s="71" t="s">
        <v>83</v>
      </c>
      <c r="B217" s="71"/>
      <c r="C217" s="100" t="s">
        <v>717</v>
      </c>
      <c r="D217" s="101">
        <f>D218</f>
        <v>8300</v>
      </c>
      <c r="E217" s="101">
        <f>E218</f>
        <v>8300</v>
      </c>
      <c r="F217" s="101">
        <f>F218</f>
        <v>8300</v>
      </c>
      <c r="G217" s="53"/>
    </row>
    <row r="218" spans="1:7" ht="26.4" outlineLevel="4" x14ac:dyDescent="0.3">
      <c r="A218" s="71" t="s">
        <v>83</v>
      </c>
      <c r="B218" s="71" t="s">
        <v>7</v>
      </c>
      <c r="C218" s="100" t="s">
        <v>303</v>
      </c>
      <c r="D218" s="101">
        <f>'№ 5ведомственная'!F160</f>
        <v>8300</v>
      </c>
      <c r="E218" s="101">
        <f>'№ 5ведомственная'!G160</f>
        <v>8300</v>
      </c>
      <c r="F218" s="101">
        <f>'№ 5ведомственная'!H160</f>
        <v>8300</v>
      </c>
      <c r="G218" s="53"/>
    </row>
    <row r="219" spans="1:7" outlineLevel="2" x14ac:dyDescent="0.3">
      <c r="A219" s="71" t="s">
        <v>84</v>
      </c>
      <c r="B219" s="71"/>
      <c r="C219" s="100" t="s">
        <v>611</v>
      </c>
      <c r="D219" s="101">
        <f>D226+D220+D222+D224</f>
        <v>49913.799999999996</v>
      </c>
      <c r="E219" s="101">
        <f t="shared" ref="E219:F219" si="39">E226+E220+E222+E224</f>
        <v>49022.2</v>
      </c>
      <c r="F219" s="101">
        <f t="shared" si="39"/>
        <v>50983.100000000006</v>
      </c>
      <c r="G219" s="53"/>
    </row>
    <row r="220" spans="1:7" ht="26.4" outlineLevel="2" x14ac:dyDescent="0.3">
      <c r="A220" s="71" t="s">
        <v>557</v>
      </c>
      <c r="B220" s="72"/>
      <c r="C220" s="100" t="s">
        <v>703</v>
      </c>
      <c r="D220" s="101">
        <f>D221</f>
        <v>43547.1</v>
      </c>
      <c r="E220" s="101">
        <f>E221</f>
        <v>44120</v>
      </c>
      <c r="F220" s="101">
        <f>F221</f>
        <v>45884.800000000003</v>
      </c>
      <c r="G220" s="53"/>
    </row>
    <row r="221" spans="1:7" ht="26.4" outlineLevel="2" x14ac:dyDescent="0.3">
      <c r="A221" s="71" t="s">
        <v>557</v>
      </c>
      <c r="B221" s="72">
        <v>200</v>
      </c>
      <c r="C221" s="100" t="s">
        <v>303</v>
      </c>
      <c r="D221" s="101">
        <f>'№ 5ведомственная'!F163</f>
        <v>43547.1</v>
      </c>
      <c r="E221" s="101">
        <f>'№ 5ведомственная'!G163</f>
        <v>44120</v>
      </c>
      <c r="F221" s="101">
        <f>'№ 5ведомственная'!H163</f>
        <v>45884.800000000003</v>
      </c>
      <c r="G221" s="53"/>
    </row>
    <row r="222" spans="1:7" ht="52.8" outlineLevel="2" x14ac:dyDescent="0.3">
      <c r="A222" s="71" t="s">
        <v>765</v>
      </c>
      <c r="B222" s="72"/>
      <c r="C222" s="100" t="s">
        <v>784</v>
      </c>
      <c r="D222" s="101">
        <f>D223</f>
        <v>882.6</v>
      </c>
      <c r="E222" s="101">
        <f t="shared" ref="E222:F222" si="40">E223</f>
        <v>0</v>
      </c>
      <c r="F222" s="101">
        <f t="shared" si="40"/>
        <v>0</v>
      </c>
      <c r="G222" s="53"/>
    </row>
    <row r="223" spans="1:7" ht="26.4" outlineLevel="2" x14ac:dyDescent="0.3">
      <c r="A223" s="71" t="s">
        <v>765</v>
      </c>
      <c r="B223" s="72">
        <v>200</v>
      </c>
      <c r="C223" s="100" t="s">
        <v>303</v>
      </c>
      <c r="D223" s="101">
        <f>'№ 5ведомственная'!F165</f>
        <v>882.6</v>
      </c>
      <c r="E223" s="101">
        <f>'№ 5ведомственная'!G165</f>
        <v>0</v>
      </c>
      <c r="F223" s="101">
        <f>'№ 5ведомственная'!H165</f>
        <v>0</v>
      </c>
      <c r="G223" s="53"/>
    </row>
    <row r="224" spans="1:7" ht="26.4" outlineLevel="2" x14ac:dyDescent="0.3">
      <c r="A224" s="71" t="s">
        <v>766</v>
      </c>
      <c r="B224" s="72"/>
      <c r="C224" s="100" t="s">
        <v>772</v>
      </c>
      <c r="D224" s="101">
        <f>D225</f>
        <v>645.5</v>
      </c>
      <c r="E224" s="101">
        <f t="shared" ref="E224:F224" si="41">E225</f>
        <v>0</v>
      </c>
      <c r="F224" s="101">
        <f t="shared" si="41"/>
        <v>0</v>
      </c>
      <c r="G224" s="53"/>
    </row>
    <row r="225" spans="1:7" ht="26.4" outlineLevel="2" x14ac:dyDescent="0.3">
      <c r="A225" s="71" t="s">
        <v>766</v>
      </c>
      <c r="B225" s="72">
        <v>200</v>
      </c>
      <c r="C225" s="100" t="s">
        <v>303</v>
      </c>
      <c r="D225" s="101">
        <f>'№ 5ведомственная'!F167</f>
        <v>645.5</v>
      </c>
      <c r="E225" s="101">
        <f>'№ 5ведомственная'!G167</f>
        <v>0</v>
      </c>
      <c r="F225" s="101">
        <f>'№ 5ведомственная'!H167</f>
        <v>0</v>
      </c>
      <c r="G225" s="53"/>
    </row>
    <row r="226" spans="1:7" ht="26.4" outlineLevel="3" x14ac:dyDescent="0.3">
      <c r="A226" s="71" t="s">
        <v>85</v>
      </c>
      <c r="B226" s="71"/>
      <c r="C226" s="100" t="s">
        <v>702</v>
      </c>
      <c r="D226" s="101">
        <f>D227</f>
        <v>4838.6000000000004</v>
      </c>
      <c r="E226" s="101">
        <f>E227</f>
        <v>4902.2</v>
      </c>
      <c r="F226" s="101">
        <f>F227</f>
        <v>5098.3</v>
      </c>
      <c r="G226" s="53"/>
    </row>
    <row r="227" spans="1:7" ht="26.4" outlineLevel="4" x14ac:dyDescent="0.3">
      <c r="A227" s="71" t="s">
        <v>85</v>
      </c>
      <c r="B227" s="71" t="s">
        <v>7</v>
      </c>
      <c r="C227" s="100" t="s">
        <v>303</v>
      </c>
      <c r="D227" s="101">
        <f>'№ 5ведомственная'!F169</f>
        <v>4838.6000000000004</v>
      </c>
      <c r="E227" s="101">
        <f>'№ 5ведомственная'!G169</f>
        <v>4902.2</v>
      </c>
      <c r="F227" s="101">
        <f>'№ 5ведомственная'!H169</f>
        <v>5098.3</v>
      </c>
      <c r="G227" s="53"/>
    </row>
    <row r="228" spans="1:7" ht="39.6" outlineLevel="2" x14ac:dyDescent="0.3">
      <c r="A228" s="71" t="s">
        <v>86</v>
      </c>
      <c r="B228" s="71"/>
      <c r="C228" s="100" t="s">
        <v>612</v>
      </c>
      <c r="D228" s="101">
        <f>D229+D231</f>
        <v>7733.7</v>
      </c>
      <c r="E228" s="101">
        <f>E229+E231</f>
        <v>8043.1</v>
      </c>
      <c r="F228" s="101">
        <f>F229+F231</f>
        <v>8364.7999999999993</v>
      </c>
      <c r="G228" s="53"/>
    </row>
    <row r="229" spans="1:7" outlineLevel="2" x14ac:dyDescent="0.3">
      <c r="A229" s="71" t="s">
        <v>558</v>
      </c>
      <c r="B229" s="72"/>
      <c r="C229" s="100" t="s">
        <v>559</v>
      </c>
      <c r="D229" s="101">
        <f>D230</f>
        <v>6960.3</v>
      </c>
      <c r="E229" s="101">
        <f>E230</f>
        <v>7238.8</v>
      </c>
      <c r="F229" s="101">
        <f>F230</f>
        <v>7528.3</v>
      </c>
      <c r="G229" s="53"/>
    </row>
    <row r="230" spans="1:7" ht="26.4" outlineLevel="2" x14ac:dyDescent="0.3">
      <c r="A230" s="71" t="s">
        <v>558</v>
      </c>
      <c r="B230" s="72" t="s">
        <v>7</v>
      </c>
      <c r="C230" s="100" t="s">
        <v>303</v>
      </c>
      <c r="D230" s="101">
        <f>'№ 5ведомственная'!F172</f>
        <v>6960.3</v>
      </c>
      <c r="E230" s="101">
        <f>'№ 5ведомственная'!G172</f>
        <v>7238.8</v>
      </c>
      <c r="F230" s="101">
        <f>'№ 5ведомственная'!H172</f>
        <v>7528.3</v>
      </c>
      <c r="G230" s="53"/>
    </row>
    <row r="231" spans="1:7" outlineLevel="3" x14ac:dyDescent="0.3">
      <c r="A231" s="71" t="s">
        <v>87</v>
      </c>
      <c r="B231" s="71"/>
      <c r="C231" s="100" t="s">
        <v>378</v>
      </c>
      <c r="D231" s="101">
        <f>D232</f>
        <v>773.4</v>
      </c>
      <c r="E231" s="101">
        <f>E232</f>
        <v>804.3</v>
      </c>
      <c r="F231" s="101">
        <f>F232</f>
        <v>836.5</v>
      </c>
      <c r="G231" s="53"/>
    </row>
    <row r="232" spans="1:7" ht="26.4" outlineLevel="4" x14ac:dyDescent="0.3">
      <c r="A232" s="71" t="s">
        <v>87</v>
      </c>
      <c r="B232" s="71" t="s">
        <v>7</v>
      </c>
      <c r="C232" s="100" t="s">
        <v>303</v>
      </c>
      <c r="D232" s="101">
        <f>'№ 5ведомственная'!F174</f>
        <v>773.4</v>
      </c>
      <c r="E232" s="101">
        <f>'№ 5ведомственная'!G174</f>
        <v>804.3</v>
      </c>
      <c r="F232" s="101">
        <f>'№ 5ведомственная'!H174</f>
        <v>836.5</v>
      </c>
      <c r="G232" s="53"/>
    </row>
    <row r="233" spans="1:7" outlineLevel="2" x14ac:dyDescent="0.3">
      <c r="A233" s="71" t="s">
        <v>76</v>
      </c>
      <c r="B233" s="71"/>
      <c r="C233" s="100" t="s">
        <v>369</v>
      </c>
      <c r="D233" s="101">
        <f>D234+D236+D238</f>
        <v>16485.599999999999</v>
      </c>
      <c r="E233" s="101">
        <f t="shared" ref="E233:F233" si="42">E234+E236+E238</f>
        <v>16525.400000000001</v>
      </c>
      <c r="F233" s="101">
        <f t="shared" si="42"/>
        <v>16538.7</v>
      </c>
      <c r="G233" s="53"/>
    </row>
    <row r="234" spans="1:7" ht="26.4" outlineLevel="3" x14ac:dyDescent="0.3">
      <c r="A234" s="71" t="s">
        <v>77</v>
      </c>
      <c r="B234" s="71"/>
      <c r="C234" s="100" t="s">
        <v>370</v>
      </c>
      <c r="D234" s="101">
        <f>D235</f>
        <v>3293.1</v>
      </c>
      <c r="E234" s="101">
        <f>E235</f>
        <v>3305</v>
      </c>
      <c r="F234" s="101">
        <f>F235</f>
        <v>3317.4</v>
      </c>
      <c r="G234" s="53"/>
    </row>
    <row r="235" spans="1:7" ht="26.4" outlineLevel="4" x14ac:dyDescent="0.3">
      <c r="A235" s="71" t="s">
        <v>77</v>
      </c>
      <c r="B235" s="71" t="s">
        <v>7</v>
      </c>
      <c r="C235" s="100" t="s">
        <v>303</v>
      </c>
      <c r="D235" s="101">
        <f>'№ 5ведомственная'!F148</f>
        <v>3293.1</v>
      </c>
      <c r="E235" s="101">
        <f>'№ 5ведомственная'!G148</f>
        <v>3305</v>
      </c>
      <c r="F235" s="101">
        <f>'№ 5ведомственная'!H148</f>
        <v>3317.4</v>
      </c>
      <c r="G235" s="53"/>
    </row>
    <row r="236" spans="1:7" ht="26.4" outlineLevel="4" x14ac:dyDescent="0.3">
      <c r="A236" s="71" t="s">
        <v>556</v>
      </c>
      <c r="B236" s="72"/>
      <c r="C236" s="100" t="s">
        <v>370</v>
      </c>
      <c r="D236" s="101">
        <f>D237</f>
        <v>13172.5</v>
      </c>
      <c r="E236" s="101">
        <f>E237</f>
        <v>13220.4</v>
      </c>
      <c r="F236" s="101">
        <f>F237</f>
        <v>13221.3</v>
      </c>
      <c r="G236" s="53"/>
    </row>
    <row r="237" spans="1:7" ht="26.4" outlineLevel="4" x14ac:dyDescent="0.3">
      <c r="A237" s="71" t="s">
        <v>556</v>
      </c>
      <c r="B237" s="72">
        <v>200</v>
      </c>
      <c r="C237" s="100" t="s">
        <v>303</v>
      </c>
      <c r="D237" s="101">
        <f>'№ 5ведомственная'!F144</f>
        <v>13172.5</v>
      </c>
      <c r="E237" s="101">
        <f>'№ 5ведомственная'!G144</f>
        <v>13220.4</v>
      </c>
      <c r="F237" s="101">
        <f>'№ 5ведомственная'!H144</f>
        <v>13221.3</v>
      </c>
      <c r="G237" s="53"/>
    </row>
    <row r="238" spans="1:7" outlineLevel="4" x14ac:dyDescent="0.3">
      <c r="A238" s="71" t="s">
        <v>763</v>
      </c>
      <c r="B238" s="72"/>
      <c r="C238" s="100" t="s">
        <v>764</v>
      </c>
      <c r="D238" s="101">
        <f>D239</f>
        <v>20</v>
      </c>
      <c r="E238" s="101">
        <f t="shared" ref="E238:F238" si="43">E239</f>
        <v>0</v>
      </c>
      <c r="F238" s="101">
        <f t="shared" si="43"/>
        <v>0</v>
      </c>
      <c r="G238" s="53"/>
    </row>
    <row r="239" spans="1:7" ht="26.4" outlineLevel="4" x14ac:dyDescent="0.3">
      <c r="A239" s="71" t="s">
        <v>763</v>
      </c>
      <c r="B239" s="72">
        <v>200</v>
      </c>
      <c r="C239" s="100" t="s">
        <v>303</v>
      </c>
      <c r="D239" s="101">
        <f>'№ 5ведомственная'!F146</f>
        <v>20</v>
      </c>
      <c r="E239" s="101">
        <f>'№ 5ведомственная'!G146</f>
        <v>0</v>
      </c>
      <c r="F239" s="101">
        <f>'№ 5ведомственная'!H146</f>
        <v>0</v>
      </c>
      <c r="G239" s="53"/>
    </row>
    <row r="240" spans="1:7" outlineLevel="1" x14ac:dyDescent="0.3">
      <c r="A240" s="71" t="s">
        <v>88</v>
      </c>
      <c r="B240" s="71"/>
      <c r="C240" s="100" t="s">
        <v>379</v>
      </c>
      <c r="D240" s="101">
        <f>D241</f>
        <v>3245.3</v>
      </c>
      <c r="E240" s="101">
        <f>E241</f>
        <v>3375.1</v>
      </c>
      <c r="F240" s="101">
        <f>F241</f>
        <v>3510.2</v>
      </c>
      <c r="G240" s="53"/>
    </row>
    <row r="241" spans="1:7" ht="39.6" outlineLevel="2" x14ac:dyDescent="0.3">
      <c r="A241" s="71" t="s">
        <v>89</v>
      </c>
      <c r="B241" s="71"/>
      <c r="C241" s="100" t="s">
        <v>613</v>
      </c>
      <c r="D241" s="101">
        <f>D244+D242</f>
        <v>3245.3</v>
      </c>
      <c r="E241" s="101">
        <f>E244+E242</f>
        <v>3375.1</v>
      </c>
      <c r="F241" s="101">
        <f>F244+F242</f>
        <v>3510.2</v>
      </c>
      <c r="G241" s="53"/>
    </row>
    <row r="242" spans="1:7" ht="39.6" outlineLevel="2" x14ac:dyDescent="0.3">
      <c r="A242" s="71" t="s">
        <v>560</v>
      </c>
      <c r="B242" s="72"/>
      <c r="C242" s="100" t="s">
        <v>561</v>
      </c>
      <c r="D242" s="101">
        <f>D243</f>
        <v>2920.8</v>
      </c>
      <c r="E242" s="101">
        <f>E243</f>
        <v>3037.6</v>
      </c>
      <c r="F242" s="101">
        <f>F243</f>
        <v>3159.2</v>
      </c>
      <c r="G242" s="53"/>
    </row>
    <row r="243" spans="1:7" ht="26.4" outlineLevel="2" x14ac:dyDescent="0.3">
      <c r="A243" s="71" t="s">
        <v>560</v>
      </c>
      <c r="B243" s="72" t="s">
        <v>7</v>
      </c>
      <c r="C243" s="100" t="s">
        <v>303</v>
      </c>
      <c r="D243" s="101">
        <f>'№ 5ведомственная'!F178</f>
        <v>2920.8</v>
      </c>
      <c r="E243" s="101">
        <f>'№ 5ведомственная'!G178</f>
        <v>3037.6</v>
      </c>
      <c r="F243" s="101">
        <f>'№ 5ведомственная'!H178</f>
        <v>3159.2</v>
      </c>
      <c r="G243" s="53"/>
    </row>
    <row r="244" spans="1:7" ht="39.6" outlineLevel="3" x14ac:dyDescent="0.3">
      <c r="A244" s="71" t="s">
        <v>90</v>
      </c>
      <c r="B244" s="71"/>
      <c r="C244" s="100" t="s">
        <v>382</v>
      </c>
      <c r="D244" s="101">
        <f>D245</f>
        <v>324.5</v>
      </c>
      <c r="E244" s="101">
        <f>E245</f>
        <v>337.5</v>
      </c>
      <c r="F244" s="101">
        <f>F245</f>
        <v>351</v>
      </c>
      <c r="G244" s="53"/>
    </row>
    <row r="245" spans="1:7" ht="26.4" outlineLevel="4" x14ac:dyDescent="0.3">
      <c r="A245" s="71" t="s">
        <v>90</v>
      </c>
      <c r="B245" s="71" t="s">
        <v>7</v>
      </c>
      <c r="C245" s="100" t="s">
        <v>303</v>
      </c>
      <c r="D245" s="101">
        <f>'№ 5ведомственная'!F180</f>
        <v>324.5</v>
      </c>
      <c r="E245" s="101">
        <f>'№ 5ведомственная'!G180</f>
        <v>337.5</v>
      </c>
      <c r="F245" s="101">
        <f>'№ 5ведомственная'!H180</f>
        <v>351</v>
      </c>
      <c r="G245" s="53"/>
    </row>
    <row r="246" spans="1:7" ht="26.4" outlineLevel="1" x14ac:dyDescent="0.3">
      <c r="A246" s="71" t="s">
        <v>72</v>
      </c>
      <c r="B246" s="71"/>
      <c r="C246" s="100" t="s">
        <v>365</v>
      </c>
      <c r="D246" s="101">
        <f>D247+D254+D265+D284</f>
        <v>27038.899999999998</v>
      </c>
      <c r="E246" s="101">
        <f>E247+E254+E265+E284</f>
        <v>16290.1</v>
      </c>
      <c r="F246" s="101">
        <f>F247+F254+F265+F284</f>
        <v>14790.1</v>
      </c>
      <c r="G246" s="53"/>
    </row>
    <row r="247" spans="1:7" outlineLevel="2" x14ac:dyDescent="0.3">
      <c r="A247" s="71" t="s">
        <v>114</v>
      </c>
      <c r="B247" s="71"/>
      <c r="C247" s="100" t="s">
        <v>405</v>
      </c>
      <c r="D247" s="101">
        <f>D248+D250+D252</f>
        <v>12300</v>
      </c>
      <c r="E247" s="101">
        <f>E248+E250+E252</f>
        <v>7800</v>
      </c>
      <c r="F247" s="101">
        <f>F248+F250+F252</f>
        <v>6500</v>
      </c>
      <c r="G247" s="53"/>
    </row>
    <row r="248" spans="1:7" ht="26.4" outlineLevel="3" x14ac:dyDescent="0.3">
      <c r="A248" s="71" t="s">
        <v>115</v>
      </c>
      <c r="B248" s="71"/>
      <c r="C248" s="100" t="s">
        <v>406</v>
      </c>
      <c r="D248" s="101">
        <f>D249</f>
        <v>8500</v>
      </c>
      <c r="E248" s="101">
        <f t="shared" ref="E248:F248" si="44">E249</f>
        <v>4500</v>
      </c>
      <c r="F248" s="101">
        <f t="shared" si="44"/>
        <v>3500</v>
      </c>
      <c r="G248" s="53"/>
    </row>
    <row r="249" spans="1:7" ht="26.4" outlineLevel="4" x14ac:dyDescent="0.3">
      <c r="A249" s="71" t="s">
        <v>115</v>
      </c>
      <c r="B249" s="71" t="s">
        <v>7</v>
      </c>
      <c r="C249" s="100" t="s">
        <v>303</v>
      </c>
      <c r="D249" s="101">
        <f>'№ 5ведомственная'!F239</f>
        <v>8500</v>
      </c>
      <c r="E249" s="101">
        <f>'№ 5ведомственная'!G239</f>
        <v>4500</v>
      </c>
      <c r="F249" s="101">
        <f>'№ 5ведомственная'!H239</f>
        <v>3500</v>
      </c>
      <c r="G249" s="53"/>
    </row>
    <row r="250" spans="1:7" outlineLevel="3" x14ac:dyDescent="0.3">
      <c r="A250" s="71" t="s">
        <v>116</v>
      </c>
      <c r="B250" s="71"/>
      <c r="C250" s="100" t="s">
        <v>407</v>
      </c>
      <c r="D250" s="101">
        <f>D251</f>
        <v>1800</v>
      </c>
      <c r="E250" s="101">
        <f>E251</f>
        <v>1500</v>
      </c>
      <c r="F250" s="101">
        <f>F251</f>
        <v>1300</v>
      </c>
      <c r="G250" s="53"/>
    </row>
    <row r="251" spans="1:7" ht="26.4" outlineLevel="4" x14ac:dyDescent="0.3">
      <c r="A251" s="71" t="s">
        <v>116</v>
      </c>
      <c r="B251" s="71" t="s">
        <v>38</v>
      </c>
      <c r="C251" s="100" t="s">
        <v>329</v>
      </c>
      <c r="D251" s="101">
        <f>'№ 5ведомственная'!F241</f>
        <v>1800</v>
      </c>
      <c r="E251" s="101">
        <f>'№ 5ведомственная'!G241</f>
        <v>1500</v>
      </c>
      <c r="F251" s="101">
        <f>'№ 5ведомственная'!H241</f>
        <v>1300</v>
      </c>
      <c r="G251" s="53"/>
    </row>
    <row r="252" spans="1:7" ht="39.6" outlineLevel="3" x14ac:dyDescent="0.3">
      <c r="A252" s="71" t="s">
        <v>117</v>
      </c>
      <c r="B252" s="71"/>
      <c r="C252" s="100" t="s">
        <v>408</v>
      </c>
      <c r="D252" s="101">
        <f>D253</f>
        <v>2000</v>
      </c>
      <c r="E252" s="101">
        <f>E253</f>
        <v>1800</v>
      </c>
      <c r="F252" s="101">
        <f>F253</f>
        <v>1700</v>
      </c>
      <c r="G252" s="53"/>
    </row>
    <row r="253" spans="1:7" ht="26.4" outlineLevel="4" x14ac:dyDescent="0.3">
      <c r="A253" s="71" t="s">
        <v>117</v>
      </c>
      <c r="B253" s="71" t="s">
        <v>7</v>
      </c>
      <c r="C253" s="100" t="s">
        <v>303</v>
      </c>
      <c r="D253" s="101">
        <f>'№ 5ведомственная'!F243</f>
        <v>2000</v>
      </c>
      <c r="E253" s="101">
        <f>'№ 5ведомственная'!G243</f>
        <v>1800</v>
      </c>
      <c r="F253" s="101">
        <f>'№ 5ведомственная'!H243</f>
        <v>1700</v>
      </c>
      <c r="G253" s="53"/>
    </row>
    <row r="254" spans="1:7" outlineLevel="2" x14ac:dyDescent="0.3">
      <c r="A254" s="71" t="s">
        <v>73</v>
      </c>
      <c r="B254" s="71"/>
      <c r="C254" s="100" t="s">
        <v>366</v>
      </c>
      <c r="D254" s="101">
        <f>D255+D257+D259+D261+D263</f>
        <v>11000</v>
      </c>
      <c r="E254" s="101">
        <f t="shared" ref="E254:F254" si="45">E255+E257+E259+E261+E263</f>
        <v>6000</v>
      </c>
      <c r="F254" s="101">
        <f t="shared" si="45"/>
        <v>5800</v>
      </c>
      <c r="G254" s="53"/>
    </row>
    <row r="255" spans="1:7" outlineLevel="3" x14ac:dyDescent="0.3">
      <c r="A255" s="71" t="s">
        <v>118</v>
      </c>
      <c r="B255" s="71"/>
      <c r="C255" s="100" t="s">
        <v>410</v>
      </c>
      <c r="D255" s="101">
        <f>D256</f>
        <v>5600</v>
      </c>
      <c r="E255" s="101">
        <f>E256</f>
        <v>4400</v>
      </c>
      <c r="F255" s="101">
        <f>F256</f>
        <v>4300</v>
      </c>
      <c r="G255" s="53"/>
    </row>
    <row r="256" spans="1:7" ht="26.4" outlineLevel="4" x14ac:dyDescent="0.3">
      <c r="A256" s="71" t="s">
        <v>118</v>
      </c>
      <c r="B256" s="71" t="s">
        <v>38</v>
      </c>
      <c r="C256" s="100" t="s">
        <v>329</v>
      </c>
      <c r="D256" s="101">
        <f>'№ 5ведомственная'!F246</f>
        <v>5600</v>
      </c>
      <c r="E256" s="101">
        <f>'№ 5ведомственная'!G246</f>
        <v>4400</v>
      </c>
      <c r="F256" s="101">
        <f>'№ 5ведомственная'!H246</f>
        <v>4300</v>
      </c>
      <c r="G256" s="53"/>
    </row>
    <row r="257" spans="1:7" outlineLevel="3" x14ac:dyDescent="0.3">
      <c r="A257" s="71" t="s">
        <v>119</v>
      </c>
      <c r="B257" s="71"/>
      <c r="C257" s="100" t="s">
        <v>411</v>
      </c>
      <c r="D257" s="101">
        <f>D258</f>
        <v>1000</v>
      </c>
      <c r="E257" s="101">
        <f>E258</f>
        <v>100</v>
      </c>
      <c r="F257" s="101">
        <f>F258</f>
        <v>100</v>
      </c>
      <c r="G257" s="53"/>
    </row>
    <row r="258" spans="1:7" ht="26.4" outlineLevel="4" x14ac:dyDescent="0.3">
      <c r="A258" s="71" t="s">
        <v>119</v>
      </c>
      <c r="B258" s="71" t="s">
        <v>7</v>
      </c>
      <c r="C258" s="100" t="s">
        <v>303</v>
      </c>
      <c r="D258" s="101">
        <f>'№ 5ведомственная'!F248</f>
        <v>1000</v>
      </c>
      <c r="E258" s="101">
        <f>'№ 5ведомственная'!G248</f>
        <v>100</v>
      </c>
      <c r="F258" s="101">
        <f>'№ 5ведомственная'!H248</f>
        <v>100</v>
      </c>
      <c r="G258" s="53"/>
    </row>
    <row r="259" spans="1:7" ht="39.6" outlineLevel="3" x14ac:dyDescent="0.3">
      <c r="A259" s="71" t="s">
        <v>120</v>
      </c>
      <c r="B259" s="71"/>
      <c r="C259" s="100" t="s">
        <v>414</v>
      </c>
      <c r="D259" s="101">
        <f>D260</f>
        <v>2400</v>
      </c>
      <c r="E259" s="101">
        <f>E260</f>
        <v>1300</v>
      </c>
      <c r="F259" s="101">
        <f>F260</f>
        <v>1200</v>
      </c>
      <c r="G259" s="53"/>
    </row>
    <row r="260" spans="1:7" ht="26.4" outlineLevel="4" x14ac:dyDescent="0.3">
      <c r="A260" s="71" t="s">
        <v>120</v>
      </c>
      <c r="B260" s="71" t="s">
        <v>7</v>
      </c>
      <c r="C260" s="100" t="s">
        <v>303</v>
      </c>
      <c r="D260" s="101">
        <f>'№ 5ведомственная'!F250</f>
        <v>2400</v>
      </c>
      <c r="E260" s="101">
        <f>'№ 5ведомственная'!G250</f>
        <v>1300</v>
      </c>
      <c r="F260" s="101">
        <f>'№ 5ведомственная'!H250</f>
        <v>1200</v>
      </c>
      <c r="G260" s="53"/>
    </row>
    <row r="261" spans="1:7" outlineLevel="3" x14ac:dyDescent="0.3">
      <c r="A261" s="71" t="s">
        <v>121</v>
      </c>
      <c r="B261" s="71"/>
      <c r="C261" s="100" t="s">
        <v>415</v>
      </c>
      <c r="D261" s="101">
        <f>D262</f>
        <v>1000</v>
      </c>
      <c r="E261" s="101">
        <f>E262</f>
        <v>100</v>
      </c>
      <c r="F261" s="101">
        <f>F262</f>
        <v>100</v>
      </c>
      <c r="G261" s="53"/>
    </row>
    <row r="262" spans="1:7" ht="26.4" outlineLevel="4" x14ac:dyDescent="0.3">
      <c r="A262" s="71" t="s">
        <v>121</v>
      </c>
      <c r="B262" s="71" t="s">
        <v>7</v>
      </c>
      <c r="C262" s="100" t="s">
        <v>303</v>
      </c>
      <c r="D262" s="101">
        <f>'№ 5ведомственная'!F252</f>
        <v>1000</v>
      </c>
      <c r="E262" s="101">
        <f>'№ 5ведомственная'!G252</f>
        <v>100</v>
      </c>
      <c r="F262" s="101">
        <f>'№ 5ведомственная'!H252</f>
        <v>100</v>
      </c>
      <c r="G262" s="53"/>
    </row>
    <row r="263" spans="1:7" ht="26.4" outlineLevel="4" x14ac:dyDescent="0.3">
      <c r="A263" s="71" t="s">
        <v>769</v>
      </c>
      <c r="B263" s="72"/>
      <c r="C263" s="100" t="s">
        <v>768</v>
      </c>
      <c r="D263" s="101">
        <f>D264</f>
        <v>1000</v>
      </c>
      <c r="E263" s="101">
        <f t="shared" ref="E263:F263" si="46">E264</f>
        <v>100</v>
      </c>
      <c r="F263" s="101">
        <f t="shared" si="46"/>
        <v>100</v>
      </c>
      <c r="G263" s="53"/>
    </row>
    <row r="264" spans="1:7" ht="26.4" outlineLevel="4" x14ac:dyDescent="0.3">
      <c r="A264" s="71" t="s">
        <v>769</v>
      </c>
      <c r="B264" s="72">
        <v>200</v>
      </c>
      <c r="C264" s="100" t="s">
        <v>303</v>
      </c>
      <c r="D264" s="101">
        <f>'№ 5ведомственная'!F254</f>
        <v>1000</v>
      </c>
      <c r="E264" s="101">
        <f>'№ 5ведомственная'!G254</f>
        <v>100</v>
      </c>
      <c r="F264" s="101">
        <f>'№ 5ведомственная'!H254</f>
        <v>100</v>
      </c>
      <c r="G264" s="53"/>
    </row>
    <row r="265" spans="1:7" ht="26.4" outlineLevel="2" x14ac:dyDescent="0.3">
      <c r="A265" s="71" t="s">
        <v>91</v>
      </c>
      <c r="B265" s="71"/>
      <c r="C265" s="100" t="s">
        <v>384</v>
      </c>
      <c r="D265" s="101">
        <f>D266+D268+D270+D272+D274+D276+D278+D280+D282</f>
        <v>2563.3000000000002</v>
      </c>
      <c r="E265" s="101">
        <f t="shared" ref="E265:F265" si="47">E266+E268+E270+E272+E274+E276+E278+E280+E282</f>
        <v>1300</v>
      </c>
      <c r="F265" s="101">
        <f t="shared" si="47"/>
        <v>1300</v>
      </c>
      <c r="G265" s="53"/>
    </row>
    <row r="266" spans="1:7" outlineLevel="2" x14ac:dyDescent="0.3">
      <c r="A266" s="71" t="s">
        <v>632</v>
      </c>
      <c r="B266" s="72"/>
      <c r="C266" s="100" t="s">
        <v>633</v>
      </c>
      <c r="D266" s="101">
        <f>D267</f>
        <v>500</v>
      </c>
      <c r="E266" s="101">
        <f>E267</f>
        <v>300</v>
      </c>
      <c r="F266" s="101">
        <f>F267</f>
        <v>300</v>
      </c>
      <c r="G266" s="53"/>
    </row>
    <row r="267" spans="1:7" ht="26.4" outlineLevel="2" x14ac:dyDescent="0.3">
      <c r="A267" s="71" t="s">
        <v>632</v>
      </c>
      <c r="B267" s="72">
        <v>200</v>
      </c>
      <c r="C267" s="100" t="s">
        <v>303</v>
      </c>
      <c r="D267" s="101">
        <f>'№ 5ведомственная'!F257</f>
        <v>500</v>
      </c>
      <c r="E267" s="101">
        <f>'№ 5ведомственная'!G257</f>
        <v>300</v>
      </c>
      <c r="F267" s="101">
        <f>'№ 5ведомственная'!H257</f>
        <v>300</v>
      </c>
      <c r="G267" s="53"/>
    </row>
    <row r="268" spans="1:7" ht="39.6" outlineLevel="3" x14ac:dyDescent="0.3">
      <c r="A268" s="105" t="s">
        <v>622</v>
      </c>
      <c r="B268" s="72"/>
      <c r="C268" s="100" t="s">
        <v>621</v>
      </c>
      <c r="D268" s="101">
        <f>D269</f>
        <v>0</v>
      </c>
      <c r="E268" s="101">
        <f>E269</f>
        <v>1000</v>
      </c>
      <c r="F268" s="101">
        <f>F269</f>
        <v>1000</v>
      </c>
      <c r="G268" s="53"/>
    </row>
    <row r="269" spans="1:7" ht="26.4" outlineLevel="4" x14ac:dyDescent="0.3">
      <c r="A269" s="105" t="s">
        <v>622</v>
      </c>
      <c r="B269" s="72" t="s">
        <v>7</v>
      </c>
      <c r="C269" s="100" t="s">
        <v>303</v>
      </c>
      <c r="D269" s="101">
        <f>'№ 5ведомственная'!F259</f>
        <v>0</v>
      </c>
      <c r="E269" s="101">
        <f>'№ 5ведомственная'!G259</f>
        <v>1000</v>
      </c>
      <c r="F269" s="101">
        <f>'№ 5ведомственная'!H259</f>
        <v>1000</v>
      </c>
      <c r="G269" s="53"/>
    </row>
    <row r="270" spans="1:7" ht="65.25" customHeight="1" outlineLevel="4" x14ac:dyDescent="0.3">
      <c r="A270" s="105" t="str">
        <f>'№ 5ведомственная'!C260</f>
        <v>05403S9011</v>
      </c>
      <c r="B270" s="105"/>
      <c r="C270" s="106" t="str">
        <f>'№ 5ведомственная'!E260</f>
        <v>Расходы на реализацию Программы по поддержке местных инициатив "Обустройство детской площадки в д. Путилово Кашинского городского округа Тверской области" за счет средств местного бюджета, поступлений от юридических лиц и вкладов граждан</v>
      </c>
      <c r="D270" s="101">
        <f>D271</f>
        <v>117.6</v>
      </c>
      <c r="E270" s="101">
        <f t="shared" ref="E270:F270" si="48">E271</f>
        <v>0</v>
      </c>
      <c r="F270" s="101">
        <f t="shared" si="48"/>
        <v>0</v>
      </c>
      <c r="G270" s="53"/>
    </row>
    <row r="271" spans="1:7" ht="27.75" customHeight="1" outlineLevel="4" x14ac:dyDescent="0.3">
      <c r="A271" s="105" t="str">
        <f>A270</f>
        <v>05403S9011</v>
      </c>
      <c r="B271" s="105" t="str">
        <f>'№ 5ведомственная'!D261</f>
        <v>200</v>
      </c>
      <c r="C271" s="106" t="str">
        <f>'№ 5ведомственная'!E261</f>
        <v xml:space="preserve"> Закупка товаров, работ и услуг для обеспечения государственных (муниципальных) нужд</v>
      </c>
      <c r="D271" s="101">
        <f>'№ 5ведомственная'!F261</f>
        <v>117.6</v>
      </c>
      <c r="E271" s="101">
        <f>'№ 5ведомственная'!G261</f>
        <v>0</v>
      </c>
      <c r="F271" s="101">
        <f>'№ 5ведомственная'!H261</f>
        <v>0</v>
      </c>
      <c r="G271" s="53"/>
    </row>
    <row r="272" spans="1:7" ht="54" customHeight="1" outlineLevel="4" x14ac:dyDescent="0.3">
      <c r="A272" s="105" t="s">
        <v>749</v>
      </c>
      <c r="B272" s="105"/>
      <c r="C272" s="106" t="s">
        <v>800</v>
      </c>
      <c r="D272" s="101">
        <f>D273</f>
        <v>271.7</v>
      </c>
      <c r="E272" s="101">
        <f t="shared" ref="E272:F272" si="49">E273</f>
        <v>0</v>
      </c>
      <c r="F272" s="101">
        <f t="shared" si="49"/>
        <v>0</v>
      </c>
      <c r="G272" s="53"/>
    </row>
    <row r="273" spans="1:7" ht="27.75" customHeight="1" outlineLevel="4" x14ac:dyDescent="0.3">
      <c r="A273" s="105" t="s">
        <v>749</v>
      </c>
      <c r="B273" s="105" t="s">
        <v>7</v>
      </c>
      <c r="C273" s="106" t="s">
        <v>303</v>
      </c>
      <c r="D273" s="101">
        <f>'№ 5ведомственная'!F263</f>
        <v>271.7</v>
      </c>
      <c r="E273" s="101">
        <f>'№ 5ведомственная'!G263</f>
        <v>0</v>
      </c>
      <c r="F273" s="101">
        <f>'№ 5ведомственная'!H263</f>
        <v>0</v>
      </c>
      <c r="G273" s="53"/>
    </row>
    <row r="274" spans="1:7" ht="52.5" customHeight="1" outlineLevel="4" x14ac:dyDescent="0.3">
      <c r="A274" s="105" t="s">
        <v>750</v>
      </c>
      <c r="B274" s="105"/>
      <c r="C274" s="106" t="s">
        <v>751</v>
      </c>
      <c r="D274" s="101">
        <f>D275</f>
        <v>244.8</v>
      </c>
      <c r="E274" s="101">
        <f>E275</f>
        <v>0</v>
      </c>
      <c r="F274" s="101">
        <f>F275</f>
        <v>0</v>
      </c>
      <c r="G274" s="53"/>
    </row>
    <row r="275" spans="1:7" ht="27.75" customHeight="1" outlineLevel="4" x14ac:dyDescent="0.3">
      <c r="A275" s="105" t="s">
        <v>750</v>
      </c>
      <c r="B275" s="105" t="s">
        <v>7</v>
      </c>
      <c r="C275" s="106" t="s">
        <v>303</v>
      </c>
      <c r="D275" s="101">
        <f>'№ 5ведомственная'!F265</f>
        <v>244.8</v>
      </c>
      <c r="E275" s="101">
        <f>'№ 5ведомственная'!G265</f>
        <v>0</v>
      </c>
      <c r="F275" s="101">
        <f>'№ 5ведомственная'!H265</f>
        <v>0</v>
      </c>
      <c r="G275" s="53"/>
    </row>
    <row r="276" spans="1:7" ht="52.5" customHeight="1" outlineLevel="4" x14ac:dyDescent="0.3">
      <c r="A276" s="105" t="s">
        <v>752</v>
      </c>
      <c r="B276" s="105"/>
      <c r="C276" s="106" t="s">
        <v>753</v>
      </c>
      <c r="D276" s="101">
        <f>D277</f>
        <v>140.4</v>
      </c>
      <c r="E276" s="101">
        <f t="shared" ref="E276:F276" si="50">E277</f>
        <v>0</v>
      </c>
      <c r="F276" s="101">
        <f t="shared" si="50"/>
        <v>0</v>
      </c>
      <c r="G276" s="53"/>
    </row>
    <row r="277" spans="1:7" ht="27.75" customHeight="1" outlineLevel="4" x14ac:dyDescent="0.3">
      <c r="A277" s="105" t="s">
        <v>752</v>
      </c>
      <c r="B277" s="105" t="s">
        <v>7</v>
      </c>
      <c r="C277" s="106" t="s">
        <v>303</v>
      </c>
      <c r="D277" s="101">
        <f>'№ 5ведомственная'!F267</f>
        <v>140.4</v>
      </c>
      <c r="E277" s="101">
        <f>'№ 5ведомственная'!G267</f>
        <v>0</v>
      </c>
      <c r="F277" s="101">
        <f>'№ 5ведомственная'!H267</f>
        <v>0</v>
      </c>
      <c r="G277" s="53"/>
    </row>
    <row r="278" spans="1:7" ht="65.25" customHeight="1" outlineLevel="4" x14ac:dyDescent="0.3">
      <c r="A278" s="105" t="s">
        <v>754</v>
      </c>
      <c r="B278" s="105"/>
      <c r="C278" s="106" t="s">
        <v>755</v>
      </c>
      <c r="D278" s="101">
        <f>D279</f>
        <v>420</v>
      </c>
      <c r="E278" s="101">
        <f t="shared" ref="E278:F278" si="51">E279</f>
        <v>0</v>
      </c>
      <c r="F278" s="101">
        <f t="shared" si="51"/>
        <v>0</v>
      </c>
      <c r="G278" s="53"/>
    </row>
    <row r="279" spans="1:7" ht="27.75" customHeight="1" outlineLevel="4" x14ac:dyDescent="0.3">
      <c r="A279" s="105" t="s">
        <v>754</v>
      </c>
      <c r="B279" s="105" t="s">
        <v>7</v>
      </c>
      <c r="C279" s="106" t="s">
        <v>303</v>
      </c>
      <c r="D279" s="101">
        <f>'№ 5ведомственная'!F269</f>
        <v>420</v>
      </c>
      <c r="E279" s="101">
        <f>'№ 5ведомственная'!G269</f>
        <v>0</v>
      </c>
      <c r="F279" s="101">
        <f>'№ 5ведомственная'!H269</f>
        <v>0</v>
      </c>
      <c r="G279" s="53"/>
    </row>
    <row r="280" spans="1:7" ht="61.5" customHeight="1" outlineLevel="4" x14ac:dyDescent="0.3">
      <c r="A280" s="105" t="s">
        <v>756</v>
      </c>
      <c r="B280" s="105"/>
      <c r="C280" s="106" t="s">
        <v>786</v>
      </c>
      <c r="D280" s="101">
        <f>D281</f>
        <v>519.29999999999995</v>
      </c>
      <c r="E280" s="101">
        <f t="shared" ref="E280:F280" si="52">E281</f>
        <v>0</v>
      </c>
      <c r="F280" s="101">
        <f t="shared" si="52"/>
        <v>0</v>
      </c>
      <c r="G280" s="53"/>
    </row>
    <row r="281" spans="1:7" ht="27.75" customHeight="1" outlineLevel="4" x14ac:dyDescent="0.3">
      <c r="A281" s="105" t="s">
        <v>756</v>
      </c>
      <c r="B281" s="105" t="s">
        <v>7</v>
      </c>
      <c r="C281" s="106" t="s">
        <v>303</v>
      </c>
      <c r="D281" s="101">
        <f>'№ 5ведомственная'!F271</f>
        <v>519.29999999999995</v>
      </c>
      <c r="E281" s="101">
        <f>'№ 5ведомственная'!G271</f>
        <v>0</v>
      </c>
      <c r="F281" s="101">
        <f>'№ 5ведомственная'!H271</f>
        <v>0</v>
      </c>
      <c r="G281" s="53"/>
    </row>
    <row r="282" spans="1:7" ht="57" customHeight="1" outlineLevel="4" x14ac:dyDescent="0.3">
      <c r="A282" s="105" t="s">
        <v>770</v>
      </c>
      <c r="B282" s="105"/>
      <c r="C282" s="106" t="s">
        <v>771</v>
      </c>
      <c r="D282" s="101">
        <f>D283</f>
        <v>349.5</v>
      </c>
      <c r="E282" s="101">
        <f t="shared" ref="E282:F282" si="53">E283</f>
        <v>0</v>
      </c>
      <c r="F282" s="101">
        <f t="shared" si="53"/>
        <v>0</v>
      </c>
      <c r="G282" s="53"/>
    </row>
    <row r="283" spans="1:7" ht="27.75" customHeight="1" outlineLevel="4" x14ac:dyDescent="0.3">
      <c r="A283" s="105" t="s">
        <v>770</v>
      </c>
      <c r="B283" s="105" t="s">
        <v>7</v>
      </c>
      <c r="C283" s="106" t="s">
        <v>303</v>
      </c>
      <c r="D283" s="101">
        <f>'№ 5ведомственная'!F273</f>
        <v>349.5</v>
      </c>
      <c r="E283" s="101">
        <f>'№ 5ведомственная'!G273</f>
        <v>0</v>
      </c>
      <c r="F283" s="101">
        <f>'№ 5ведомственная'!H273</f>
        <v>0</v>
      </c>
      <c r="G283" s="53"/>
    </row>
    <row r="284" spans="1:7" ht="18.75" customHeight="1" outlineLevel="4" x14ac:dyDescent="0.3">
      <c r="A284" s="71" t="s">
        <v>685</v>
      </c>
      <c r="B284" s="72"/>
      <c r="C284" s="100" t="s">
        <v>690</v>
      </c>
      <c r="D284" s="101">
        <f>D285+D287+D289</f>
        <v>1175.5999999999999</v>
      </c>
      <c r="E284" s="101">
        <f t="shared" ref="E284:F284" si="54">E285+E287+E289</f>
        <v>1190.0999999999999</v>
      </c>
      <c r="F284" s="101">
        <f t="shared" si="54"/>
        <v>1190.0999999999999</v>
      </c>
      <c r="G284" s="53"/>
    </row>
    <row r="285" spans="1:7" ht="18" customHeight="1" outlineLevel="4" x14ac:dyDescent="0.3">
      <c r="A285" s="71" t="s">
        <v>686</v>
      </c>
      <c r="B285" s="72"/>
      <c r="C285" s="100" t="s">
        <v>689</v>
      </c>
      <c r="D285" s="101">
        <f>D286</f>
        <v>100</v>
      </c>
      <c r="E285" s="101">
        <f t="shared" ref="E285:F285" si="55">E286</f>
        <v>100</v>
      </c>
      <c r="F285" s="101">
        <f t="shared" si="55"/>
        <v>100</v>
      </c>
      <c r="G285" s="53"/>
    </row>
    <row r="286" spans="1:7" ht="27.75" customHeight="1" outlineLevel="4" x14ac:dyDescent="0.3">
      <c r="A286" s="71" t="s">
        <v>686</v>
      </c>
      <c r="B286" s="72">
        <v>200</v>
      </c>
      <c r="C286" s="100" t="s">
        <v>303</v>
      </c>
      <c r="D286" s="101">
        <f>'№ 5ведомственная'!F302</f>
        <v>100</v>
      </c>
      <c r="E286" s="101">
        <f>'№ 5ведомственная'!G302</f>
        <v>100</v>
      </c>
      <c r="F286" s="101">
        <f>'№ 5ведомственная'!H302</f>
        <v>100</v>
      </c>
      <c r="G286" s="53"/>
    </row>
    <row r="287" spans="1:7" ht="18" customHeight="1" outlineLevel="4" x14ac:dyDescent="0.3">
      <c r="A287" s="71" t="s">
        <v>687</v>
      </c>
      <c r="B287" s="72"/>
      <c r="C287" s="100" t="s">
        <v>744</v>
      </c>
      <c r="D287" s="101">
        <f>D288</f>
        <v>475.6</v>
      </c>
      <c r="E287" s="101">
        <f t="shared" ref="E287:F287" si="56">E288</f>
        <v>590.1</v>
      </c>
      <c r="F287" s="101">
        <f t="shared" si="56"/>
        <v>590.1</v>
      </c>
      <c r="G287" s="53"/>
    </row>
    <row r="288" spans="1:7" ht="27.75" customHeight="1" outlineLevel="4" x14ac:dyDescent="0.3">
      <c r="A288" s="71" t="s">
        <v>687</v>
      </c>
      <c r="B288" s="72">
        <v>200</v>
      </c>
      <c r="C288" s="100" t="s">
        <v>303</v>
      </c>
      <c r="D288" s="101">
        <f>'№ 5ведомственная'!F304</f>
        <v>475.6</v>
      </c>
      <c r="E288" s="101">
        <f>'№ 5ведомственная'!G304</f>
        <v>590.1</v>
      </c>
      <c r="F288" s="101">
        <f>'№ 5ведомственная'!H304</f>
        <v>590.1</v>
      </c>
      <c r="G288" s="53"/>
    </row>
    <row r="289" spans="1:7" ht="18" customHeight="1" outlineLevel="4" x14ac:dyDescent="0.3">
      <c r="A289" s="71" t="s">
        <v>688</v>
      </c>
      <c r="B289" s="72"/>
      <c r="C289" s="100" t="s">
        <v>691</v>
      </c>
      <c r="D289" s="101">
        <f>D290</f>
        <v>600</v>
      </c>
      <c r="E289" s="101">
        <f t="shared" ref="E289:F289" si="57">E290</f>
        <v>500</v>
      </c>
      <c r="F289" s="101">
        <f t="shared" si="57"/>
        <v>500</v>
      </c>
      <c r="G289" s="53"/>
    </row>
    <row r="290" spans="1:7" ht="27.75" customHeight="1" outlineLevel="4" x14ac:dyDescent="0.3">
      <c r="A290" s="71" t="s">
        <v>688</v>
      </c>
      <c r="B290" s="72">
        <v>200</v>
      </c>
      <c r="C290" s="100" t="s">
        <v>303</v>
      </c>
      <c r="D290" s="101">
        <f>'№ 5ведомственная'!F306</f>
        <v>600</v>
      </c>
      <c r="E290" s="101">
        <f>'№ 5ведомственная'!G306</f>
        <v>500</v>
      </c>
      <c r="F290" s="101">
        <f>'№ 5ведомственная'!H306</f>
        <v>500</v>
      </c>
      <c r="G290" s="53"/>
    </row>
    <row r="291" spans="1:7" s="28" customFormat="1" ht="39.6" x14ac:dyDescent="0.3">
      <c r="A291" s="71" t="s">
        <v>28</v>
      </c>
      <c r="B291" s="71"/>
      <c r="C291" s="100" t="s">
        <v>669</v>
      </c>
      <c r="D291" s="101">
        <f>D292+D300</f>
        <v>6280.3</v>
      </c>
      <c r="E291" s="101">
        <f>E292+E300</f>
        <v>5589.7</v>
      </c>
      <c r="F291" s="101">
        <f>F292+F300</f>
        <v>5589.7</v>
      </c>
      <c r="G291" s="58"/>
    </row>
    <row r="292" spans="1:7" ht="26.4" outlineLevel="1" x14ac:dyDescent="0.3">
      <c r="A292" s="71" t="s">
        <v>29</v>
      </c>
      <c r="B292" s="71"/>
      <c r="C292" s="100" t="s">
        <v>318</v>
      </c>
      <c r="D292" s="101">
        <f>D293</f>
        <v>4280.3</v>
      </c>
      <c r="E292" s="101">
        <f t="shared" ref="E292:F292" si="58">E293</f>
        <v>3110</v>
      </c>
      <c r="F292" s="101">
        <f t="shared" si="58"/>
        <v>3110</v>
      </c>
      <c r="G292" s="53"/>
    </row>
    <row r="293" spans="1:7" ht="39.6" outlineLevel="2" x14ac:dyDescent="0.3">
      <c r="A293" s="71" t="s">
        <v>30</v>
      </c>
      <c r="B293" s="71"/>
      <c r="C293" s="100" t="s">
        <v>320</v>
      </c>
      <c r="D293" s="101">
        <f>D294+D296+D298</f>
        <v>4280.3</v>
      </c>
      <c r="E293" s="101">
        <f>E294+E296+E298</f>
        <v>3110</v>
      </c>
      <c r="F293" s="101">
        <f>F294+F296+F298</f>
        <v>3110</v>
      </c>
      <c r="G293" s="53"/>
    </row>
    <row r="294" spans="1:7" ht="38.25" customHeight="1" outlineLevel="3" x14ac:dyDescent="0.3">
      <c r="A294" s="71" t="s">
        <v>31</v>
      </c>
      <c r="B294" s="71"/>
      <c r="C294" s="100" t="s">
        <v>321</v>
      </c>
      <c r="D294" s="101">
        <f>D295</f>
        <v>150</v>
      </c>
      <c r="E294" s="101">
        <f>E295</f>
        <v>150</v>
      </c>
      <c r="F294" s="101">
        <f>F295</f>
        <v>150</v>
      </c>
      <c r="G294" s="53"/>
    </row>
    <row r="295" spans="1:7" ht="25.5" customHeight="1" outlineLevel="4" x14ac:dyDescent="0.3">
      <c r="A295" s="71" t="s">
        <v>31</v>
      </c>
      <c r="B295" s="71" t="s">
        <v>7</v>
      </c>
      <c r="C295" s="100" t="s">
        <v>303</v>
      </c>
      <c r="D295" s="101">
        <f>'№ 5ведомственная'!F59</f>
        <v>150</v>
      </c>
      <c r="E295" s="101">
        <f>'№ 5ведомственная'!G59</f>
        <v>150</v>
      </c>
      <c r="F295" s="101">
        <f>'№ 5ведомственная'!H59</f>
        <v>150</v>
      </c>
      <c r="G295" s="53"/>
    </row>
    <row r="296" spans="1:7" ht="51" customHeight="1" outlineLevel="3" x14ac:dyDescent="0.3">
      <c r="A296" s="71" t="s">
        <v>32</v>
      </c>
      <c r="B296" s="71"/>
      <c r="C296" s="100" t="s">
        <v>322</v>
      </c>
      <c r="D296" s="101">
        <f>D297</f>
        <v>1000</v>
      </c>
      <c r="E296" s="101">
        <f>E297</f>
        <v>100</v>
      </c>
      <c r="F296" s="101">
        <f>F297</f>
        <v>100</v>
      </c>
      <c r="G296" s="53"/>
    </row>
    <row r="297" spans="1:7" ht="25.5" customHeight="1" outlineLevel="4" x14ac:dyDescent="0.3">
      <c r="A297" s="71" t="s">
        <v>32</v>
      </c>
      <c r="B297" s="71" t="s">
        <v>7</v>
      </c>
      <c r="C297" s="100" t="s">
        <v>303</v>
      </c>
      <c r="D297" s="101">
        <f>'№ 5ведомственная'!F61</f>
        <v>1000</v>
      </c>
      <c r="E297" s="101">
        <f>'№ 5ведомственная'!G61</f>
        <v>100</v>
      </c>
      <c r="F297" s="101">
        <f>'№ 5ведомственная'!H61</f>
        <v>100</v>
      </c>
      <c r="G297" s="53"/>
    </row>
    <row r="298" spans="1:7" ht="25.5" customHeight="1" outlineLevel="3" x14ac:dyDescent="0.3">
      <c r="A298" s="71" t="s">
        <v>33</v>
      </c>
      <c r="B298" s="71"/>
      <c r="C298" s="100" t="s">
        <v>323</v>
      </c>
      <c r="D298" s="101">
        <f>D299</f>
        <v>3130.3</v>
      </c>
      <c r="E298" s="101">
        <f>E299</f>
        <v>2860</v>
      </c>
      <c r="F298" s="101">
        <f>F299</f>
        <v>2860</v>
      </c>
      <c r="G298" s="53"/>
    </row>
    <row r="299" spans="1:7" ht="25.5" customHeight="1" outlineLevel="4" x14ac:dyDescent="0.3">
      <c r="A299" s="71" t="s">
        <v>33</v>
      </c>
      <c r="B299" s="71" t="s">
        <v>7</v>
      </c>
      <c r="C299" s="100" t="s">
        <v>303</v>
      </c>
      <c r="D299" s="101">
        <f>'№ 5ведомственная'!F63</f>
        <v>3130.3</v>
      </c>
      <c r="E299" s="101">
        <f>'№ 5ведомственная'!G63</f>
        <v>2860</v>
      </c>
      <c r="F299" s="101">
        <f>'№ 5ведомственная'!H63</f>
        <v>2860</v>
      </c>
      <c r="G299" s="53"/>
    </row>
    <row r="300" spans="1:7" ht="25.5" customHeight="1" outlineLevel="4" x14ac:dyDescent="0.3">
      <c r="A300" s="71" t="s">
        <v>34</v>
      </c>
      <c r="B300" s="72"/>
      <c r="C300" s="100" t="s">
        <v>324</v>
      </c>
      <c r="D300" s="101">
        <f t="shared" ref="D300:F302" si="59">D301</f>
        <v>2000</v>
      </c>
      <c r="E300" s="101">
        <f t="shared" si="59"/>
        <v>2479.6999999999998</v>
      </c>
      <c r="F300" s="101">
        <f t="shared" si="59"/>
        <v>2479.6999999999998</v>
      </c>
      <c r="G300" s="53"/>
    </row>
    <row r="301" spans="1:7" ht="39.75" customHeight="1" outlineLevel="4" x14ac:dyDescent="0.3">
      <c r="A301" s="71" t="s">
        <v>35</v>
      </c>
      <c r="B301" s="72"/>
      <c r="C301" s="100" t="s">
        <v>325</v>
      </c>
      <c r="D301" s="101">
        <f>D302+D304+D306</f>
        <v>2000</v>
      </c>
      <c r="E301" s="101">
        <f t="shared" ref="E301:F301" si="60">E302+E304+E306</f>
        <v>2479.6999999999998</v>
      </c>
      <c r="F301" s="101">
        <f t="shared" si="60"/>
        <v>2479.6999999999998</v>
      </c>
      <c r="G301" s="53"/>
    </row>
    <row r="302" spans="1:7" ht="15" customHeight="1" outlineLevel="3" x14ac:dyDescent="0.3">
      <c r="A302" s="71" t="s">
        <v>93</v>
      </c>
      <c r="B302" s="71"/>
      <c r="C302" s="100" t="s">
        <v>386</v>
      </c>
      <c r="D302" s="101">
        <f t="shared" si="59"/>
        <v>100</v>
      </c>
      <c r="E302" s="101">
        <f t="shared" si="59"/>
        <v>100</v>
      </c>
      <c r="F302" s="101">
        <f t="shared" si="59"/>
        <v>100</v>
      </c>
      <c r="G302" s="53"/>
    </row>
    <row r="303" spans="1:7" ht="25.5" customHeight="1" outlineLevel="4" x14ac:dyDescent="0.3">
      <c r="A303" s="71" t="s">
        <v>93</v>
      </c>
      <c r="B303" s="71" t="s">
        <v>7</v>
      </c>
      <c r="C303" s="100" t="s">
        <v>303</v>
      </c>
      <c r="D303" s="101">
        <f>'№ 5ведомственная'!F191</f>
        <v>100</v>
      </c>
      <c r="E303" s="101">
        <f>'№ 5ведомственная'!G191</f>
        <v>100</v>
      </c>
      <c r="F303" s="101">
        <f>'№ 5ведомственная'!H191</f>
        <v>100</v>
      </c>
      <c r="G303" s="53"/>
    </row>
    <row r="304" spans="1:7" ht="43.5" customHeight="1" outlineLevel="4" x14ac:dyDescent="0.3">
      <c r="A304" s="71" t="s">
        <v>682</v>
      </c>
      <c r="B304" s="72"/>
      <c r="C304" s="100" t="s">
        <v>743</v>
      </c>
      <c r="D304" s="101">
        <f>D305</f>
        <v>400</v>
      </c>
      <c r="E304" s="101">
        <f t="shared" ref="E304:F304" si="61">E305</f>
        <v>400</v>
      </c>
      <c r="F304" s="101">
        <f t="shared" si="61"/>
        <v>400</v>
      </c>
      <c r="G304" s="53"/>
    </row>
    <row r="305" spans="1:7" ht="25.5" customHeight="1" outlineLevel="4" x14ac:dyDescent="0.3">
      <c r="A305" s="71" t="s">
        <v>682</v>
      </c>
      <c r="B305" s="72" t="s">
        <v>7</v>
      </c>
      <c r="C305" s="100" t="s">
        <v>303</v>
      </c>
      <c r="D305" s="101">
        <f>'№ 5ведомственная'!F185</f>
        <v>400</v>
      </c>
      <c r="E305" s="101">
        <f>'№ 5ведомственная'!G185</f>
        <v>400</v>
      </c>
      <c r="F305" s="101">
        <f>'№ 5ведомственная'!H185</f>
        <v>400</v>
      </c>
      <c r="G305" s="53"/>
    </row>
    <row r="306" spans="1:7" ht="39.75" customHeight="1" outlineLevel="4" x14ac:dyDescent="0.3">
      <c r="A306" s="71" t="s">
        <v>698</v>
      </c>
      <c r="B306" s="72"/>
      <c r="C306" s="100" t="s">
        <v>699</v>
      </c>
      <c r="D306" s="101">
        <f>D307</f>
        <v>1500</v>
      </c>
      <c r="E306" s="101">
        <f t="shared" ref="E306:F306" si="62">E307</f>
        <v>1979.7</v>
      </c>
      <c r="F306" s="101">
        <f t="shared" si="62"/>
        <v>1979.7</v>
      </c>
      <c r="G306" s="53"/>
    </row>
    <row r="307" spans="1:7" ht="25.5" customHeight="1" outlineLevel="4" x14ac:dyDescent="0.3">
      <c r="A307" s="71" t="s">
        <v>698</v>
      </c>
      <c r="B307" s="72" t="s">
        <v>7</v>
      </c>
      <c r="C307" s="100" t="s">
        <v>303</v>
      </c>
      <c r="D307" s="101">
        <f>'№ 5ведомственная'!F138</f>
        <v>1500</v>
      </c>
      <c r="E307" s="101">
        <f>'№ 5ведомственная'!G138</f>
        <v>1979.7</v>
      </c>
      <c r="F307" s="101">
        <f>'№ 5ведомственная'!H138</f>
        <v>1979.7</v>
      </c>
      <c r="G307" s="53"/>
    </row>
    <row r="308" spans="1:7" s="28" customFormat="1" ht="39.6" x14ac:dyDescent="0.3">
      <c r="A308" s="71" t="s">
        <v>147</v>
      </c>
      <c r="B308" s="71"/>
      <c r="C308" s="100" t="s">
        <v>670</v>
      </c>
      <c r="D308" s="101">
        <f>D313+D309</f>
        <v>1199.2</v>
      </c>
      <c r="E308" s="101">
        <f t="shared" ref="E308:F308" si="63">E313+E309</f>
        <v>2115.9</v>
      </c>
      <c r="F308" s="101">
        <f t="shared" si="63"/>
        <v>3451.5</v>
      </c>
      <c r="G308" s="58"/>
    </row>
    <row r="309" spans="1:7" s="28" customFormat="1" ht="26.4" x14ac:dyDescent="0.3">
      <c r="A309" s="71" t="s">
        <v>158</v>
      </c>
      <c r="B309" s="72"/>
      <c r="C309" s="100" t="s">
        <v>440</v>
      </c>
      <c r="D309" s="101">
        <f>D310</f>
        <v>70</v>
      </c>
      <c r="E309" s="101">
        <f t="shared" ref="E309:F309" si="64">E310</f>
        <v>70</v>
      </c>
      <c r="F309" s="101">
        <f t="shared" si="64"/>
        <v>70</v>
      </c>
      <c r="G309" s="58"/>
    </row>
    <row r="310" spans="1:7" s="28" customFormat="1" ht="45" customHeight="1" x14ac:dyDescent="0.3">
      <c r="A310" s="71" t="s">
        <v>205</v>
      </c>
      <c r="B310" s="72"/>
      <c r="C310" s="100" t="s">
        <v>654</v>
      </c>
      <c r="D310" s="101">
        <f>D311</f>
        <v>70</v>
      </c>
      <c r="E310" s="101">
        <f t="shared" ref="E310:F310" si="65">E311</f>
        <v>70</v>
      </c>
      <c r="F310" s="101">
        <f t="shared" si="65"/>
        <v>70</v>
      </c>
      <c r="G310" s="58"/>
    </row>
    <row r="311" spans="1:7" s="28" customFormat="1" ht="30" customHeight="1" x14ac:dyDescent="0.3">
      <c r="A311" s="71" t="s">
        <v>206</v>
      </c>
      <c r="B311" s="72"/>
      <c r="C311" s="100" t="s">
        <v>655</v>
      </c>
      <c r="D311" s="101">
        <f>D312</f>
        <v>70</v>
      </c>
      <c r="E311" s="101">
        <f t="shared" ref="E311:F311" si="66">E312</f>
        <v>70</v>
      </c>
      <c r="F311" s="101">
        <f t="shared" si="66"/>
        <v>70</v>
      </c>
      <c r="G311" s="58"/>
    </row>
    <row r="312" spans="1:7" s="28" customFormat="1" ht="25.5" customHeight="1" x14ac:dyDescent="0.3">
      <c r="A312" s="71" t="s">
        <v>206</v>
      </c>
      <c r="B312" s="72" t="s">
        <v>38</v>
      </c>
      <c r="C312" s="100" t="s">
        <v>329</v>
      </c>
      <c r="D312" s="101">
        <f>'№ 5ведомственная'!F468+'№ 5ведомственная'!F595</f>
        <v>70</v>
      </c>
      <c r="E312" s="101">
        <f>'№ 5ведомственная'!G468+'№ 5ведомственная'!G595</f>
        <v>70</v>
      </c>
      <c r="F312" s="101">
        <f>'№ 5ведомственная'!H468+'№ 5ведомственная'!H595</f>
        <v>70</v>
      </c>
      <c r="G312" s="58"/>
    </row>
    <row r="313" spans="1:7" outlineLevel="1" x14ac:dyDescent="0.3">
      <c r="A313" s="71" t="s">
        <v>148</v>
      </c>
      <c r="B313" s="71"/>
      <c r="C313" s="100" t="s">
        <v>576</v>
      </c>
      <c r="D313" s="101">
        <f>D314+D317</f>
        <v>1129.2</v>
      </c>
      <c r="E313" s="101">
        <f>E314+E317</f>
        <v>2045.9</v>
      </c>
      <c r="F313" s="101">
        <f>F314+F317</f>
        <v>3381.5</v>
      </c>
      <c r="G313" s="53"/>
    </row>
    <row r="314" spans="1:7" ht="76.5" customHeight="1" outlineLevel="2" x14ac:dyDescent="0.3">
      <c r="A314" s="71" t="s">
        <v>149</v>
      </c>
      <c r="B314" s="71"/>
      <c r="C314" s="100" t="s">
        <v>436</v>
      </c>
      <c r="D314" s="101">
        <f>D315</f>
        <v>0</v>
      </c>
      <c r="E314" s="101">
        <f t="shared" ref="E314:F314" si="67">E315</f>
        <v>1690.8</v>
      </c>
      <c r="F314" s="101">
        <f t="shared" si="67"/>
        <v>3381.5</v>
      </c>
      <c r="G314" s="53"/>
    </row>
    <row r="315" spans="1:7" ht="39.6" outlineLevel="3" x14ac:dyDescent="0.3">
      <c r="A315" s="71" t="s">
        <v>150</v>
      </c>
      <c r="B315" s="71"/>
      <c r="C315" s="100" t="s">
        <v>437</v>
      </c>
      <c r="D315" s="101">
        <f>D316</f>
        <v>0</v>
      </c>
      <c r="E315" s="101">
        <f>E316</f>
        <v>1690.8</v>
      </c>
      <c r="F315" s="101">
        <f>F316</f>
        <v>3381.5</v>
      </c>
      <c r="G315" s="53"/>
    </row>
    <row r="316" spans="1:7" ht="26.4" outlineLevel="4" x14ac:dyDescent="0.3">
      <c r="A316" s="71" t="s">
        <v>150</v>
      </c>
      <c r="B316" s="71" t="s">
        <v>103</v>
      </c>
      <c r="C316" s="100" t="s">
        <v>395</v>
      </c>
      <c r="D316" s="101">
        <f>'№ 5ведомственная'!F330</f>
        <v>0</v>
      </c>
      <c r="E316" s="101">
        <f>'№ 5ведомственная'!G330</f>
        <v>1690.8</v>
      </c>
      <c r="F316" s="101">
        <f>'№ 5ведомственная'!H330</f>
        <v>3381.5</v>
      </c>
      <c r="G316" s="53"/>
    </row>
    <row r="317" spans="1:7" ht="26.4" outlineLevel="4" x14ac:dyDescent="0.3">
      <c r="A317" s="71" t="s">
        <v>676</v>
      </c>
      <c r="B317" s="72"/>
      <c r="C317" s="100" t="s">
        <v>678</v>
      </c>
      <c r="D317" s="101">
        <f>D318</f>
        <v>1129.2</v>
      </c>
      <c r="E317" s="101">
        <f t="shared" ref="E317:F317" si="68">E318</f>
        <v>355.1</v>
      </c>
      <c r="F317" s="101">
        <f t="shared" si="68"/>
        <v>0</v>
      </c>
      <c r="G317" s="53"/>
    </row>
    <row r="318" spans="1:7" ht="26.4" outlineLevel="4" x14ac:dyDescent="0.3">
      <c r="A318" s="71" t="s">
        <v>677</v>
      </c>
      <c r="B318" s="72"/>
      <c r="C318" s="100" t="s">
        <v>679</v>
      </c>
      <c r="D318" s="101">
        <f>D319</f>
        <v>1129.2</v>
      </c>
      <c r="E318" s="101">
        <f t="shared" ref="E318:F318" si="69">E319</f>
        <v>355.1</v>
      </c>
      <c r="F318" s="101">
        <f t="shared" si="69"/>
        <v>0</v>
      </c>
      <c r="G318" s="53"/>
    </row>
    <row r="319" spans="1:7" ht="26.4" outlineLevel="4" x14ac:dyDescent="0.3">
      <c r="A319" s="71" t="s">
        <v>677</v>
      </c>
      <c r="B319" s="72">
        <v>400</v>
      </c>
      <c r="C319" s="100" t="s">
        <v>395</v>
      </c>
      <c r="D319" s="101">
        <f>'№ 5ведомственная'!F333</f>
        <v>1129.2</v>
      </c>
      <c r="E319" s="101">
        <f>'№ 5ведомственная'!G333</f>
        <v>355.1</v>
      </c>
      <c r="F319" s="101">
        <f>'№ 5ведомственная'!H333</f>
        <v>0</v>
      </c>
      <c r="G319" s="53"/>
    </row>
    <row r="320" spans="1:7" s="28" customFormat="1" ht="39.6" x14ac:dyDescent="0.3">
      <c r="A320" s="71" t="s">
        <v>12</v>
      </c>
      <c r="B320" s="71"/>
      <c r="C320" s="100" t="s">
        <v>671</v>
      </c>
      <c r="D320" s="101">
        <f>D321+D335+D348+D357</f>
        <v>63361.4</v>
      </c>
      <c r="E320" s="101">
        <f>E321+E335+E348+E357</f>
        <v>62544.5</v>
      </c>
      <c r="F320" s="101">
        <f>F321+F335+F348+F357</f>
        <v>62696.4</v>
      </c>
      <c r="G320" s="58"/>
    </row>
    <row r="321" spans="1:7" ht="39.6" outlineLevel="1" x14ac:dyDescent="0.3">
      <c r="A321" s="71" t="s">
        <v>17</v>
      </c>
      <c r="B321" s="71"/>
      <c r="C321" s="100" t="s">
        <v>742</v>
      </c>
      <c r="D321" s="101">
        <f>D322</f>
        <v>1877.1000000000001</v>
      </c>
      <c r="E321" s="101">
        <f>E322</f>
        <v>1882.7</v>
      </c>
      <c r="F321" s="101">
        <f>F322</f>
        <v>2034.6</v>
      </c>
      <c r="G321" s="53"/>
    </row>
    <row r="322" spans="1:7" ht="52.8" outlineLevel="2" x14ac:dyDescent="0.3">
      <c r="A322" s="71" t="s">
        <v>18</v>
      </c>
      <c r="B322" s="71"/>
      <c r="C322" s="100" t="s">
        <v>312</v>
      </c>
      <c r="D322" s="101">
        <f>D323+D326+D329+D331+D333</f>
        <v>1877.1000000000001</v>
      </c>
      <c r="E322" s="101">
        <f t="shared" ref="E322:F322" si="70">E323+E326+E329+E331+E333</f>
        <v>1882.7</v>
      </c>
      <c r="F322" s="101">
        <f t="shared" si="70"/>
        <v>2034.6</v>
      </c>
      <c r="G322" s="53"/>
    </row>
    <row r="323" spans="1:7" ht="39.6" outlineLevel="3" x14ac:dyDescent="0.3">
      <c r="A323" s="71" t="s">
        <v>19</v>
      </c>
      <c r="B323" s="71"/>
      <c r="C323" s="78" t="s">
        <v>718</v>
      </c>
      <c r="D323" s="101">
        <f>D324+D325</f>
        <v>418.70000000000005</v>
      </c>
      <c r="E323" s="101">
        <f>E324+E325</f>
        <v>422.3</v>
      </c>
      <c r="F323" s="101">
        <f>F324+F325</f>
        <v>426.1</v>
      </c>
      <c r="G323" s="53"/>
    </row>
    <row r="324" spans="1:7" ht="52.8" outlineLevel="4" x14ac:dyDescent="0.3">
      <c r="A324" s="71" t="s">
        <v>19</v>
      </c>
      <c r="B324" s="71" t="s">
        <v>6</v>
      </c>
      <c r="C324" s="100" t="s">
        <v>302</v>
      </c>
      <c r="D324" s="101">
        <f>'№ 5ведомственная'!F36</f>
        <v>342.8</v>
      </c>
      <c r="E324" s="101">
        <f>'№ 5ведомственная'!G36</f>
        <v>342.8</v>
      </c>
      <c r="F324" s="101">
        <f>'№ 5ведомственная'!H36</f>
        <v>342.8</v>
      </c>
      <c r="G324" s="53"/>
    </row>
    <row r="325" spans="1:7" ht="26.4" outlineLevel="4" x14ac:dyDescent="0.3">
      <c r="A325" s="71" t="s">
        <v>19</v>
      </c>
      <c r="B325" s="71" t="s">
        <v>7</v>
      </c>
      <c r="C325" s="100" t="s">
        <v>303</v>
      </c>
      <c r="D325" s="101">
        <f>'№ 5ведомственная'!F37</f>
        <v>75.900000000000006</v>
      </c>
      <c r="E325" s="101">
        <f>'№ 5ведомственная'!G37</f>
        <v>79.5</v>
      </c>
      <c r="F325" s="101">
        <f>'№ 5ведомственная'!H37</f>
        <v>83.3</v>
      </c>
      <c r="G325" s="53"/>
    </row>
    <row r="326" spans="1:7" ht="39.6" outlineLevel="3" x14ac:dyDescent="0.3">
      <c r="A326" s="71" t="s">
        <v>36</v>
      </c>
      <c r="B326" s="71"/>
      <c r="C326" s="100" t="s">
        <v>719</v>
      </c>
      <c r="D326" s="101">
        <f>D327+D328</f>
        <v>180.7</v>
      </c>
      <c r="E326" s="101">
        <f>E327+E328</f>
        <v>182.1</v>
      </c>
      <c r="F326" s="101">
        <f>F327+F328</f>
        <v>183.6</v>
      </c>
      <c r="G326" s="53"/>
    </row>
    <row r="327" spans="1:7" ht="52.8" outlineLevel="4" x14ac:dyDescent="0.3">
      <c r="A327" s="71" t="s">
        <v>36</v>
      </c>
      <c r="B327" s="71" t="s">
        <v>6</v>
      </c>
      <c r="C327" s="100" t="s">
        <v>302</v>
      </c>
      <c r="D327" s="101">
        <f>'№ 5ведомственная'!F68</f>
        <v>126.6</v>
      </c>
      <c r="E327" s="101">
        <f>'№ 5ведомственная'!G68</f>
        <v>126.6</v>
      </c>
      <c r="F327" s="101">
        <f>'№ 5ведомственная'!H68</f>
        <v>126.6</v>
      </c>
      <c r="G327" s="53"/>
    </row>
    <row r="328" spans="1:7" ht="26.4" outlineLevel="4" x14ac:dyDescent="0.3">
      <c r="A328" s="71" t="s">
        <v>36</v>
      </c>
      <c r="B328" s="71" t="s">
        <v>7</v>
      </c>
      <c r="C328" s="100" t="s">
        <v>303</v>
      </c>
      <c r="D328" s="101">
        <f>'№ 5ведомственная'!F69</f>
        <v>54.1</v>
      </c>
      <c r="E328" s="101">
        <f>'№ 5ведомственная'!G69</f>
        <v>55.5</v>
      </c>
      <c r="F328" s="101">
        <f>'№ 5ведомственная'!H69</f>
        <v>57</v>
      </c>
      <c r="G328" s="53"/>
    </row>
    <row r="329" spans="1:7" outlineLevel="3" x14ac:dyDescent="0.3">
      <c r="A329" s="71" t="s">
        <v>37</v>
      </c>
      <c r="B329" s="71"/>
      <c r="C329" s="100" t="s">
        <v>328</v>
      </c>
      <c r="D329" s="101">
        <f>D330</f>
        <v>300</v>
      </c>
      <c r="E329" s="101">
        <f>E330</f>
        <v>300</v>
      </c>
      <c r="F329" s="101">
        <f>F330</f>
        <v>300</v>
      </c>
      <c r="G329" s="53"/>
    </row>
    <row r="330" spans="1:7" ht="26.4" outlineLevel="4" x14ac:dyDescent="0.3">
      <c r="A330" s="71" t="s">
        <v>37</v>
      </c>
      <c r="B330" s="71" t="s">
        <v>38</v>
      </c>
      <c r="C330" s="100" t="s">
        <v>329</v>
      </c>
      <c r="D330" s="101">
        <f>'№ 5ведомственная'!F71</f>
        <v>300</v>
      </c>
      <c r="E330" s="101">
        <f>'№ 5ведомственная'!G71</f>
        <v>300</v>
      </c>
      <c r="F330" s="101">
        <f>'№ 5ведомственная'!H71</f>
        <v>300</v>
      </c>
      <c r="G330" s="53"/>
    </row>
    <row r="331" spans="1:7" ht="39.6" outlineLevel="3" x14ac:dyDescent="0.3">
      <c r="A331" s="71" t="s">
        <v>23</v>
      </c>
      <c r="B331" s="71"/>
      <c r="C331" s="100" t="s">
        <v>729</v>
      </c>
      <c r="D331" s="101">
        <f>D332</f>
        <v>13.6</v>
      </c>
      <c r="E331" s="101">
        <f>E332</f>
        <v>14.2</v>
      </c>
      <c r="F331" s="101">
        <f>F332</f>
        <v>160.80000000000001</v>
      </c>
      <c r="G331" s="53"/>
    </row>
    <row r="332" spans="1:7" ht="26.4" outlineLevel="4" x14ac:dyDescent="0.3">
      <c r="A332" s="71" t="s">
        <v>23</v>
      </c>
      <c r="B332" s="71" t="s">
        <v>7</v>
      </c>
      <c r="C332" s="100" t="s">
        <v>303</v>
      </c>
      <c r="D332" s="101">
        <f>'№ 5ведомственная'!F48</f>
        <v>13.6</v>
      </c>
      <c r="E332" s="101">
        <f>'№ 5ведомственная'!G48</f>
        <v>14.2</v>
      </c>
      <c r="F332" s="101">
        <f>'№ 5ведомственная'!H48</f>
        <v>160.80000000000001</v>
      </c>
      <c r="G332" s="53"/>
    </row>
    <row r="333" spans="1:7" ht="39.6" outlineLevel="3" x14ac:dyDescent="0.3">
      <c r="A333" s="71" t="s">
        <v>585</v>
      </c>
      <c r="B333" s="71"/>
      <c r="C333" s="100" t="s">
        <v>720</v>
      </c>
      <c r="D333" s="101">
        <f>D334</f>
        <v>964.1</v>
      </c>
      <c r="E333" s="101">
        <f>E334</f>
        <v>964.1</v>
      </c>
      <c r="F333" s="101">
        <f>F334</f>
        <v>964.1</v>
      </c>
      <c r="G333" s="53"/>
    </row>
    <row r="334" spans="1:7" ht="52.8" outlineLevel="4" x14ac:dyDescent="0.3">
      <c r="A334" s="71" t="s">
        <v>585</v>
      </c>
      <c r="B334" s="71" t="s">
        <v>6</v>
      </c>
      <c r="C334" s="100" t="s">
        <v>302</v>
      </c>
      <c r="D334" s="101">
        <f>'№ 5ведомственная'!F91</f>
        <v>964.1</v>
      </c>
      <c r="E334" s="101">
        <f>'№ 5ведомственная'!G91</f>
        <v>964.1</v>
      </c>
      <c r="F334" s="101">
        <f>'№ 5ведомственная'!H91</f>
        <v>964.1</v>
      </c>
      <c r="G334" s="53"/>
    </row>
    <row r="335" spans="1:7" ht="26.4" outlineLevel="1" x14ac:dyDescent="0.3">
      <c r="A335" s="71" t="s">
        <v>39</v>
      </c>
      <c r="B335" s="71"/>
      <c r="C335" s="100" t="s">
        <v>696</v>
      </c>
      <c r="D335" s="101">
        <f>D336+D341</f>
        <v>2504.4</v>
      </c>
      <c r="E335" s="101">
        <f>E336+E341</f>
        <v>2504.4</v>
      </c>
      <c r="F335" s="101">
        <f>F336+F341</f>
        <v>2504.4</v>
      </c>
      <c r="G335" s="53"/>
    </row>
    <row r="336" spans="1:7" ht="39.6" outlineLevel="2" x14ac:dyDescent="0.3">
      <c r="A336" s="71" t="s">
        <v>40</v>
      </c>
      <c r="B336" s="71"/>
      <c r="C336" s="100" t="s">
        <v>721</v>
      </c>
      <c r="D336" s="101">
        <f>D337+D339</f>
        <v>500</v>
      </c>
      <c r="E336" s="101">
        <f>E337+E339</f>
        <v>500</v>
      </c>
      <c r="F336" s="101">
        <f>F337+F339</f>
        <v>500</v>
      </c>
      <c r="G336" s="53"/>
    </row>
    <row r="337" spans="1:7" ht="26.4" outlineLevel="3" x14ac:dyDescent="0.3">
      <c r="A337" s="71" t="s">
        <v>41</v>
      </c>
      <c r="B337" s="71"/>
      <c r="C337" s="100" t="s">
        <v>333</v>
      </c>
      <c r="D337" s="101">
        <f>D338</f>
        <v>200</v>
      </c>
      <c r="E337" s="101">
        <f>E338</f>
        <v>200</v>
      </c>
      <c r="F337" s="101">
        <f>F338</f>
        <v>200</v>
      </c>
      <c r="G337" s="53"/>
    </row>
    <row r="338" spans="1:7" ht="26.4" outlineLevel="4" x14ac:dyDescent="0.3">
      <c r="A338" s="71" t="s">
        <v>41</v>
      </c>
      <c r="B338" s="71" t="s">
        <v>7</v>
      </c>
      <c r="C338" s="100" t="s">
        <v>303</v>
      </c>
      <c r="D338" s="101">
        <f>'№ 5ведомственная'!F75</f>
        <v>200</v>
      </c>
      <c r="E338" s="101">
        <f>'№ 5ведомственная'!G75</f>
        <v>200</v>
      </c>
      <c r="F338" s="101">
        <f>'№ 5ведомственная'!H75</f>
        <v>200</v>
      </c>
      <c r="G338" s="53"/>
    </row>
    <row r="339" spans="1:7" ht="39.6" outlineLevel="3" x14ac:dyDescent="0.3">
      <c r="A339" s="71" t="s">
        <v>42</v>
      </c>
      <c r="B339" s="71"/>
      <c r="C339" s="100" t="s">
        <v>710</v>
      </c>
      <c r="D339" s="101">
        <f>D340</f>
        <v>300</v>
      </c>
      <c r="E339" s="101">
        <f>E340</f>
        <v>300</v>
      </c>
      <c r="F339" s="101">
        <f>F340</f>
        <v>300</v>
      </c>
      <c r="G339" s="53"/>
    </row>
    <row r="340" spans="1:7" ht="26.4" outlineLevel="4" x14ac:dyDescent="0.3">
      <c r="A340" s="71" t="s">
        <v>42</v>
      </c>
      <c r="B340" s="71" t="s">
        <v>7</v>
      </c>
      <c r="C340" s="100" t="s">
        <v>303</v>
      </c>
      <c r="D340" s="101">
        <f>'№ 5ведомственная'!F77</f>
        <v>300</v>
      </c>
      <c r="E340" s="101">
        <f>'№ 5ведомственная'!G77</f>
        <v>300</v>
      </c>
      <c r="F340" s="101">
        <f>'№ 5ведомственная'!H77</f>
        <v>300</v>
      </c>
      <c r="G340" s="53"/>
    </row>
    <row r="341" spans="1:7" ht="39.6" outlineLevel="2" x14ac:dyDescent="0.3">
      <c r="A341" s="71" t="s">
        <v>134</v>
      </c>
      <c r="B341" s="71"/>
      <c r="C341" s="100" t="s">
        <v>722</v>
      </c>
      <c r="D341" s="101">
        <f>D342+D344+D346</f>
        <v>2004.4</v>
      </c>
      <c r="E341" s="101">
        <f>E342+E344+E346</f>
        <v>2004.4</v>
      </c>
      <c r="F341" s="101">
        <f>F342+F344+F346</f>
        <v>2004.4</v>
      </c>
      <c r="G341" s="53"/>
    </row>
    <row r="342" spans="1:7" ht="26.4" outlineLevel="3" x14ac:dyDescent="0.3">
      <c r="A342" s="71" t="s">
        <v>137</v>
      </c>
      <c r="B342" s="71"/>
      <c r="C342" s="100" t="s">
        <v>428</v>
      </c>
      <c r="D342" s="101">
        <f>D343</f>
        <v>140</v>
      </c>
      <c r="E342" s="101">
        <f>E343</f>
        <v>140</v>
      </c>
      <c r="F342" s="101">
        <f>F343</f>
        <v>140</v>
      </c>
      <c r="G342" s="53"/>
    </row>
    <row r="343" spans="1:7" outlineLevel="4" x14ac:dyDescent="0.3">
      <c r="A343" s="71" t="s">
        <v>137</v>
      </c>
      <c r="B343" s="71" t="s">
        <v>20</v>
      </c>
      <c r="C343" s="100" t="s">
        <v>314</v>
      </c>
      <c r="D343" s="101">
        <f>'№ 5ведомственная'!F319</f>
        <v>140</v>
      </c>
      <c r="E343" s="101">
        <f>'№ 5ведомственная'!G319</f>
        <v>140</v>
      </c>
      <c r="F343" s="101">
        <f>'№ 5ведомственная'!H319</f>
        <v>140</v>
      </c>
      <c r="G343" s="53"/>
    </row>
    <row r="344" spans="1:7" ht="26.4" outlineLevel="3" x14ac:dyDescent="0.3">
      <c r="A344" s="71" t="s">
        <v>138</v>
      </c>
      <c r="B344" s="71"/>
      <c r="C344" s="100" t="s">
        <v>534</v>
      </c>
      <c r="D344" s="101">
        <f>D345</f>
        <v>488</v>
      </c>
      <c r="E344" s="101">
        <f>E345</f>
        <v>488</v>
      </c>
      <c r="F344" s="101">
        <f>F345</f>
        <v>488</v>
      </c>
      <c r="G344" s="53"/>
    </row>
    <row r="345" spans="1:7" outlineLevel="4" x14ac:dyDescent="0.3">
      <c r="A345" s="71" t="s">
        <v>138</v>
      </c>
      <c r="B345" s="71" t="s">
        <v>20</v>
      </c>
      <c r="C345" s="100" t="s">
        <v>314</v>
      </c>
      <c r="D345" s="101">
        <f>'№ 5ведомственная'!F80</f>
        <v>488</v>
      </c>
      <c r="E345" s="101">
        <f>'№ 5ведомственная'!G80</f>
        <v>488</v>
      </c>
      <c r="F345" s="101">
        <f>'№ 5ведомственная'!H80</f>
        <v>488</v>
      </c>
      <c r="G345" s="53"/>
    </row>
    <row r="346" spans="1:7" ht="26.4" outlineLevel="3" x14ac:dyDescent="0.3">
      <c r="A346" s="71" t="s">
        <v>135</v>
      </c>
      <c r="B346" s="71"/>
      <c r="C346" s="100" t="s">
        <v>424</v>
      </c>
      <c r="D346" s="101">
        <f>D347</f>
        <v>1376.4</v>
      </c>
      <c r="E346" s="101">
        <f>E347</f>
        <v>1376.4</v>
      </c>
      <c r="F346" s="101">
        <f>F347</f>
        <v>1376.4</v>
      </c>
      <c r="G346" s="53"/>
    </row>
    <row r="347" spans="1:7" outlineLevel="4" x14ac:dyDescent="0.3">
      <c r="A347" s="71" t="s">
        <v>135</v>
      </c>
      <c r="B347" s="71" t="s">
        <v>20</v>
      </c>
      <c r="C347" s="100" t="s">
        <v>314</v>
      </c>
      <c r="D347" s="101">
        <f>'№ 5ведомственная'!F313</f>
        <v>1376.4</v>
      </c>
      <c r="E347" s="101">
        <f>'№ 5ведомственная'!G313</f>
        <v>1376.4</v>
      </c>
      <c r="F347" s="101">
        <f>'№ 5ведомственная'!H313</f>
        <v>1376.4</v>
      </c>
      <c r="G347" s="53"/>
    </row>
    <row r="348" spans="1:7" ht="26.4" outlineLevel="1" x14ac:dyDescent="0.3">
      <c r="A348" s="71" t="s">
        <v>153</v>
      </c>
      <c r="B348" s="71"/>
      <c r="C348" s="100" t="s">
        <v>438</v>
      </c>
      <c r="D348" s="101">
        <f>D349+D354</f>
        <v>2257.8000000000002</v>
      </c>
      <c r="E348" s="101">
        <f t="shared" ref="E348:F348" si="71">E349+E354</f>
        <v>2232.8000000000002</v>
      </c>
      <c r="F348" s="101">
        <f t="shared" si="71"/>
        <v>2232.8000000000002</v>
      </c>
      <c r="G348" s="53"/>
    </row>
    <row r="349" spans="1:7" outlineLevel="2" x14ac:dyDescent="0.3">
      <c r="A349" s="71" t="s">
        <v>154</v>
      </c>
      <c r="B349" s="71"/>
      <c r="C349" s="100" t="s">
        <v>535</v>
      </c>
      <c r="D349" s="101">
        <f>D352+D350</f>
        <v>2232.8000000000002</v>
      </c>
      <c r="E349" s="101">
        <f>E352+E350</f>
        <v>2232.8000000000002</v>
      </c>
      <c r="F349" s="101">
        <f>F352+F350</f>
        <v>2232.8000000000002</v>
      </c>
      <c r="G349" s="53"/>
    </row>
    <row r="350" spans="1:7" ht="26.4" outlineLevel="2" x14ac:dyDescent="0.3">
      <c r="A350" s="71" t="s">
        <v>562</v>
      </c>
      <c r="B350" s="72"/>
      <c r="C350" s="100" t="s">
        <v>723</v>
      </c>
      <c r="D350" s="101">
        <f>D351</f>
        <v>997.2</v>
      </c>
      <c r="E350" s="101">
        <f>E351</f>
        <v>997.2</v>
      </c>
      <c r="F350" s="101">
        <f>F351</f>
        <v>997.2</v>
      </c>
      <c r="G350" s="53"/>
    </row>
    <row r="351" spans="1:7" ht="26.4" outlineLevel="2" x14ac:dyDescent="0.3">
      <c r="A351" s="71" t="s">
        <v>562</v>
      </c>
      <c r="B351" s="72" t="s">
        <v>38</v>
      </c>
      <c r="C351" s="100" t="s">
        <v>329</v>
      </c>
      <c r="D351" s="101">
        <f>'№ 5ведомственная'!F345</f>
        <v>997.2</v>
      </c>
      <c r="E351" s="101">
        <f>'№ 5ведомственная'!G345</f>
        <v>997.2</v>
      </c>
      <c r="F351" s="101">
        <f>'№ 5ведомственная'!H345</f>
        <v>997.2</v>
      </c>
      <c r="G351" s="53"/>
    </row>
    <row r="352" spans="1:7" outlineLevel="3" x14ac:dyDescent="0.3">
      <c r="A352" s="71" t="s">
        <v>155</v>
      </c>
      <c r="B352" s="71"/>
      <c r="C352" s="100" t="s">
        <v>439</v>
      </c>
      <c r="D352" s="101">
        <f>D353</f>
        <v>1235.5999999999999</v>
      </c>
      <c r="E352" s="101">
        <f>E353</f>
        <v>1235.5999999999999</v>
      </c>
      <c r="F352" s="101">
        <f>F353</f>
        <v>1235.5999999999999</v>
      </c>
      <c r="G352" s="53"/>
    </row>
    <row r="353" spans="1:7" ht="26.4" outlineLevel="4" x14ac:dyDescent="0.3">
      <c r="A353" s="71" t="s">
        <v>155</v>
      </c>
      <c r="B353" s="71" t="s">
        <v>38</v>
      </c>
      <c r="C353" s="100" t="s">
        <v>329</v>
      </c>
      <c r="D353" s="101">
        <f>'№ 5ведомственная'!F347</f>
        <v>1235.5999999999999</v>
      </c>
      <c r="E353" s="101">
        <f>'№ 5ведомственная'!G347</f>
        <v>1235.5999999999999</v>
      </c>
      <c r="F353" s="101">
        <f>'№ 5ведомственная'!H347</f>
        <v>1235.5999999999999</v>
      </c>
      <c r="G353" s="53"/>
    </row>
    <row r="354" spans="1:7" ht="26.4" outlineLevel="4" x14ac:dyDescent="0.3">
      <c r="A354" s="71" t="s">
        <v>644</v>
      </c>
      <c r="B354" s="72"/>
      <c r="C354" s="100" t="s">
        <v>646</v>
      </c>
      <c r="D354" s="101">
        <f>D355</f>
        <v>25</v>
      </c>
      <c r="E354" s="101">
        <f t="shared" ref="E354:F354" si="72">E355</f>
        <v>0</v>
      </c>
      <c r="F354" s="101">
        <f t="shared" si="72"/>
        <v>0</v>
      </c>
      <c r="G354" s="53"/>
    </row>
    <row r="355" spans="1:7" ht="26.4" outlineLevel="4" x14ac:dyDescent="0.3">
      <c r="A355" s="71" t="s">
        <v>645</v>
      </c>
      <c r="B355" s="72"/>
      <c r="C355" s="100" t="s">
        <v>647</v>
      </c>
      <c r="D355" s="101">
        <f>D356</f>
        <v>25</v>
      </c>
      <c r="E355" s="101">
        <f t="shared" ref="E355:F355" si="73">E356</f>
        <v>0</v>
      </c>
      <c r="F355" s="101">
        <f t="shared" si="73"/>
        <v>0</v>
      </c>
      <c r="G355" s="53"/>
    </row>
    <row r="356" spans="1:7" ht="26.4" outlineLevel="4" x14ac:dyDescent="0.3">
      <c r="A356" s="71" t="s">
        <v>645</v>
      </c>
      <c r="B356" s="72">
        <v>600</v>
      </c>
      <c r="C356" s="100" t="s">
        <v>329</v>
      </c>
      <c r="D356" s="101">
        <f>'№ 5ведомственная'!F350</f>
        <v>25</v>
      </c>
      <c r="E356" s="101">
        <f>'№ 5ведомственная'!G350</f>
        <v>0</v>
      </c>
      <c r="F356" s="101">
        <f>'№ 5ведомственная'!H350</f>
        <v>0</v>
      </c>
      <c r="G356" s="53"/>
    </row>
    <row r="357" spans="1:7" ht="26.4" outlineLevel="1" x14ac:dyDescent="0.3">
      <c r="A357" s="71" t="s">
        <v>13</v>
      </c>
      <c r="B357" s="71"/>
      <c r="C357" s="100" t="s">
        <v>308</v>
      </c>
      <c r="D357" s="101">
        <f>D358</f>
        <v>56722.1</v>
      </c>
      <c r="E357" s="101">
        <f t="shared" ref="E357:F357" si="74">E358</f>
        <v>55924.6</v>
      </c>
      <c r="F357" s="101">
        <f t="shared" si="74"/>
        <v>55924.6</v>
      </c>
      <c r="G357" s="53"/>
    </row>
    <row r="358" spans="1:7" outlineLevel="2" x14ac:dyDescent="0.3">
      <c r="A358" s="71" t="s">
        <v>14</v>
      </c>
      <c r="B358" s="71"/>
      <c r="C358" s="100" t="s">
        <v>309</v>
      </c>
      <c r="D358" s="101">
        <f>D359+D361+D364</f>
        <v>56722.1</v>
      </c>
      <c r="E358" s="101">
        <f t="shared" ref="E358:F358" si="75">E359+E361+E364</f>
        <v>55924.6</v>
      </c>
      <c r="F358" s="101">
        <f t="shared" si="75"/>
        <v>55924.6</v>
      </c>
      <c r="G358" s="53"/>
    </row>
    <row r="359" spans="1:7" outlineLevel="3" x14ac:dyDescent="0.3">
      <c r="A359" s="71" t="s">
        <v>15</v>
      </c>
      <c r="B359" s="71"/>
      <c r="C359" s="100" t="s">
        <v>310</v>
      </c>
      <c r="D359" s="101">
        <f>D360</f>
        <v>3176.3</v>
      </c>
      <c r="E359" s="101">
        <f>E360</f>
        <v>2498.7999999999997</v>
      </c>
      <c r="F359" s="101">
        <f>F360</f>
        <v>2498.7999999999997</v>
      </c>
      <c r="G359" s="53"/>
    </row>
    <row r="360" spans="1:7" ht="52.8" outlineLevel="4" x14ac:dyDescent="0.3">
      <c r="A360" s="71" t="s">
        <v>15</v>
      </c>
      <c r="B360" s="71" t="s">
        <v>6</v>
      </c>
      <c r="C360" s="100" t="s">
        <v>302</v>
      </c>
      <c r="D360" s="101">
        <f>'№ 5ведомственная'!F30</f>
        <v>3176.3</v>
      </c>
      <c r="E360" s="101">
        <f>'№ 5ведомственная'!G30</f>
        <v>2498.7999999999997</v>
      </c>
      <c r="F360" s="101">
        <f>'№ 5ведомственная'!H30</f>
        <v>2498.7999999999997</v>
      </c>
      <c r="G360" s="53"/>
    </row>
    <row r="361" spans="1:7" ht="39.6" outlineLevel="3" x14ac:dyDescent="0.3">
      <c r="A361" s="71" t="s">
        <v>21</v>
      </c>
      <c r="B361" s="71"/>
      <c r="C361" s="100" t="s">
        <v>724</v>
      </c>
      <c r="D361" s="101">
        <f>D362+D363</f>
        <v>53450.799999999996</v>
      </c>
      <c r="E361" s="101">
        <f t="shared" ref="E361:F361" si="76">E362+E363</f>
        <v>53330.799999999996</v>
      </c>
      <c r="F361" s="101">
        <f t="shared" si="76"/>
        <v>53330.799999999996</v>
      </c>
      <c r="G361" s="53"/>
    </row>
    <row r="362" spans="1:7" ht="52.8" outlineLevel="4" x14ac:dyDescent="0.3">
      <c r="A362" s="71" t="s">
        <v>21</v>
      </c>
      <c r="B362" s="71" t="s">
        <v>6</v>
      </c>
      <c r="C362" s="100" t="s">
        <v>302</v>
      </c>
      <c r="D362" s="101">
        <f>'№ 5ведомственная'!F41</f>
        <v>46708.7</v>
      </c>
      <c r="E362" s="101">
        <f>'№ 5ведомственная'!G41</f>
        <v>46708.7</v>
      </c>
      <c r="F362" s="101">
        <f>'№ 5ведомственная'!H41</f>
        <v>46708.7</v>
      </c>
      <c r="G362" s="53"/>
    </row>
    <row r="363" spans="1:7" ht="26.4" outlineLevel="4" x14ac:dyDescent="0.3">
      <c r="A363" s="71" t="s">
        <v>21</v>
      </c>
      <c r="B363" s="71" t="s">
        <v>7</v>
      </c>
      <c r="C363" s="100" t="s">
        <v>303</v>
      </c>
      <c r="D363" s="101">
        <f>'№ 5ведомственная'!F42</f>
        <v>6742.1</v>
      </c>
      <c r="E363" s="101">
        <f>'№ 5ведомственная'!G42</f>
        <v>6622.1</v>
      </c>
      <c r="F363" s="101">
        <f>'№ 5ведомственная'!H42</f>
        <v>6622.1</v>
      </c>
      <c r="G363" s="53"/>
    </row>
    <row r="364" spans="1:7" outlineLevel="4" x14ac:dyDescent="0.3">
      <c r="A364" s="71" t="s">
        <v>782</v>
      </c>
      <c r="B364" s="71"/>
      <c r="C364" s="100" t="s">
        <v>783</v>
      </c>
      <c r="D364" s="101">
        <f>D365</f>
        <v>95</v>
      </c>
      <c r="E364" s="101">
        <f t="shared" ref="E364:F364" si="77">E365</f>
        <v>95</v>
      </c>
      <c r="F364" s="101">
        <f t="shared" si="77"/>
        <v>95</v>
      </c>
      <c r="G364" s="53"/>
    </row>
    <row r="365" spans="1:7" outlineLevel="4" x14ac:dyDescent="0.3">
      <c r="A365" s="71" t="s">
        <v>782</v>
      </c>
      <c r="B365" s="71" t="s">
        <v>8</v>
      </c>
      <c r="C365" s="100" t="s">
        <v>304</v>
      </c>
      <c r="D365" s="101">
        <f>'№ 5ведомственная'!F84</f>
        <v>95</v>
      </c>
      <c r="E365" s="101">
        <f>'№ 5ведомственная'!G84</f>
        <v>95</v>
      </c>
      <c r="F365" s="101">
        <f>'№ 5ведомственная'!H84</f>
        <v>95</v>
      </c>
      <c r="G365" s="53"/>
    </row>
    <row r="366" spans="1:7" s="28" customFormat="1" ht="26.4" x14ac:dyDescent="0.3">
      <c r="A366" s="71" t="s">
        <v>139</v>
      </c>
      <c r="B366" s="71"/>
      <c r="C366" s="100" t="s">
        <v>672</v>
      </c>
      <c r="D366" s="101">
        <f>D367+D388+D392</f>
        <v>782</v>
      </c>
      <c r="E366" s="101">
        <f>E367+E388+E392</f>
        <v>908</v>
      </c>
      <c r="F366" s="101">
        <f>F367+F388+F392</f>
        <v>908</v>
      </c>
      <c r="G366" s="58"/>
    </row>
    <row r="367" spans="1:7" outlineLevel="1" x14ac:dyDescent="0.3">
      <c r="A367" s="71" t="s">
        <v>207</v>
      </c>
      <c r="B367" s="71"/>
      <c r="C367" s="100" t="s">
        <v>697</v>
      </c>
      <c r="D367" s="101">
        <f>D368+D371+D376+D379+D382+D385</f>
        <v>284</v>
      </c>
      <c r="E367" s="101">
        <f t="shared" ref="E367:F367" si="78">E368+E371+E376+E379+E382+E385</f>
        <v>284</v>
      </c>
      <c r="F367" s="101">
        <f t="shared" si="78"/>
        <v>284</v>
      </c>
      <c r="G367" s="53"/>
    </row>
    <row r="368" spans="1:7" outlineLevel="2" x14ac:dyDescent="0.3">
      <c r="A368" s="71" t="s">
        <v>212</v>
      </c>
      <c r="B368" s="71"/>
      <c r="C368" s="100" t="s">
        <v>490</v>
      </c>
      <c r="D368" s="101">
        <f t="shared" ref="D368:F369" si="79">D369</f>
        <v>57</v>
      </c>
      <c r="E368" s="101">
        <f t="shared" si="79"/>
        <v>57</v>
      </c>
      <c r="F368" s="101">
        <f t="shared" si="79"/>
        <v>57</v>
      </c>
      <c r="G368" s="53"/>
    </row>
    <row r="369" spans="1:7" ht="39.6" outlineLevel="3" x14ac:dyDescent="0.3">
      <c r="A369" s="71" t="s">
        <v>213</v>
      </c>
      <c r="B369" s="71"/>
      <c r="C369" s="100" t="s">
        <v>491</v>
      </c>
      <c r="D369" s="101">
        <f t="shared" si="79"/>
        <v>57</v>
      </c>
      <c r="E369" s="101">
        <f t="shared" si="79"/>
        <v>57</v>
      </c>
      <c r="F369" s="101">
        <f t="shared" si="79"/>
        <v>57</v>
      </c>
      <c r="G369" s="53"/>
    </row>
    <row r="370" spans="1:7" ht="26.4" outlineLevel="4" x14ac:dyDescent="0.3">
      <c r="A370" s="71" t="s">
        <v>213</v>
      </c>
      <c r="B370" s="71" t="s">
        <v>7</v>
      </c>
      <c r="C370" s="100" t="s">
        <v>303</v>
      </c>
      <c r="D370" s="101">
        <f>'№ 5ведомственная'!F511</f>
        <v>57</v>
      </c>
      <c r="E370" s="101">
        <f>'№ 5ведомственная'!G511</f>
        <v>57</v>
      </c>
      <c r="F370" s="101">
        <f>'№ 5ведомственная'!H511</f>
        <v>57</v>
      </c>
      <c r="G370" s="53"/>
    </row>
    <row r="371" spans="1:7" ht="26.4" outlineLevel="2" x14ac:dyDescent="0.3">
      <c r="A371" s="71" t="s">
        <v>214</v>
      </c>
      <c r="B371" s="71"/>
      <c r="C371" s="100" t="s">
        <v>492</v>
      </c>
      <c r="D371" s="101">
        <f>D372+D374</f>
        <v>55</v>
      </c>
      <c r="E371" s="101">
        <f>E372+E374</f>
        <v>55</v>
      </c>
      <c r="F371" s="101">
        <f>F372+F374</f>
        <v>55</v>
      </c>
      <c r="G371" s="53"/>
    </row>
    <row r="372" spans="1:7" ht="39.6" outlineLevel="3" x14ac:dyDescent="0.3">
      <c r="A372" s="71" t="s">
        <v>215</v>
      </c>
      <c r="B372" s="71"/>
      <c r="C372" s="100" t="s">
        <v>493</v>
      </c>
      <c r="D372" s="101">
        <f>D373</f>
        <v>51</v>
      </c>
      <c r="E372" s="101">
        <f>E373</f>
        <v>51</v>
      </c>
      <c r="F372" s="101">
        <f>F373</f>
        <v>51</v>
      </c>
      <c r="G372" s="53"/>
    </row>
    <row r="373" spans="1:7" ht="26.4" outlineLevel="4" x14ac:dyDescent="0.3">
      <c r="A373" s="71" t="s">
        <v>215</v>
      </c>
      <c r="B373" s="71" t="s">
        <v>7</v>
      </c>
      <c r="C373" s="100" t="s">
        <v>303</v>
      </c>
      <c r="D373" s="101">
        <f>'№ 5ведомственная'!F514</f>
        <v>51</v>
      </c>
      <c r="E373" s="101">
        <f>'№ 5ведомственная'!G514</f>
        <v>51</v>
      </c>
      <c r="F373" s="101">
        <f>'№ 5ведомственная'!H514</f>
        <v>51</v>
      </c>
      <c r="G373" s="53"/>
    </row>
    <row r="374" spans="1:7" ht="26.4" outlineLevel="3" x14ac:dyDescent="0.3">
      <c r="A374" s="71" t="s">
        <v>216</v>
      </c>
      <c r="B374" s="71"/>
      <c r="C374" s="100" t="s">
        <v>494</v>
      </c>
      <c r="D374" s="101">
        <f>D375</f>
        <v>4</v>
      </c>
      <c r="E374" s="101">
        <f>E375</f>
        <v>4</v>
      </c>
      <c r="F374" s="101">
        <f>F375</f>
        <v>4</v>
      </c>
      <c r="G374" s="53"/>
    </row>
    <row r="375" spans="1:7" outlineLevel="4" x14ac:dyDescent="0.3">
      <c r="A375" s="71" t="s">
        <v>216</v>
      </c>
      <c r="B375" s="71" t="s">
        <v>20</v>
      </c>
      <c r="C375" s="100" t="s">
        <v>314</v>
      </c>
      <c r="D375" s="101">
        <f>'№ 5ведомственная'!F516</f>
        <v>4</v>
      </c>
      <c r="E375" s="101">
        <f>'№ 5ведомственная'!G516</f>
        <v>4</v>
      </c>
      <c r="F375" s="101">
        <f>'№ 5ведомственная'!H516</f>
        <v>4</v>
      </c>
      <c r="G375" s="53"/>
    </row>
    <row r="376" spans="1:7" outlineLevel="2" x14ac:dyDescent="0.3">
      <c r="A376" s="71" t="s">
        <v>217</v>
      </c>
      <c r="B376" s="71"/>
      <c r="C376" s="100" t="s">
        <v>495</v>
      </c>
      <c r="D376" s="101">
        <f t="shared" ref="D376:F377" si="80">D377</f>
        <v>40</v>
      </c>
      <c r="E376" s="101">
        <f t="shared" si="80"/>
        <v>40</v>
      </c>
      <c r="F376" s="101">
        <f t="shared" si="80"/>
        <v>40</v>
      </c>
      <c r="G376" s="53"/>
    </row>
    <row r="377" spans="1:7" ht="26.4" outlineLevel="3" x14ac:dyDescent="0.3">
      <c r="A377" s="71" t="s">
        <v>218</v>
      </c>
      <c r="B377" s="71"/>
      <c r="C377" s="100" t="s">
        <v>496</v>
      </c>
      <c r="D377" s="101">
        <f t="shared" si="80"/>
        <v>40</v>
      </c>
      <c r="E377" s="101">
        <f t="shared" si="80"/>
        <v>40</v>
      </c>
      <c r="F377" s="101">
        <f t="shared" si="80"/>
        <v>40</v>
      </c>
      <c r="G377" s="53"/>
    </row>
    <row r="378" spans="1:7" ht="26.4" outlineLevel="4" x14ac:dyDescent="0.3">
      <c r="A378" s="71" t="s">
        <v>218</v>
      </c>
      <c r="B378" s="71" t="s">
        <v>7</v>
      </c>
      <c r="C378" s="100" t="s">
        <v>303</v>
      </c>
      <c r="D378" s="101">
        <f>'№ 5ведомственная'!F519</f>
        <v>40</v>
      </c>
      <c r="E378" s="101">
        <f>'№ 5ведомственная'!G519</f>
        <v>40</v>
      </c>
      <c r="F378" s="101">
        <f>'№ 5ведомственная'!H519</f>
        <v>40</v>
      </c>
      <c r="G378" s="53"/>
    </row>
    <row r="379" spans="1:7" ht="26.4" outlineLevel="2" x14ac:dyDescent="0.3">
      <c r="A379" s="71" t="s">
        <v>219</v>
      </c>
      <c r="B379" s="71"/>
      <c r="C379" s="100" t="s">
        <v>497</v>
      </c>
      <c r="D379" s="101">
        <f t="shared" ref="D379:F380" si="81">D380</f>
        <v>22</v>
      </c>
      <c r="E379" s="101">
        <f t="shared" si="81"/>
        <v>22</v>
      </c>
      <c r="F379" s="101">
        <f t="shared" si="81"/>
        <v>22</v>
      </c>
      <c r="G379" s="53"/>
    </row>
    <row r="380" spans="1:7" ht="26.4" outlineLevel="3" x14ac:dyDescent="0.3">
      <c r="A380" s="71" t="s">
        <v>220</v>
      </c>
      <c r="B380" s="71"/>
      <c r="C380" s="100" t="s">
        <v>498</v>
      </c>
      <c r="D380" s="101">
        <f t="shared" si="81"/>
        <v>22</v>
      </c>
      <c r="E380" s="101">
        <f t="shared" si="81"/>
        <v>22</v>
      </c>
      <c r="F380" s="101">
        <f t="shared" si="81"/>
        <v>22</v>
      </c>
      <c r="G380" s="53"/>
    </row>
    <row r="381" spans="1:7" ht="26.4" outlineLevel="4" x14ac:dyDescent="0.3">
      <c r="A381" s="71" t="s">
        <v>220</v>
      </c>
      <c r="B381" s="71" t="s">
        <v>7</v>
      </c>
      <c r="C381" s="100" t="s">
        <v>303</v>
      </c>
      <c r="D381" s="101">
        <f>'№ 5ведомственная'!F522</f>
        <v>22</v>
      </c>
      <c r="E381" s="101">
        <f>'№ 5ведомственная'!G522</f>
        <v>22</v>
      </c>
      <c r="F381" s="101">
        <f>'№ 5ведомственная'!H522</f>
        <v>22</v>
      </c>
      <c r="G381" s="53"/>
    </row>
    <row r="382" spans="1:7" ht="26.4" outlineLevel="2" x14ac:dyDescent="0.3">
      <c r="A382" s="71" t="s">
        <v>221</v>
      </c>
      <c r="B382" s="71"/>
      <c r="C382" s="100" t="s">
        <v>499</v>
      </c>
      <c r="D382" s="101">
        <f t="shared" ref="D382:F383" si="82">D383</f>
        <v>80</v>
      </c>
      <c r="E382" s="101">
        <f t="shared" si="82"/>
        <v>80</v>
      </c>
      <c r="F382" s="101">
        <f t="shared" si="82"/>
        <v>80</v>
      </c>
      <c r="G382" s="53"/>
    </row>
    <row r="383" spans="1:7" outlineLevel="3" x14ac:dyDescent="0.3">
      <c r="A383" s="71" t="s">
        <v>222</v>
      </c>
      <c r="B383" s="71"/>
      <c r="C383" s="100" t="s">
        <v>500</v>
      </c>
      <c r="D383" s="101">
        <f t="shared" si="82"/>
        <v>80</v>
      </c>
      <c r="E383" s="101">
        <f t="shared" si="82"/>
        <v>80</v>
      </c>
      <c r="F383" s="101">
        <f t="shared" si="82"/>
        <v>80</v>
      </c>
      <c r="G383" s="53"/>
    </row>
    <row r="384" spans="1:7" ht="26.4" outlineLevel="4" x14ac:dyDescent="0.3">
      <c r="A384" s="71" t="s">
        <v>222</v>
      </c>
      <c r="B384" s="71" t="s">
        <v>7</v>
      </c>
      <c r="C384" s="100" t="s">
        <v>303</v>
      </c>
      <c r="D384" s="101">
        <f>'№ 5ведомственная'!F525</f>
        <v>80</v>
      </c>
      <c r="E384" s="101">
        <f>'№ 5ведомственная'!G525</f>
        <v>80</v>
      </c>
      <c r="F384" s="101">
        <f>'№ 5ведомственная'!H525</f>
        <v>80</v>
      </c>
      <c r="G384" s="53"/>
    </row>
    <row r="385" spans="1:7" ht="26.4" outlineLevel="2" x14ac:dyDescent="0.3">
      <c r="A385" s="71" t="s">
        <v>223</v>
      </c>
      <c r="B385" s="71"/>
      <c r="C385" s="100" t="s">
        <v>501</v>
      </c>
      <c r="D385" s="101">
        <f t="shared" ref="D385:F386" si="83">D386</f>
        <v>30</v>
      </c>
      <c r="E385" s="101">
        <f t="shared" si="83"/>
        <v>30</v>
      </c>
      <c r="F385" s="101">
        <f t="shared" si="83"/>
        <v>30</v>
      </c>
      <c r="G385" s="53"/>
    </row>
    <row r="386" spans="1:7" ht="26.4" outlineLevel="3" x14ac:dyDescent="0.3">
      <c r="A386" s="71" t="s">
        <v>224</v>
      </c>
      <c r="B386" s="71"/>
      <c r="C386" s="100" t="s">
        <v>502</v>
      </c>
      <c r="D386" s="101">
        <f t="shared" si="83"/>
        <v>30</v>
      </c>
      <c r="E386" s="101">
        <f t="shared" si="83"/>
        <v>30</v>
      </c>
      <c r="F386" s="101">
        <f t="shared" si="83"/>
        <v>30</v>
      </c>
      <c r="G386" s="53"/>
    </row>
    <row r="387" spans="1:7" ht="26.4" outlineLevel="4" x14ac:dyDescent="0.3">
      <c r="A387" s="71" t="s">
        <v>224</v>
      </c>
      <c r="B387" s="71" t="s">
        <v>7</v>
      </c>
      <c r="C387" s="100" t="s">
        <v>303</v>
      </c>
      <c r="D387" s="101">
        <f>'№ 5ведомственная'!F528</f>
        <v>30</v>
      </c>
      <c r="E387" s="101">
        <f>'№ 5ведомственная'!G528</f>
        <v>30</v>
      </c>
      <c r="F387" s="101">
        <f>'№ 5ведомственная'!H528</f>
        <v>30</v>
      </c>
      <c r="G387" s="53"/>
    </row>
    <row r="388" spans="1:7" ht="26.4" outlineLevel="1" x14ac:dyDescent="0.3">
      <c r="A388" s="71" t="s">
        <v>140</v>
      </c>
      <c r="B388" s="71"/>
      <c r="C388" s="100" t="s">
        <v>642</v>
      </c>
      <c r="D388" s="101">
        <f>D389</f>
        <v>120</v>
      </c>
      <c r="E388" s="101">
        <f t="shared" ref="E388:F390" si="84">E389</f>
        <v>120</v>
      </c>
      <c r="F388" s="101">
        <f t="shared" si="84"/>
        <v>120</v>
      </c>
      <c r="G388" s="53"/>
    </row>
    <row r="389" spans="1:7" ht="26.4" outlineLevel="2" x14ac:dyDescent="0.3">
      <c r="A389" s="71" t="s">
        <v>141</v>
      </c>
      <c r="B389" s="71"/>
      <c r="C389" s="100" t="s">
        <v>643</v>
      </c>
      <c r="D389" s="101">
        <f>D390</f>
        <v>120</v>
      </c>
      <c r="E389" s="101">
        <f t="shared" si="84"/>
        <v>120</v>
      </c>
      <c r="F389" s="101">
        <f t="shared" si="84"/>
        <v>120</v>
      </c>
      <c r="G389" s="53"/>
    </row>
    <row r="390" spans="1:7" ht="39.6" outlineLevel="3" x14ac:dyDescent="0.3">
      <c r="A390" s="71" t="s">
        <v>142</v>
      </c>
      <c r="B390" s="71"/>
      <c r="C390" s="100" t="s">
        <v>431</v>
      </c>
      <c r="D390" s="101">
        <f>D391</f>
        <v>120</v>
      </c>
      <c r="E390" s="101">
        <f t="shared" si="84"/>
        <v>120</v>
      </c>
      <c r="F390" s="101">
        <f t="shared" si="84"/>
        <v>120</v>
      </c>
      <c r="G390" s="53"/>
    </row>
    <row r="391" spans="1:7" outlineLevel="4" x14ac:dyDescent="0.3">
      <c r="A391" s="71" t="s">
        <v>142</v>
      </c>
      <c r="B391" s="71" t="s">
        <v>20</v>
      </c>
      <c r="C391" s="100" t="s">
        <v>314</v>
      </c>
      <c r="D391" s="101">
        <f>'№ 5ведомственная'!F324</f>
        <v>120</v>
      </c>
      <c r="E391" s="101">
        <f>'№ 5ведомственная'!G324</f>
        <v>120</v>
      </c>
      <c r="F391" s="101">
        <f>'№ 5ведомственная'!H324</f>
        <v>120</v>
      </c>
      <c r="G391" s="53"/>
    </row>
    <row r="392" spans="1:7" outlineLevel="1" x14ac:dyDescent="0.3">
      <c r="A392" s="71" t="s">
        <v>143</v>
      </c>
      <c r="B392" s="71"/>
      <c r="C392" s="100" t="s">
        <v>432</v>
      </c>
      <c r="D392" s="101">
        <f>D393</f>
        <v>378</v>
      </c>
      <c r="E392" s="101">
        <f t="shared" ref="E392:F394" si="85">E393</f>
        <v>504</v>
      </c>
      <c r="F392" s="101">
        <f t="shared" si="85"/>
        <v>504</v>
      </c>
      <c r="G392" s="53"/>
    </row>
    <row r="393" spans="1:7" outlineLevel="2" x14ac:dyDescent="0.3">
      <c r="A393" s="71" t="s">
        <v>144</v>
      </c>
      <c r="B393" s="71"/>
      <c r="C393" s="100" t="s">
        <v>433</v>
      </c>
      <c r="D393" s="101">
        <f>D394</f>
        <v>378</v>
      </c>
      <c r="E393" s="101">
        <f t="shared" si="85"/>
        <v>504</v>
      </c>
      <c r="F393" s="101">
        <f t="shared" si="85"/>
        <v>504</v>
      </c>
      <c r="G393" s="53"/>
    </row>
    <row r="394" spans="1:7" ht="39.6" outlineLevel="3" x14ac:dyDescent="0.3">
      <c r="A394" s="71" t="s">
        <v>145</v>
      </c>
      <c r="B394" s="71"/>
      <c r="C394" s="100" t="s">
        <v>434</v>
      </c>
      <c r="D394" s="101">
        <f>D395</f>
        <v>378</v>
      </c>
      <c r="E394" s="101">
        <f t="shared" si="85"/>
        <v>504</v>
      </c>
      <c r="F394" s="101">
        <f t="shared" si="85"/>
        <v>504</v>
      </c>
      <c r="G394" s="53"/>
    </row>
    <row r="395" spans="1:7" outlineLevel="4" x14ac:dyDescent="0.3">
      <c r="A395" s="71" t="s">
        <v>145</v>
      </c>
      <c r="B395" s="71" t="s">
        <v>20</v>
      </c>
      <c r="C395" s="100" t="s">
        <v>314</v>
      </c>
      <c r="D395" s="101">
        <f>'№ 5ведомственная'!F338</f>
        <v>378</v>
      </c>
      <c r="E395" s="101">
        <f>'№ 5ведомственная'!G338</f>
        <v>504</v>
      </c>
      <c r="F395" s="101">
        <f>'№ 5ведомственная'!H338</f>
        <v>504</v>
      </c>
      <c r="G395" s="53"/>
    </row>
    <row r="396" spans="1:7" s="28" customFormat="1" ht="52.8" x14ac:dyDescent="0.3">
      <c r="A396" s="71" t="s">
        <v>52</v>
      </c>
      <c r="B396" s="71"/>
      <c r="C396" s="100" t="s">
        <v>673</v>
      </c>
      <c r="D396" s="101">
        <f>D397+D406+D402</f>
        <v>3649.6</v>
      </c>
      <c r="E396" s="101">
        <f>E397+E406+E402</f>
        <v>3533.6</v>
      </c>
      <c r="F396" s="101">
        <f>F397+F406+F402</f>
        <v>3518.6</v>
      </c>
      <c r="G396" s="58"/>
    </row>
    <row r="397" spans="1:7" ht="54" customHeight="1" outlineLevel="1" x14ac:dyDescent="0.3">
      <c r="A397" s="71" t="s">
        <v>53</v>
      </c>
      <c r="B397" s="71"/>
      <c r="C397" s="100" t="s">
        <v>695</v>
      </c>
      <c r="D397" s="101">
        <f>D398</f>
        <v>3099.6</v>
      </c>
      <c r="E397" s="101">
        <f t="shared" ref="E397:F397" si="86">E398</f>
        <v>2983.6</v>
      </c>
      <c r="F397" s="101">
        <f t="shared" si="86"/>
        <v>2968.6</v>
      </c>
      <c r="G397" s="53"/>
    </row>
    <row r="398" spans="1:7" ht="26.4" outlineLevel="2" x14ac:dyDescent="0.3">
      <c r="A398" s="71" t="s">
        <v>54</v>
      </c>
      <c r="B398" s="71"/>
      <c r="C398" s="100" t="s">
        <v>351</v>
      </c>
      <c r="D398" s="101">
        <f t="shared" ref="D398:F398" si="87">D399</f>
        <v>3099.6</v>
      </c>
      <c r="E398" s="101">
        <f t="shared" si="87"/>
        <v>2983.6</v>
      </c>
      <c r="F398" s="101">
        <f t="shared" si="87"/>
        <v>2968.6</v>
      </c>
      <c r="G398" s="53"/>
    </row>
    <row r="399" spans="1:7" ht="26.4" outlineLevel="3" x14ac:dyDescent="0.3">
      <c r="A399" s="71" t="s">
        <v>55</v>
      </c>
      <c r="B399" s="71"/>
      <c r="C399" s="100" t="s">
        <v>352</v>
      </c>
      <c r="D399" s="101">
        <f>D400+D401</f>
        <v>3099.6</v>
      </c>
      <c r="E399" s="101">
        <f>E400+E401</f>
        <v>2983.6</v>
      </c>
      <c r="F399" s="101">
        <f>F400+F401</f>
        <v>2968.6</v>
      </c>
      <c r="G399" s="53"/>
    </row>
    <row r="400" spans="1:7" ht="52.8" outlineLevel="4" x14ac:dyDescent="0.3">
      <c r="A400" s="71" t="s">
        <v>55</v>
      </c>
      <c r="B400" s="71" t="s">
        <v>6</v>
      </c>
      <c r="C400" s="100" t="s">
        <v>302</v>
      </c>
      <c r="D400" s="101">
        <f>'№ 5ведомственная'!F97</f>
        <v>2923.6</v>
      </c>
      <c r="E400" s="101">
        <f>'№ 5ведомственная'!G97</f>
        <v>2923.6</v>
      </c>
      <c r="F400" s="101">
        <f>'№ 5ведомственная'!H97</f>
        <v>2923.6</v>
      </c>
      <c r="G400" s="53"/>
    </row>
    <row r="401" spans="1:7" ht="26.4" outlineLevel="4" x14ac:dyDescent="0.3">
      <c r="A401" s="71" t="s">
        <v>55</v>
      </c>
      <c r="B401" s="71" t="s">
        <v>7</v>
      </c>
      <c r="C401" s="100" t="s">
        <v>303</v>
      </c>
      <c r="D401" s="101">
        <f>'№ 5ведомственная'!F98</f>
        <v>176</v>
      </c>
      <c r="E401" s="101">
        <f>'№ 5ведомственная'!G98</f>
        <v>60</v>
      </c>
      <c r="F401" s="101">
        <f>'№ 5ведомственная'!H98</f>
        <v>45</v>
      </c>
      <c r="G401" s="53"/>
    </row>
    <row r="402" spans="1:7" ht="26.4" outlineLevel="4" x14ac:dyDescent="0.3">
      <c r="A402" s="71" t="s">
        <v>57</v>
      </c>
      <c r="B402" s="72"/>
      <c r="C402" s="100" t="s">
        <v>353</v>
      </c>
      <c r="D402" s="101">
        <f>D403</f>
        <v>50</v>
      </c>
      <c r="E402" s="101">
        <f t="shared" ref="E402:F404" si="88">E403</f>
        <v>50</v>
      </c>
      <c r="F402" s="101">
        <f t="shared" si="88"/>
        <v>50</v>
      </c>
      <c r="G402" s="53"/>
    </row>
    <row r="403" spans="1:7" ht="39.6" outlineLevel="4" x14ac:dyDescent="0.3">
      <c r="A403" s="71" t="s">
        <v>58</v>
      </c>
      <c r="B403" s="72"/>
      <c r="C403" s="100" t="s">
        <v>354</v>
      </c>
      <c r="D403" s="101">
        <f>D404</f>
        <v>50</v>
      </c>
      <c r="E403" s="101">
        <f t="shared" si="88"/>
        <v>50</v>
      </c>
      <c r="F403" s="101">
        <f t="shared" si="88"/>
        <v>50</v>
      </c>
      <c r="G403" s="53"/>
    </row>
    <row r="404" spans="1:7" outlineLevel="4" x14ac:dyDescent="0.3">
      <c r="A404" s="71" t="s">
        <v>59</v>
      </c>
      <c r="B404" s="72"/>
      <c r="C404" s="100" t="s">
        <v>355</v>
      </c>
      <c r="D404" s="101">
        <f>D405</f>
        <v>50</v>
      </c>
      <c r="E404" s="101">
        <f t="shared" si="88"/>
        <v>50</v>
      </c>
      <c r="F404" s="101">
        <f t="shared" si="88"/>
        <v>50</v>
      </c>
      <c r="G404" s="53"/>
    </row>
    <row r="405" spans="1:7" ht="26.4" outlineLevel="4" x14ac:dyDescent="0.3">
      <c r="A405" s="71" t="s">
        <v>59</v>
      </c>
      <c r="B405" s="72" t="s">
        <v>7</v>
      </c>
      <c r="C405" s="100" t="s">
        <v>303</v>
      </c>
      <c r="D405" s="101">
        <f>'№ 5ведомственная'!F102</f>
        <v>50</v>
      </c>
      <c r="E405" s="101">
        <f>'№ 5ведомственная'!G102</f>
        <v>50</v>
      </c>
      <c r="F405" s="101">
        <f>'№ 5ведомственная'!H102</f>
        <v>50</v>
      </c>
      <c r="G405" s="53"/>
    </row>
    <row r="406" spans="1:7" ht="26.4" outlineLevel="1" x14ac:dyDescent="0.3">
      <c r="A406" s="71" t="s">
        <v>60</v>
      </c>
      <c r="B406" s="71"/>
      <c r="C406" s="100" t="s">
        <v>356</v>
      </c>
      <c r="D406" s="101">
        <f>D407+D418</f>
        <v>500</v>
      </c>
      <c r="E406" s="101">
        <f>E407+E418</f>
        <v>500</v>
      </c>
      <c r="F406" s="101">
        <f>F407+F418</f>
        <v>500</v>
      </c>
      <c r="G406" s="53"/>
    </row>
    <row r="407" spans="1:7" ht="26.4" outlineLevel="2" x14ac:dyDescent="0.3">
      <c r="A407" s="71" t="s">
        <v>61</v>
      </c>
      <c r="B407" s="71"/>
      <c r="C407" s="100" t="s">
        <v>357</v>
      </c>
      <c r="D407" s="101">
        <f>D408+D410+D412+D414+D416</f>
        <v>450</v>
      </c>
      <c r="E407" s="101">
        <f>E408+E410+E412+E414+E416</f>
        <v>450</v>
      </c>
      <c r="F407" s="101">
        <f>F408+F410+F412+F414+F416</f>
        <v>450</v>
      </c>
      <c r="G407" s="53"/>
    </row>
    <row r="408" spans="1:7" outlineLevel="3" x14ac:dyDescent="0.3">
      <c r="A408" s="71" t="s">
        <v>62</v>
      </c>
      <c r="B408" s="71"/>
      <c r="C408" s="100" t="s">
        <v>358</v>
      </c>
      <c r="D408" s="101">
        <f>D409</f>
        <v>130</v>
      </c>
      <c r="E408" s="101">
        <f>E409</f>
        <v>130</v>
      </c>
      <c r="F408" s="101">
        <f>F409</f>
        <v>130</v>
      </c>
      <c r="G408" s="53"/>
    </row>
    <row r="409" spans="1:7" ht="26.4" outlineLevel="4" x14ac:dyDescent="0.3">
      <c r="A409" s="71" t="s">
        <v>62</v>
      </c>
      <c r="B409" s="71" t="s">
        <v>7</v>
      </c>
      <c r="C409" s="100" t="s">
        <v>303</v>
      </c>
      <c r="D409" s="101">
        <f>'№ 5ведомственная'!F106</f>
        <v>130</v>
      </c>
      <c r="E409" s="101">
        <f>'№ 5ведомственная'!G106</f>
        <v>130</v>
      </c>
      <c r="F409" s="101">
        <f>'№ 5ведомственная'!H106</f>
        <v>130</v>
      </c>
      <c r="G409" s="53"/>
    </row>
    <row r="410" spans="1:7" outlineLevel="3" x14ac:dyDescent="0.3">
      <c r="A410" s="71" t="s">
        <v>63</v>
      </c>
      <c r="B410" s="71"/>
      <c r="C410" s="100" t="s">
        <v>359</v>
      </c>
      <c r="D410" s="101">
        <f>D411</f>
        <v>250</v>
      </c>
      <c r="E410" s="101">
        <f>E411</f>
        <v>250</v>
      </c>
      <c r="F410" s="101">
        <f>F411</f>
        <v>250</v>
      </c>
      <c r="G410" s="53"/>
    </row>
    <row r="411" spans="1:7" ht="26.4" outlineLevel="4" x14ac:dyDescent="0.3">
      <c r="A411" s="71" t="s">
        <v>63</v>
      </c>
      <c r="B411" s="71" t="s">
        <v>7</v>
      </c>
      <c r="C411" s="100" t="s">
        <v>303</v>
      </c>
      <c r="D411" s="101">
        <f>'№ 5ведомственная'!F108</f>
        <v>250</v>
      </c>
      <c r="E411" s="101">
        <f>'№ 5ведомственная'!G108</f>
        <v>250</v>
      </c>
      <c r="F411" s="101">
        <f>'№ 5ведомственная'!H108</f>
        <v>250</v>
      </c>
      <c r="G411" s="53"/>
    </row>
    <row r="412" spans="1:7" outlineLevel="3" x14ac:dyDescent="0.3">
      <c r="A412" s="71" t="s">
        <v>64</v>
      </c>
      <c r="B412" s="71"/>
      <c r="C412" s="100" t="s">
        <v>360</v>
      </c>
      <c r="D412" s="101">
        <f>D413</f>
        <v>40</v>
      </c>
      <c r="E412" s="101">
        <f>E413</f>
        <v>40</v>
      </c>
      <c r="F412" s="101">
        <f>F413</f>
        <v>40</v>
      </c>
      <c r="G412" s="53"/>
    </row>
    <row r="413" spans="1:7" ht="26.4" outlineLevel="4" x14ac:dyDescent="0.3">
      <c r="A413" s="71" t="s">
        <v>64</v>
      </c>
      <c r="B413" s="71" t="s">
        <v>7</v>
      </c>
      <c r="C413" s="100" t="s">
        <v>303</v>
      </c>
      <c r="D413" s="101">
        <f>'№ 5ведомственная'!F110</f>
        <v>40</v>
      </c>
      <c r="E413" s="101">
        <f>'№ 5ведомственная'!G110</f>
        <v>40</v>
      </c>
      <c r="F413" s="101">
        <f>'№ 5ведомственная'!H110</f>
        <v>40</v>
      </c>
      <c r="G413" s="53"/>
    </row>
    <row r="414" spans="1:7" outlineLevel="3" x14ac:dyDescent="0.3">
      <c r="A414" s="71" t="s">
        <v>65</v>
      </c>
      <c r="B414" s="71"/>
      <c r="C414" s="100" t="s">
        <v>361</v>
      </c>
      <c r="D414" s="101">
        <f>D415</f>
        <v>10</v>
      </c>
      <c r="E414" s="101">
        <f>E415</f>
        <v>10</v>
      </c>
      <c r="F414" s="101">
        <f>F415</f>
        <v>10</v>
      </c>
      <c r="G414" s="53"/>
    </row>
    <row r="415" spans="1:7" ht="26.4" outlineLevel="4" x14ac:dyDescent="0.3">
      <c r="A415" s="71" t="s">
        <v>65</v>
      </c>
      <c r="B415" s="71" t="s">
        <v>7</v>
      </c>
      <c r="C415" s="100" t="s">
        <v>303</v>
      </c>
      <c r="D415" s="101">
        <f>'№ 5ведомственная'!F112</f>
        <v>10</v>
      </c>
      <c r="E415" s="101">
        <f>'№ 5ведомственная'!G112</f>
        <v>10</v>
      </c>
      <c r="F415" s="101">
        <f>'№ 5ведомственная'!H112</f>
        <v>10</v>
      </c>
      <c r="G415" s="53"/>
    </row>
    <row r="416" spans="1:7" outlineLevel="3" x14ac:dyDescent="0.3">
      <c r="A416" s="71" t="s">
        <v>66</v>
      </c>
      <c r="B416" s="71"/>
      <c r="C416" s="100" t="s">
        <v>362</v>
      </c>
      <c r="D416" s="101">
        <f>D417</f>
        <v>20</v>
      </c>
      <c r="E416" s="101">
        <f>E417</f>
        <v>20</v>
      </c>
      <c r="F416" s="101">
        <f>F417</f>
        <v>20</v>
      </c>
      <c r="G416" s="53"/>
    </row>
    <row r="417" spans="1:7" ht="26.4" outlineLevel="4" x14ac:dyDescent="0.3">
      <c r="A417" s="71" t="s">
        <v>66</v>
      </c>
      <c r="B417" s="71" t="s">
        <v>7</v>
      </c>
      <c r="C417" s="100" t="s">
        <v>303</v>
      </c>
      <c r="D417" s="101">
        <f>'№ 5ведомственная'!F114</f>
        <v>20</v>
      </c>
      <c r="E417" s="101">
        <f>'№ 5ведомственная'!G114</f>
        <v>20</v>
      </c>
      <c r="F417" s="101">
        <f>'№ 5ведомственная'!H114</f>
        <v>20</v>
      </c>
      <c r="G417" s="53"/>
    </row>
    <row r="418" spans="1:7" ht="39.6" outlineLevel="2" x14ac:dyDescent="0.3">
      <c r="A418" s="71" t="s">
        <v>67</v>
      </c>
      <c r="B418" s="71"/>
      <c r="C418" s="100" t="s">
        <v>363</v>
      </c>
      <c r="D418" s="101">
        <f t="shared" ref="D418:F419" si="89">D419</f>
        <v>50</v>
      </c>
      <c r="E418" s="101">
        <f t="shared" si="89"/>
        <v>50</v>
      </c>
      <c r="F418" s="101">
        <f t="shared" si="89"/>
        <v>50</v>
      </c>
      <c r="G418" s="53"/>
    </row>
    <row r="419" spans="1:7" ht="26.4" outlineLevel="3" x14ac:dyDescent="0.3">
      <c r="A419" s="71" t="s">
        <v>68</v>
      </c>
      <c r="B419" s="71"/>
      <c r="C419" s="100" t="s">
        <v>364</v>
      </c>
      <c r="D419" s="101">
        <f t="shared" si="89"/>
        <v>50</v>
      </c>
      <c r="E419" s="101">
        <f t="shared" si="89"/>
        <v>50</v>
      </c>
      <c r="F419" s="101">
        <f t="shared" si="89"/>
        <v>50</v>
      </c>
      <c r="G419" s="53"/>
    </row>
    <row r="420" spans="1:7" ht="26.4" outlineLevel="4" x14ac:dyDescent="0.3">
      <c r="A420" s="71" t="s">
        <v>68</v>
      </c>
      <c r="B420" s="71" t="s">
        <v>7</v>
      </c>
      <c r="C420" s="100" t="s">
        <v>303</v>
      </c>
      <c r="D420" s="101">
        <f>'№ 5ведомственная'!F117</f>
        <v>50</v>
      </c>
      <c r="E420" s="101">
        <f>'№ 5ведомственная'!G117</f>
        <v>50</v>
      </c>
      <c r="F420" s="101">
        <f>'№ 5ведомственная'!H117</f>
        <v>50</v>
      </c>
      <c r="G420" s="53"/>
    </row>
    <row r="421" spans="1:7" s="28" customFormat="1" ht="39.6" x14ac:dyDescent="0.3">
      <c r="A421" s="71" t="s">
        <v>43</v>
      </c>
      <c r="B421" s="71"/>
      <c r="C421" s="100" t="s">
        <v>674</v>
      </c>
      <c r="D421" s="101">
        <f>D422+D426+D430</f>
        <v>445</v>
      </c>
      <c r="E421" s="101">
        <f>E422+E426+E430</f>
        <v>445</v>
      </c>
      <c r="F421" s="101">
        <f>F422+F426+F430</f>
        <v>445</v>
      </c>
      <c r="G421" s="58"/>
    </row>
    <row r="422" spans="1:7" ht="26.4" outlineLevel="1" x14ac:dyDescent="0.3">
      <c r="A422" s="71" t="s">
        <v>175</v>
      </c>
      <c r="B422" s="71"/>
      <c r="C422" s="100" t="s">
        <v>458</v>
      </c>
      <c r="D422" s="101">
        <f>D423</f>
        <v>350</v>
      </c>
      <c r="E422" s="101">
        <f t="shared" ref="E422:F424" si="90">E423</f>
        <v>350</v>
      </c>
      <c r="F422" s="101">
        <f t="shared" si="90"/>
        <v>350</v>
      </c>
      <c r="G422" s="53"/>
    </row>
    <row r="423" spans="1:7" ht="39.6" outlineLevel="2" x14ac:dyDescent="0.3">
      <c r="A423" s="71" t="s">
        <v>176</v>
      </c>
      <c r="B423" s="71"/>
      <c r="C423" s="100" t="s">
        <v>459</v>
      </c>
      <c r="D423" s="101">
        <f>D424</f>
        <v>350</v>
      </c>
      <c r="E423" s="101">
        <f t="shared" si="90"/>
        <v>350</v>
      </c>
      <c r="F423" s="101">
        <f t="shared" si="90"/>
        <v>350</v>
      </c>
      <c r="G423" s="53"/>
    </row>
    <row r="424" spans="1:7" outlineLevel="3" x14ac:dyDescent="0.3">
      <c r="A424" s="71" t="s">
        <v>177</v>
      </c>
      <c r="B424" s="71"/>
      <c r="C424" s="100" t="s">
        <v>460</v>
      </c>
      <c r="D424" s="101">
        <f>D425</f>
        <v>350</v>
      </c>
      <c r="E424" s="101">
        <f t="shared" si="90"/>
        <v>350</v>
      </c>
      <c r="F424" s="101">
        <f t="shared" si="90"/>
        <v>350</v>
      </c>
      <c r="G424" s="53"/>
    </row>
    <row r="425" spans="1:7" ht="26.4" outlineLevel="4" x14ac:dyDescent="0.3">
      <c r="A425" s="71" t="s">
        <v>177</v>
      </c>
      <c r="B425" s="71" t="s">
        <v>38</v>
      </c>
      <c r="C425" s="100" t="s">
        <v>329</v>
      </c>
      <c r="D425" s="101">
        <f>'№ 5ведомственная'!F415</f>
        <v>350</v>
      </c>
      <c r="E425" s="101">
        <f>'№ 5ведомственная'!G415</f>
        <v>350</v>
      </c>
      <c r="F425" s="101">
        <f>'№ 5ведомственная'!H415</f>
        <v>350</v>
      </c>
      <c r="G425" s="53"/>
    </row>
    <row r="426" spans="1:7" ht="52.8" outlineLevel="1" x14ac:dyDescent="0.3">
      <c r="A426" s="71" t="s">
        <v>178</v>
      </c>
      <c r="B426" s="71"/>
      <c r="C426" s="100" t="s">
        <v>461</v>
      </c>
      <c r="D426" s="101">
        <f>D427</f>
        <v>50</v>
      </c>
      <c r="E426" s="101">
        <f t="shared" ref="E426:F428" si="91">E427</f>
        <v>50</v>
      </c>
      <c r="F426" s="101">
        <f t="shared" si="91"/>
        <v>50</v>
      </c>
      <c r="G426" s="53"/>
    </row>
    <row r="427" spans="1:7" ht="26.4" outlineLevel="2" x14ac:dyDescent="0.3">
      <c r="A427" s="71" t="s">
        <v>179</v>
      </c>
      <c r="B427" s="71"/>
      <c r="C427" s="100" t="s">
        <v>462</v>
      </c>
      <c r="D427" s="101">
        <f>D428</f>
        <v>50</v>
      </c>
      <c r="E427" s="101">
        <f t="shared" si="91"/>
        <v>50</v>
      </c>
      <c r="F427" s="101">
        <f t="shared" si="91"/>
        <v>50</v>
      </c>
      <c r="G427" s="53"/>
    </row>
    <row r="428" spans="1:7" ht="26.4" outlineLevel="3" x14ac:dyDescent="0.3">
      <c r="A428" s="71" t="s">
        <v>180</v>
      </c>
      <c r="B428" s="71"/>
      <c r="C428" s="100" t="s">
        <v>661</v>
      </c>
      <c r="D428" s="101">
        <f>D429</f>
        <v>50</v>
      </c>
      <c r="E428" s="101">
        <f t="shared" si="91"/>
        <v>50</v>
      </c>
      <c r="F428" s="101">
        <f t="shared" si="91"/>
        <v>50</v>
      </c>
      <c r="G428" s="53"/>
    </row>
    <row r="429" spans="1:7" ht="26.4" outlineLevel="4" x14ac:dyDescent="0.3">
      <c r="A429" s="71" t="s">
        <v>180</v>
      </c>
      <c r="B429" s="71" t="s">
        <v>38</v>
      </c>
      <c r="C429" s="100" t="s">
        <v>329</v>
      </c>
      <c r="D429" s="101">
        <f>'№ 5ведомственная'!F433</f>
        <v>50</v>
      </c>
      <c r="E429" s="101">
        <f>'№ 5ведомственная'!G433</f>
        <v>50</v>
      </c>
      <c r="F429" s="101">
        <f>'№ 5ведомственная'!H433</f>
        <v>50</v>
      </c>
      <c r="G429" s="53"/>
    </row>
    <row r="430" spans="1:7" ht="26.4" outlineLevel="1" x14ac:dyDescent="0.3">
      <c r="A430" s="71" t="s">
        <v>44</v>
      </c>
      <c r="B430" s="71"/>
      <c r="C430" s="100" t="s">
        <v>335</v>
      </c>
      <c r="D430" s="101">
        <f>D431+D434</f>
        <v>45</v>
      </c>
      <c r="E430" s="101">
        <f>E431+E434</f>
        <v>45</v>
      </c>
      <c r="F430" s="101">
        <f>F431+F434</f>
        <v>45</v>
      </c>
      <c r="G430" s="53"/>
    </row>
    <row r="431" spans="1:7" ht="26.4" outlineLevel="2" x14ac:dyDescent="0.3">
      <c r="A431" s="71" t="s">
        <v>45</v>
      </c>
      <c r="B431" s="71"/>
      <c r="C431" s="100" t="s">
        <v>336</v>
      </c>
      <c r="D431" s="101">
        <f t="shared" ref="D431:F432" si="92">D432</f>
        <v>2</v>
      </c>
      <c r="E431" s="101">
        <f t="shared" si="92"/>
        <v>2</v>
      </c>
      <c r="F431" s="101">
        <f t="shared" si="92"/>
        <v>2</v>
      </c>
      <c r="G431" s="53"/>
    </row>
    <row r="432" spans="1:7" ht="26.4" outlineLevel="3" x14ac:dyDescent="0.3">
      <c r="A432" s="71" t="s">
        <v>46</v>
      </c>
      <c r="B432" s="71"/>
      <c r="C432" s="100" t="s">
        <v>337</v>
      </c>
      <c r="D432" s="101">
        <f t="shared" si="92"/>
        <v>2</v>
      </c>
      <c r="E432" s="101">
        <f t="shared" si="92"/>
        <v>2</v>
      </c>
      <c r="F432" s="101">
        <f t="shared" si="92"/>
        <v>2</v>
      </c>
      <c r="G432" s="53"/>
    </row>
    <row r="433" spans="1:7" ht="26.4" outlineLevel="4" x14ac:dyDescent="0.3">
      <c r="A433" s="71" t="s">
        <v>46</v>
      </c>
      <c r="B433" s="71" t="s">
        <v>7</v>
      </c>
      <c r="C433" s="100" t="s">
        <v>303</v>
      </c>
      <c r="D433" s="101">
        <f>'№ 5ведомственная'!F123</f>
        <v>2</v>
      </c>
      <c r="E433" s="101">
        <f>'№ 5ведомственная'!G123</f>
        <v>2</v>
      </c>
      <c r="F433" s="101">
        <f>'№ 5ведомственная'!H123</f>
        <v>2</v>
      </c>
      <c r="G433" s="53"/>
    </row>
    <row r="434" spans="1:7" outlineLevel="2" x14ac:dyDescent="0.3">
      <c r="A434" s="71" t="s">
        <v>47</v>
      </c>
      <c r="B434" s="71"/>
      <c r="C434" s="100" t="s">
        <v>653</v>
      </c>
      <c r="D434" s="101">
        <f t="shared" ref="D434:F435" si="93">D435</f>
        <v>43</v>
      </c>
      <c r="E434" s="101">
        <f t="shared" si="93"/>
        <v>43</v>
      </c>
      <c r="F434" s="101">
        <f t="shared" si="93"/>
        <v>43</v>
      </c>
      <c r="G434" s="53"/>
    </row>
    <row r="435" spans="1:7" ht="26.4" outlineLevel="3" x14ac:dyDescent="0.3">
      <c r="A435" s="71" t="s">
        <v>48</v>
      </c>
      <c r="B435" s="71"/>
      <c r="C435" s="100" t="s">
        <v>339</v>
      </c>
      <c r="D435" s="101">
        <f t="shared" si="93"/>
        <v>43</v>
      </c>
      <c r="E435" s="101">
        <f t="shared" si="93"/>
        <v>43</v>
      </c>
      <c r="F435" s="101">
        <f t="shared" si="93"/>
        <v>43</v>
      </c>
      <c r="G435" s="53"/>
    </row>
    <row r="436" spans="1:7" ht="52.8" outlineLevel="4" x14ac:dyDescent="0.3">
      <c r="A436" s="71" t="s">
        <v>48</v>
      </c>
      <c r="B436" s="71" t="s">
        <v>6</v>
      </c>
      <c r="C436" s="100" t="s">
        <v>302</v>
      </c>
      <c r="D436" s="101">
        <f>'№ 5ведомственная'!F126</f>
        <v>43</v>
      </c>
      <c r="E436" s="101">
        <f>'№ 5ведомственная'!G126</f>
        <v>43</v>
      </c>
      <c r="F436" s="101">
        <f>'№ 5ведомственная'!H126</f>
        <v>43</v>
      </c>
      <c r="G436" s="53"/>
    </row>
    <row r="437" spans="1:7" ht="39.6" outlineLevel="4" x14ac:dyDescent="0.3">
      <c r="A437" s="71" t="s">
        <v>594</v>
      </c>
      <c r="B437" s="72"/>
      <c r="C437" s="100" t="s">
        <v>675</v>
      </c>
      <c r="D437" s="101">
        <f t="shared" ref="D437:F440" si="94">D438</f>
        <v>200</v>
      </c>
      <c r="E437" s="101">
        <f t="shared" si="94"/>
        <v>200</v>
      </c>
      <c r="F437" s="101">
        <f t="shared" si="94"/>
        <v>200</v>
      </c>
      <c r="G437" s="53"/>
    </row>
    <row r="438" spans="1:7" ht="66.75" customHeight="1" outlineLevel="4" x14ac:dyDescent="0.3">
      <c r="A438" s="71" t="s">
        <v>595</v>
      </c>
      <c r="B438" s="72"/>
      <c r="C438" s="100" t="s">
        <v>601</v>
      </c>
      <c r="D438" s="101">
        <f t="shared" si="94"/>
        <v>200</v>
      </c>
      <c r="E438" s="101">
        <f t="shared" si="94"/>
        <v>200</v>
      </c>
      <c r="F438" s="101">
        <f t="shared" si="94"/>
        <v>200</v>
      </c>
      <c r="G438" s="53"/>
    </row>
    <row r="439" spans="1:7" ht="26.4" outlineLevel="4" x14ac:dyDescent="0.3">
      <c r="A439" s="71" t="s">
        <v>596</v>
      </c>
      <c r="B439" s="72"/>
      <c r="C439" s="100" t="s">
        <v>599</v>
      </c>
      <c r="D439" s="101">
        <f>D440</f>
        <v>200</v>
      </c>
      <c r="E439" s="101">
        <f t="shared" si="94"/>
        <v>200</v>
      </c>
      <c r="F439" s="101">
        <f t="shared" si="94"/>
        <v>200</v>
      </c>
      <c r="G439" s="53"/>
    </row>
    <row r="440" spans="1:7" ht="26.4" outlineLevel="4" x14ac:dyDescent="0.3">
      <c r="A440" s="71" t="s">
        <v>597</v>
      </c>
      <c r="B440" s="72"/>
      <c r="C440" s="100" t="s">
        <v>600</v>
      </c>
      <c r="D440" s="101">
        <f t="shared" si="94"/>
        <v>200</v>
      </c>
      <c r="E440" s="101">
        <f t="shared" si="94"/>
        <v>200</v>
      </c>
      <c r="F440" s="101">
        <f t="shared" si="94"/>
        <v>200</v>
      </c>
      <c r="G440" s="53"/>
    </row>
    <row r="441" spans="1:7" ht="26.4" outlineLevel="4" x14ac:dyDescent="0.3">
      <c r="A441" s="71" t="s">
        <v>597</v>
      </c>
      <c r="B441" s="72">
        <v>200</v>
      </c>
      <c r="C441" s="100" t="s">
        <v>303</v>
      </c>
      <c r="D441" s="101">
        <f>'№ 5ведомственная'!F131</f>
        <v>200</v>
      </c>
      <c r="E441" s="101">
        <f>'№ 5ведомственная'!G131</f>
        <v>200</v>
      </c>
      <c r="F441" s="101">
        <f>'№ 5ведомственная'!H131</f>
        <v>200</v>
      </c>
      <c r="G441" s="53"/>
    </row>
    <row r="442" spans="1:7" s="28" customFormat="1" ht="39.6" x14ac:dyDescent="0.3">
      <c r="A442" s="71" t="s">
        <v>99</v>
      </c>
      <c r="B442" s="71"/>
      <c r="C442" s="100" t="s">
        <v>639</v>
      </c>
      <c r="D442" s="101">
        <f t="shared" ref="D442:F445" si="95">D443</f>
        <v>1200</v>
      </c>
      <c r="E442" s="101">
        <f t="shared" si="95"/>
        <v>0</v>
      </c>
      <c r="F442" s="101">
        <f t="shared" si="95"/>
        <v>0</v>
      </c>
      <c r="G442" s="58"/>
    </row>
    <row r="443" spans="1:7" ht="26.4" outlineLevel="1" x14ac:dyDescent="0.3">
      <c r="A443" s="71" t="s">
        <v>100</v>
      </c>
      <c r="B443" s="71"/>
      <c r="C443" s="100" t="s">
        <v>602</v>
      </c>
      <c r="D443" s="101">
        <f>D444</f>
        <v>1200</v>
      </c>
      <c r="E443" s="101">
        <f t="shared" si="95"/>
        <v>0</v>
      </c>
      <c r="F443" s="101">
        <f t="shared" si="95"/>
        <v>0</v>
      </c>
      <c r="G443" s="53"/>
    </row>
    <row r="444" spans="1:7" ht="26.4" outlineLevel="2" x14ac:dyDescent="0.3">
      <c r="A444" s="71" t="s">
        <v>101</v>
      </c>
      <c r="B444" s="71"/>
      <c r="C444" s="100" t="s">
        <v>603</v>
      </c>
      <c r="D444" s="101">
        <f>D445</f>
        <v>1200</v>
      </c>
      <c r="E444" s="101">
        <f t="shared" si="95"/>
        <v>0</v>
      </c>
      <c r="F444" s="101">
        <f t="shared" si="95"/>
        <v>0</v>
      </c>
      <c r="G444" s="53"/>
    </row>
    <row r="445" spans="1:7" outlineLevel="3" x14ac:dyDescent="0.3">
      <c r="A445" s="71" t="s">
        <v>102</v>
      </c>
      <c r="B445" s="71"/>
      <c r="C445" s="100" t="s">
        <v>533</v>
      </c>
      <c r="D445" s="101">
        <f t="shared" si="95"/>
        <v>1200</v>
      </c>
      <c r="E445" s="101">
        <f t="shared" si="95"/>
        <v>0</v>
      </c>
      <c r="F445" s="101">
        <f t="shared" si="95"/>
        <v>0</v>
      </c>
      <c r="G445" s="53"/>
    </row>
    <row r="446" spans="1:7" ht="26.4" outlineLevel="4" x14ac:dyDescent="0.3">
      <c r="A446" s="71" t="s">
        <v>102</v>
      </c>
      <c r="B446" s="71" t="s">
        <v>7</v>
      </c>
      <c r="C446" s="100" t="s">
        <v>303</v>
      </c>
      <c r="D446" s="101">
        <f>'№ 5ведомственная'!F205</f>
        <v>1200</v>
      </c>
      <c r="E446" s="101">
        <f>'№ 5ведомственная'!G205</f>
        <v>0</v>
      </c>
      <c r="F446" s="101">
        <f>'№ 5ведомственная'!H205</f>
        <v>0</v>
      </c>
      <c r="G446" s="53"/>
    </row>
    <row r="447" spans="1:7" s="28" customFormat="1" ht="39.6" x14ac:dyDescent="0.3">
      <c r="A447" s="71" t="s">
        <v>122</v>
      </c>
      <c r="B447" s="71"/>
      <c r="C447" s="100" t="s">
        <v>778</v>
      </c>
      <c r="D447" s="101">
        <f>D448</f>
        <v>13571.5</v>
      </c>
      <c r="E447" s="101">
        <f>E448</f>
        <v>2849.3</v>
      </c>
      <c r="F447" s="101">
        <f>F448</f>
        <v>2849.3</v>
      </c>
      <c r="G447" s="58"/>
    </row>
    <row r="448" spans="1:7" ht="26.4" outlineLevel="1" x14ac:dyDescent="0.3">
      <c r="A448" s="71" t="s">
        <v>123</v>
      </c>
      <c r="B448" s="71"/>
      <c r="C448" s="100" t="s">
        <v>418</v>
      </c>
      <c r="D448" s="101">
        <f>D449+D456</f>
        <v>13571.5</v>
      </c>
      <c r="E448" s="101">
        <f>E449+E456</f>
        <v>2849.3</v>
      </c>
      <c r="F448" s="101">
        <f>F449+F456</f>
        <v>2849.3</v>
      </c>
      <c r="G448" s="53"/>
    </row>
    <row r="449" spans="1:7" ht="26.4" outlineLevel="2" x14ac:dyDescent="0.3">
      <c r="A449" s="71" t="s">
        <v>124</v>
      </c>
      <c r="B449" s="71"/>
      <c r="C449" s="100" t="s">
        <v>554</v>
      </c>
      <c r="D449" s="101">
        <f>D452+D450+D454</f>
        <v>3549.3</v>
      </c>
      <c r="E449" s="101">
        <f t="shared" ref="E449:F449" si="96">E452+E450+E454</f>
        <v>2849.3</v>
      </c>
      <c r="F449" s="101">
        <f t="shared" si="96"/>
        <v>2849.3</v>
      </c>
      <c r="G449" s="53"/>
    </row>
    <row r="450" spans="1:7" ht="40.200000000000003" outlineLevel="2" x14ac:dyDescent="0.3">
      <c r="A450" s="71" t="s">
        <v>761</v>
      </c>
      <c r="B450" s="72"/>
      <c r="C450" s="77" t="s">
        <v>780</v>
      </c>
      <c r="D450" s="104">
        <f>D451</f>
        <v>2820.8</v>
      </c>
      <c r="E450" s="104">
        <f t="shared" ref="E450:F450" si="97">E451</f>
        <v>2820.8</v>
      </c>
      <c r="F450" s="104">
        <f t="shared" si="97"/>
        <v>2820.8</v>
      </c>
      <c r="G450" s="53"/>
    </row>
    <row r="451" spans="1:7" ht="26.4" outlineLevel="2" x14ac:dyDescent="0.3">
      <c r="A451" s="71" t="s">
        <v>761</v>
      </c>
      <c r="B451" s="72">
        <v>200</v>
      </c>
      <c r="C451" s="78" t="s">
        <v>303</v>
      </c>
      <c r="D451" s="104">
        <f>'№ 5ведомственная'!F278</f>
        <v>2820.8</v>
      </c>
      <c r="E451" s="104">
        <f>'№ 5ведомственная'!G278</f>
        <v>2820.8</v>
      </c>
      <c r="F451" s="104">
        <f>'№ 5ведомственная'!H278</f>
        <v>2820.8</v>
      </c>
      <c r="G451" s="53"/>
    </row>
    <row r="452" spans="1:7" ht="39.6" outlineLevel="3" x14ac:dyDescent="0.3">
      <c r="A452" s="103" t="s">
        <v>125</v>
      </c>
      <c r="B452" s="103"/>
      <c r="C452" s="78" t="s">
        <v>419</v>
      </c>
      <c r="D452" s="104">
        <f t="shared" ref="D452:F452" si="98">D453</f>
        <v>700</v>
      </c>
      <c r="E452" s="104">
        <f t="shared" si="98"/>
        <v>0</v>
      </c>
      <c r="F452" s="104">
        <f t="shared" si="98"/>
        <v>0</v>
      </c>
      <c r="G452" s="53"/>
    </row>
    <row r="453" spans="1:7" ht="26.4" outlineLevel="4" x14ac:dyDescent="0.3">
      <c r="A453" s="71" t="s">
        <v>125</v>
      </c>
      <c r="B453" s="71" t="s">
        <v>7</v>
      </c>
      <c r="C453" s="100" t="s">
        <v>303</v>
      </c>
      <c r="D453" s="101">
        <f>'№ 5ведомственная'!F280</f>
        <v>700</v>
      </c>
      <c r="E453" s="101">
        <f>'№ 5ведомственная'!G280</f>
        <v>0</v>
      </c>
      <c r="F453" s="101">
        <f>'№ 5ведомственная'!H280</f>
        <v>0</v>
      </c>
      <c r="G453" s="53"/>
    </row>
    <row r="454" spans="1:7" ht="52.8" outlineLevel="4" x14ac:dyDescent="0.3">
      <c r="A454" s="71" t="s">
        <v>762</v>
      </c>
      <c r="B454" s="72"/>
      <c r="C454" s="100" t="s">
        <v>781</v>
      </c>
      <c r="D454" s="101">
        <f>D455</f>
        <v>28.5</v>
      </c>
      <c r="E454" s="101">
        <f t="shared" ref="E454:F454" si="99">E455</f>
        <v>28.5</v>
      </c>
      <c r="F454" s="101">
        <f t="shared" si="99"/>
        <v>28.5</v>
      </c>
      <c r="G454" s="53"/>
    </row>
    <row r="455" spans="1:7" ht="26.4" outlineLevel="4" x14ac:dyDescent="0.3">
      <c r="A455" s="71" t="s">
        <v>762</v>
      </c>
      <c r="B455" s="72" t="s">
        <v>7</v>
      </c>
      <c r="C455" s="100" t="s">
        <v>303</v>
      </c>
      <c r="D455" s="101">
        <f>'№ 5ведомственная'!F282</f>
        <v>28.5</v>
      </c>
      <c r="E455" s="101">
        <f>'№ 5ведомственная'!G282</f>
        <v>28.5</v>
      </c>
      <c r="F455" s="101">
        <f>'№ 5ведомственная'!H282</f>
        <v>28.5</v>
      </c>
      <c r="G455" s="53"/>
    </row>
    <row r="456" spans="1:7" ht="39.6" outlineLevel="2" x14ac:dyDescent="0.3">
      <c r="A456" s="71" t="s">
        <v>126</v>
      </c>
      <c r="B456" s="71"/>
      <c r="C456" s="100" t="s">
        <v>420</v>
      </c>
      <c r="D456" s="101">
        <f>D457</f>
        <v>10022.200000000001</v>
      </c>
      <c r="E456" s="101">
        <f t="shared" ref="E456:F456" si="100">E457</f>
        <v>0</v>
      </c>
      <c r="F456" s="101">
        <f t="shared" si="100"/>
        <v>0</v>
      </c>
      <c r="G456" s="53"/>
    </row>
    <row r="457" spans="1:7" ht="39.6" outlineLevel="3" x14ac:dyDescent="0.3">
      <c r="A457" s="71" t="s">
        <v>127</v>
      </c>
      <c r="B457" s="71"/>
      <c r="C457" s="100" t="s">
        <v>421</v>
      </c>
      <c r="D457" s="101">
        <f>D458</f>
        <v>10022.200000000001</v>
      </c>
      <c r="E457" s="101">
        <f>E458</f>
        <v>0</v>
      </c>
      <c r="F457" s="101">
        <f>F458</f>
        <v>0</v>
      </c>
      <c r="G457" s="53"/>
    </row>
    <row r="458" spans="1:7" ht="26.4" outlineLevel="4" x14ac:dyDescent="0.3">
      <c r="A458" s="71" t="s">
        <v>127</v>
      </c>
      <c r="B458" s="71" t="s">
        <v>7</v>
      </c>
      <c r="C458" s="100" t="s">
        <v>303</v>
      </c>
      <c r="D458" s="101">
        <f>'№ 5ведомственная'!F285</f>
        <v>10022.200000000001</v>
      </c>
      <c r="E458" s="101">
        <f>'№ 5ведомственная'!G285</f>
        <v>0</v>
      </c>
      <c r="F458" s="101">
        <f>'№ 5ведомственная'!H285</f>
        <v>0</v>
      </c>
      <c r="G458" s="53"/>
    </row>
    <row r="459" spans="1:7" s="28" customFormat="1" x14ac:dyDescent="0.3">
      <c r="A459" s="71" t="s">
        <v>3</v>
      </c>
      <c r="B459" s="71"/>
      <c r="C459" s="100" t="s">
        <v>259</v>
      </c>
      <c r="D459" s="101">
        <f>D460+D463</f>
        <v>15018.7</v>
      </c>
      <c r="E459" s="101">
        <f t="shared" ref="E459:F459" si="101">E460+E463</f>
        <v>14961.000000000002</v>
      </c>
      <c r="F459" s="101">
        <f t="shared" si="101"/>
        <v>15001.000000000002</v>
      </c>
      <c r="G459" s="58"/>
    </row>
    <row r="460" spans="1:7" outlineLevel="1" x14ac:dyDescent="0.3">
      <c r="A460" s="71" t="s">
        <v>25</v>
      </c>
      <c r="B460" s="71"/>
      <c r="C460" s="100" t="s">
        <v>263</v>
      </c>
      <c r="D460" s="101">
        <f t="shared" ref="D460:F461" si="102">D461</f>
        <v>1000</v>
      </c>
      <c r="E460" s="101">
        <f t="shared" si="102"/>
        <v>1000</v>
      </c>
      <c r="F460" s="101">
        <f t="shared" si="102"/>
        <v>1000</v>
      </c>
      <c r="G460" s="53"/>
    </row>
    <row r="461" spans="1:7" outlineLevel="3" x14ac:dyDescent="0.3">
      <c r="A461" s="71" t="s">
        <v>26</v>
      </c>
      <c r="B461" s="71"/>
      <c r="C461" s="100" t="s">
        <v>317</v>
      </c>
      <c r="D461" s="101">
        <f t="shared" si="102"/>
        <v>1000</v>
      </c>
      <c r="E461" s="101">
        <f t="shared" si="102"/>
        <v>1000</v>
      </c>
      <c r="F461" s="101">
        <f t="shared" si="102"/>
        <v>1000</v>
      </c>
      <c r="G461" s="53"/>
    </row>
    <row r="462" spans="1:7" outlineLevel="4" x14ac:dyDescent="0.3">
      <c r="A462" s="71" t="s">
        <v>26</v>
      </c>
      <c r="B462" s="71" t="s">
        <v>8</v>
      </c>
      <c r="C462" s="100" t="s">
        <v>304</v>
      </c>
      <c r="D462" s="101">
        <f>'№ 5ведомственная'!F53</f>
        <v>1000</v>
      </c>
      <c r="E462" s="101">
        <f>'№ 5ведомственная'!G53</f>
        <v>1000</v>
      </c>
      <c r="F462" s="101">
        <f>'№ 5ведомственная'!H53</f>
        <v>1000</v>
      </c>
      <c r="G462" s="53"/>
    </row>
    <row r="463" spans="1:7" ht="26.4" outlineLevel="1" x14ac:dyDescent="0.3">
      <c r="A463" s="71" t="s">
        <v>4</v>
      </c>
      <c r="B463" s="71"/>
      <c r="C463" s="100" t="s">
        <v>300</v>
      </c>
      <c r="D463" s="101">
        <f>D464+D467</f>
        <v>14018.7</v>
      </c>
      <c r="E463" s="101">
        <f>E464+E467</f>
        <v>13961.000000000002</v>
      </c>
      <c r="F463" s="101">
        <f>F464+F467</f>
        <v>14001.000000000002</v>
      </c>
      <c r="G463" s="53"/>
    </row>
    <row r="464" spans="1:7" ht="26.4" outlineLevel="3" x14ac:dyDescent="0.3">
      <c r="A464" s="71" t="s">
        <v>5</v>
      </c>
      <c r="B464" s="71"/>
      <c r="C464" s="100" t="s">
        <v>301</v>
      </c>
      <c r="D464" s="101">
        <f>D465+D466</f>
        <v>12743</v>
      </c>
      <c r="E464" s="101">
        <f>E465+E466</f>
        <v>12685.300000000001</v>
      </c>
      <c r="F464" s="101">
        <f>F465+F466</f>
        <v>12725.300000000001</v>
      </c>
      <c r="G464" s="53"/>
    </row>
    <row r="465" spans="1:7" ht="52.8" outlineLevel="4" x14ac:dyDescent="0.3">
      <c r="A465" s="71" t="s">
        <v>5</v>
      </c>
      <c r="B465" s="71" t="s">
        <v>6</v>
      </c>
      <c r="C465" s="100" t="s">
        <v>302</v>
      </c>
      <c r="D465" s="101">
        <f>'№ 5ведомственная'!F21</f>
        <v>11833.4</v>
      </c>
      <c r="E465" s="101">
        <f>'№ 5ведомственная'!G21</f>
        <v>11775.7</v>
      </c>
      <c r="F465" s="101">
        <f>'№ 5ведомственная'!H21</f>
        <v>11815.7</v>
      </c>
      <c r="G465" s="53"/>
    </row>
    <row r="466" spans="1:7" ht="26.4" outlineLevel="4" x14ac:dyDescent="0.3">
      <c r="A466" s="71" t="s">
        <v>5</v>
      </c>
      <c r="B466" s="71" t="s">
        <v>7</v>
      </c>
      <c r="C466" s="100" t="s">
        <v>303</v>
      </c>
      <c r="D466" s="101">
        <f>'№ 5ведомственная'!F22</f>
        <v>909.6</v>
      </c>
      <c r="E466" s="101">
        <f>'№ 5ведомственная'!G22</f>
        <v>909.6</v>
      </c>
      <c r="F466" s="101">
        <f>'№ 5ведомственная'!H22</f>
        <v>909.6</v>
      </c>
      <c r="G466" s="53"/>
    </row>
    <row r="467" spans="1:7" outlineLevel="3" x14ac:dyDescent="0.3">
      <c r="A467" s="71" t="s">
        <v>243</v>
      </c>
      <c r="B467" s="71"/>
      <c r="C467" s="100" t="s">
        <v>248</v>
      </c>
      <c r="D467" s="101">
        <f>D468+D469</f>
        <v>1275.7</v>
      </c>
      <c r="E467" s="101">
        <f>E468+E469</f>
        <v>1275.7</v>
      </c>
      <c r="F467" s="101">
        <f>F468+F469</f>
        <v>1275.7</v>
      </c>
      <c r="G467" s="53"/>
    </row>
    <row r="468" spans="1:7" ht="52.8" outlineLevel="4" x14ac:dyDescent="0.3">
      <c r="A468" s="108" t="s">
        <v>243</v>
      </c>
      <c r="B468" s="108" t="s">
        <v>6</v>
      </c>
      <c r="C468" s="109" t="s">
        <v>302</v>
      </c>
      <c r="D468" s="110">
        <f>'№ 5ведомственная'!F602</f>
        <v>1274.7</v>
      </c>
      <c r="E468" s="110">
        <f>'№ 5ведомственная'!G602</f>
        <v>1274.7</v>
      </c>
      <c r="F468" s="110">
        <f>'№ 5ведомственная'!H602</f>
        <v>1274.7</v>
      </c>
      <c r="G468" s="53"/>
    </row>
    <row r="469" spans="1:7" ht="12.75" customHeight="1" x14ac:dyDescent="0.3">
      <c r="A469" s="112" t="s">
        <v>243</v>
      </c>
      <c r="B469" s="112" t="s">
        <v>7</v>
      </c>
      <c r="C469" s="113" t="s">
        <v>303</v>
      </c>
      <c r="D469" s="114">
        <f>'№ 5ведомственная'!F603</f>
        <v>1</v>
      </c>
      <c r="E469" s="114">
        <f>'№ 5ведомственная'!G603</f>
        <v>1</v>
      </c>
      <c r="F469" s="114">
        <f>'№ 5ведомственная'!H603</f>
        <v>1</v>
      </c>
      <c r="G469" s="53"/>
    </row>
    <row r="470" spans="1:7" ht="12.75" customHeight="1" x14ac:dyDescent="0.3">
      <c r="A470" s="115"/>
      <c r="B470" s="115"/>
      <c r="C470" s="85"/>
      <c r="D470" s="86"/>
      <c r="E470" s="86"/>
      <c r="F470" s="116"/>
      <c r="G470" s="53"/>
    </row>
    <row r="471" spans="1:7" ht="15.15" customHeight="1" x14ac:dyDescent="0.3">
      <c r="C471" s="190"/>
      <c r="D471" s="191"/>
      <c r="E471" s="191"/>
      <c r="F471" s="191"/>
      <c r="G471" s="53"/>
    </row>
  </sheetData>
  <mergeCells count="13">
    <mergeCell ref="D1:F1"/>
    <mergeCell ref="D2:F2"/>
    <mergeCell ref="D3:F3"/>
    <mergeCell ref="C471:F471"/>
    <mergeCell ref="A11:F11"/>
    <mergeCell ref="C13:F13"/>
    <mergeCell ref="A14:A15"/>
    <mergeCell ref="B14:B15"/>
    <mergeCell ref="C14:C15"/>
    <mergeCell ref="D14:F14"/>
    <mergeCell ref="D4:F4"/>
    <mergeCell ref="D5:F5"/>
    <mergeCell ref="D6:F6"/>
  </mergeCells>
  <pageMargins left="0.78749999999999998" right="0.59027779999999996" top="0.59027779999999996" bottom="0.59027779999999996" header="0.39374999999999999" footer="0.51180550000000002"/>
  <pageSetup paperSize="9" scale="7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i=&quot;http://www.w3.org/2001/XMLSchema-instance&quot; xmlns:xsd=&quot;http://www.w3.org/2001/XMLSchema&quot;&gt;&#10;  &lt;DateInfo&gt;&#10;    &lt;string&gt;01.01.2019&lt;/string&gt;&#10;    &lt;string&gt;31.07.2019&lt;/string&gt;&#10;  &lt;/DateInfo&gt;&#10;  &lt;Code&gt;2455818_3B90MTOXQ&lt;/Code&gt;&#10;  &lt;ObjectCode&gt;SQUERY_ROSP_EXP&lt;/ObjectCode&gt;&#10;  &lt;DocName&gt;Роспись&lt;/DocName&gt;&#10;  &lt;VariantName&gt;Роспись&lt;/VariantName&gt;&#10;  &lt;VariantLink&gt;54832054&lt;/VariantLink&gt;&#10;  &lt;SvodReportLink xsi:nil=&quot;true&quot; /&gt;&#10;  &lt;ReportLink&gt;126921&lt;/ReportLink&gt;&#10;  &lt;Note&gt;01.01.2019 - 31.07.2019&#10;&lt;/Note&gt;&#10;  &lt;SilentMode&gt;false&lt;/SilentMode&gt;&#10;&lt;/ShortPrimaryServiceReportArguments&gt;"/>
  </Parameters>
</MailMerge>
</file>

<file path=customXml/itemProps1.xml><?xml version="1.0" encoding="utf-8"?>
<ds:datastoreItem xmlns:ds="http://schemas.openxmlformats.org/officeDocument/2006/customXml" ds:itemID="{9D838BA6-A10D-4BF6-A12A-C4C83E2D91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8</vt:i4>
      </vt:variant>
    </vt:vector>
  </HeadingPairs>
  <TitlesOfParts>
    <vt:vector size="12" baseType="lpstr">
      <vt:lpstr>№ 3 РП</vt:lpstr>
      <vt:lpstr>№ 4</vt:lpstr>
      <vt:lpstr>№ 5ведомственная</vt:lpstr>
      <vt:lpstr>№ 6 Программы</vt:lpstr>
      <vt:lpstr>'№ 3 РП'!Заголовки_для_печати</vt:lpstr>
      <vt:lpstr>'№ 4'!Заголовки_для_печати</vt:lpstr>
      <vt:lpstr>'№ 5ведомственная'!Заголовки_для_печати</vt:lpstr>
      <vt:lpstr>'№ 6 Программы'!Заголовки_для_печати</vt:lpstr>
      <vt:lpstr>'№ 3 РП'!Область_печати</vt:lpstr>
      <vt:lpstr>'№ 4'!Область_печати</vt:lpstr>
      <vt:lpstr>'№ 5ведомственная'!Область_печати</vt:lpstr>
      <vt:lpstr>'№ 6 Программы'!Область_печати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Сотрудник-ПК\Сотрудник</dc:creator>
  <cp:lastModifiedBy>User</cp:lastModifiedBy>
  <cp:lastPrinted>2023-11-22T07:33:37Z</cp:lastPrinted>
  <dcterms:created xsi:type="dcterms:W3CDTF">2019-07-11T08:02:15Z</dcterms:created>
  <dcterms:modified xsi:type="dcterms:W3CDTF">2023-12-28T06:42:42Z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Роспись</vt:lpwstr>
  </property>
  <property fmtid="{D5CDD505-2E9C-101B-9397-08002B2CF9AE}" pid="3" name="Версия клиента">
    <vt:lpwstr>19.1.24.6170</vt:lpwstr>
  </property>
  <property fmtid="{D5CDD505-2E9C-101B-9397-08002B2CF9AE}" pid="4" name="Версия базы">
    <vt:lpwstr>19.1.1766.12590777</vt:lpwstr>
  </property>
  <property fmtid="{D5CDD505-2E9C-101B-9397-08002B2CF9AE}" pid="5" name="Тип сервера">
    <vt:lpwstr>MSSQL</vt:lpwstr>
  </property>
  <property fmtid="{D5CDD505-2E9C-101B-9397-08002B2CF9AE}" pid="6" name="Сервер">
    <vt:lpwstr>kshnwins01\ksdb</vt:lpwstr>
  </property>
  <property fmtid="{D5CDD505-2E9C-101B-9397-08002B2CF9AE}" pid="7" name="База">
    <vt:lpwstr>bks_2019_mo</vt:lpwstr>
  </property>
  <property fmtid="{D5CDD505-2E9C-101B-9397-08002B2CF9AE}" pid="8" name="Пользователь">
    <vt:lpwstr>лубова</vt:lpwstr>
  </property>
  <property fmtid="{D5CDD505-2E9C-101B-9397-08002B2CF9AE}" pid="9" name="Шаблон">
    <vt:lpwstr>sqr_rosp_exp2016.xlt</vt:lpwstr>
  </property>
  <property fmtid="{D5CDD505-2E9C-101B-9397-08002B2CF9AE}" pid="10" name="Имя варианта">
    <vt:lpwstr>Роспись</vt:lpwstr>
  </property>
  <property fmtid="{D5CDD505-2E9C-101B-9397-08002B2CF9AE}" pid="11" name="Код отчета">
    <vt:lpwstr>SYS_2452562_0SD0T4SKN</vt:lpwstr>
  </property>
  <property fmtid="{D5CDD505-2E9C-101B-9397-08002B2CF9AE}" pid="12" name="Локальная база">
    <vt:lpwstr>не используется</vt:lpwstr>
  </property>
</Properties>
</file>