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10"/>
  </bookViews>
  <sheets>
    <sheet name="без учета счетов бюджета" sheetId="1" r:id="rId1"/>
  </sheets>
  <definedNames>
    <definedName name="_xlnm.Print_Titles" localSheetId="0">'без учета счетов бюджета'!$7:$8</definedName>
  </definedNames>
  <calcPr calcId="124519"/>
</workbook>
</file>

<file path=xl/calcChain.xml><?xml version="1.0" encoding="utf-8"?>
<calcChain xmlns="http://schemas.openxmlformats.org/spreadsheetml/2006/main">
  <c r="S11" i="1"/>
  <c r="S12"/>
  <c r="S13"/>
  <c r="S14"/>
  <c r="S15"/>
  <c r="S16"/>
  <c r="S17"/>
  <c r="S19"/>
  <c r="S20"/>
  <c r="S21"/>
  <c r="S23"/>
  <c r="S24"/>
  <c r="S25"/>
  <c r="S26"/>
  <c r="S27"/>
  <c r="S29"/>
  <c r="S30"/>
  <c r="S31"/>
  <c r="S33"/>
  <c r="S35"/>
  <c r="S36"/>
  <c r="S37"/>
  <c r="S38"/>
  <c r="S39"/>
  <c r="S40"/>
  <c r="S42"/>
  <c r="S44"/>
  <c r="S46"/>
  <c r="S47"/>
  <c r="S48"/>
  <c r="S49"/>
  <c r="S50"/>
  <c r="S51"/>
  <c r="S52"/>
  <c r="H34"/>
  <c r="H32" s="1"/>
  <c r="H41"/>
  <c r="I41"/>
  <c r="J41"/>
  <c r="K41"/>
  <c r="L41"/>
  <c r="M41"/>
  <c r="N41"/>
  <c r="O41"/>
  <c r="P41"/>
  <c r="H38"/>
  <c r="I38"/>
  <c r="J38"/>
  <c r="K38"/>
  <c r="L38"/>
  <c r="M38"/>
  <c r="N38"/>
  <c r="O38"/>
  <c r="P38"/>
  <c r="I32"/>
  <c r="J32"/>
  <c r="K32"/>
  <c r="L32"/>
  <c r="M32"/>
  <c r="N32"/>
  <c r="O32"/>
  <c r="P32"/>
  <c r="H28"/>
  <c r="I28"/>
  <c r="J28"/>
  <c r="K28"/>
  <c r="L28"/>
  <c r="M28"/>
  <c r="N28"/>
  <c r="O28"/>
  <c r="P28"/>
  <c r="H22"/>
  <c r="I22"/>
  <c r="J22"/>
  <c r="K22"/>
  <c r="L22"/>
  <c r="M22"/>
  <c r="N22"/>
  <c r="O22"/>
  <c r="P22"/>
  <c r="H18"/>
  <c r="I18"/>
  <c r="J18"/>
  <c r="K18"/>
  <c r="L18"/>
  <c r="M18"/>
  <c r="N18"/>
  <c r="O18"/>
  <c r="P18"/>
  <c r="H10"/>
  <c r="I10"/>
  <c r="J10"/>
  <c r="K10"/>
  <c r="L10"/>
  <c r="M10"/>
  <c r="N10"/>
  <c r="O10"/>
  <c r="P10"/>
  <c r="Q22"/>
  <c r="S22" s="1"/>
  <c r="Q18"/>
  <c r="S18" s="1"/>
  <c r="Q45"/>
  <c r="S45" s="1"/>
  <c r="Q43"/>
  <c r="S43" s="1"/>
  <c r="Q38"/>
  <c r="Q32"/>
  <c r="S32" s="1"/>
  <c r="Q28"/>
  <c r="S28" s="1"/>
  <c r="Q10"/>
  <c r="S10" s="1"/>
  <c r="S34" l="1"/>
  <c r="Q41"/>
  <c r="S41" s="1"/>
  <c r="H9"/>
  <c r="Q9"/>
  <c r="S9" s="1"/>
</calcChain>
</file>

<file path=xl/sharedStrings.xml><?xml version="1.0" encoding="utf-8"?>
<sst xmlns="http://schemas.openxmlformats.org/spreadsheetml/2006/main" count="114" uniqueCount="98">
  <si>
    <t/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</si>
  <si>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</si>
  <si>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</si>
  <si>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</si>
  <si>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</si>
  <si>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</si>
  <si>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</si>
  <si>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</si>
  <si>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</si>
  <si>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</si>
  <si>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</si>
  <si>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</si>
  <si>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</si>
  <si>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</si>
  <si>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</si>
  <si>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</si>
  <si>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</si>
  <si>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</si>
  <si>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</si>
  <si>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</si>
  <si>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</si>
  <si>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</si>
  <si>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</si>
  <si>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</si>
  <si>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</si>
  <si>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</si>
  <si>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</si>
  <si>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</si>
  <si>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</si>
  <si>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</si>
  <si>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</si>
  <si>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</si>
  <si>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</si>
  <si>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</si>
  <si>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</si>
  <si>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</si>
  <si>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</si>
  <si>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</si>
  <si>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</si>
  <si>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</si>
  <si>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</si>
  <si>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</si>
  <si>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1400</t>
  </si>
  <si>
    <t>1403</t>
  </si>
  <si>
    <t xml:space="preserve">Наименование </t>
  </si>
  <si>
    <t>РП</t>
  </si>
  <si>
    <t>Утверждено решением Собрания депутатов Кашинского района Тверской области о  бюджете с учетом изменений, тыс.руб</t>
  </si>
  <si>
    <t>#Н/Д</t>
  </si>
  <si>
    <t>Кассовое исполнение, тыс.руб.</t>
  </si>
  <si>
    <t>% исполнения к утвержденному бюджету</t>
  </si>
  <si>
    <t>Ежеквартальный отчет об исполнении расходов бюджета Кашинского района по разделам и подразделам   классификации расходов за январь-сентябрь 2016 года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</si>
  <si>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</si>
  <si>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</si>
  <si>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</si>
  <si>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</si>
  <si>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</si>
  <si>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</si>
  <si>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</si>
  <si>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</si>
  <si>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</si>
  <si>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 xml:space="preserve"> 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</si>
  <si>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</si>
  <si>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</si>
  <si>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</si>
  <si>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</si>
  <si>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Общеэкономические вопросы</t>
  </si>
  <si>
    <t xml:space="preserve"> Сельское хозяйство и рыболовство</t>
  </si>
  <si>
    <t>Транспорт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</si>
  <si>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</si>
  <si>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</si>
  <si>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</si>
  <si>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</si>
  <si>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</si>
  <si>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 xml:space="preserve"> Благоустройство</t>
  </si>
  <si>
    <t>Образование</t>
  </si>
  <si>
    <t>Дошкольное образование</t>
  </si>
  <si>
    <t>Общее образование</t>
  </si>
  <si>
    <t xml:space="preserve"> 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</si>
  <si>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</si>
  <si>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</si>
  <si>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</si>
  <si>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 xml:space="preserve"> 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</si>
  <si>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</si>
  <si>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</si>
  <si>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</si>
  <si>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</si>
  <si>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</si>
  <si>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</si>
  <si>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</si>
  <si>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</si>
  <si>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</si>
  <si>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</si>
  <si>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</si>
  <si>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</si>
  <si>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</si>
  <si>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к постановлению Администрации</t>
  </si>
  <si>
    <t xml:space="preserve">                      Приложение № 3 </t>
  </si>
  <si>
    <r>
      <t xml:space="preserve">                                             Кашинского района от </t>
    </r>
    <r>
      <rPr>
        <u/>
        <sz val="9"/>
        <color rgb="FF000000"/>
        <rFont val="Times New Roman"/>
        <family val="1"/>
        <charset val="204"/>
      </rPr>
      <t>21.10.2016</t>
    </r>
    <r>
      <rPr>
        <sz val="9"/>
        <color rgb="FF000000"/>
        <rFont val="Times New Roman"/>
        <family val="1"/>
        <charset val="204"/>
      </rPr>
      <t xml:space="preserve"> № </t>
    </r>
    <r>
      <rPr>
        <u/>
        <sz val="9"/>
        <color rgb="FF000000"/>
        <rFont val="Times New Roman"/>
        <family val="1"/>
        <charset val="204"/>
      </rPr>
      <t>462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</si>
</sst>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6">
    <font>
      <sz val="11"/>
      <name val="Calibri"/>
      <family val="2"/>
    </font>
    <font>
      <b/>
      <sz val="11"/>
      <name val="Calibri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9"/>
      <color rgb="FF000000"/>
      <name val="Arial Cyr"/>
      <family val="2"/>
    </font>
    <font>
      <b/>
      <sz val="9"/>
      <color rgb="FF000000"/>
      <name val="Arial Cyr"/>
      <family val="2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3">
    <xf numFmtId="0" fontId="0" fillId="0" borderId="0"/>
    <xf numFmtId="164" fontId="2" fillId="2" borderId="10">
      <alignment horizontal="right" vertical="top" shrinkToFit="1"/>
    </xf>
    <xf numFmtId="164" fontId="2" fillId="33" borderId="10">
      <alignment horizontal="right" vertical="top" shrinkToFi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10">
      <alignment horizontal="center" vertical="center" wrapText="1"/>
    </xf>
    <xf numFmtId="49" fontId="3" fillId="0" borderId="10">
      <alignment horizontal="center" vertical="top" shrinkToFit="1"/>
    </xf>
    <xf numFmtId="10" fontId="2" fillId="2" borderId="10">
      <alignment horizontal="right" vertical="top" shrinkToFit="1"/>
    </xf>
    <xf numFmtId="0" fontId="3" fillId="0" borderId="0">
      <alignment horizontal="left" wrapText="1"/>
    </xf>
    <xf numFmtId="0" fontId="2" fillId="0" borderId="10">
      <alignment vertical="top" wrapText="1"/>
    </xf>
    <xf numFmtId="10" fontId="2" fillId="33" borderId="10">
      <alignment horizontal="right" vertical="top" shrinkToFit="1"/>
    </xf>
    <xf numFmtId="0" fontId="5" fillId="0" borderId="0"/>
    <xf numFmtId="0" fontId="5" fillId="0" borderId="0"/>
    <xf numFmtId="164" fontId="3" fillId="0" borderId="10">
      <alignment horizontal="right" vertical="top" shrinkToFit="1"/>
    </xf>
    <xf numFmtId="0" fontId="3" fillId="0" borderId="0"/>
    <xf numFmtId="0" fontId="3" fillId="0" borderId="0"/>
    <xf numFmtId="0" fontId="5" fillId="0" borderId="0"/>
    <xf numFmtId="0" fontId="3" fillId="34" borderId="0"/>
    <xf numFmtId="0" fontId="3" fillId="0" borderId="0">
      <alignment wrapText="1"/>
    </xf>
    <xf numFmtId="0" fontId="3" fillId="0" borderId="0">
      <alignment horizontal="right"/>
    </xf>
    <xf numFmtId="0" fontId="3" fillId="34" borderId="11"/>
    <xf numFmtId="0" fontId="3" fillId="34" borderId="12"/>
    <xf numFmtId="49" fontId="3" fillId="0" borderId="10">
      <alignment horizontal="left" vertical="top" wrapText="1" indent="2"/>
    </xf>
    <xf numFmtId="4" fontId="3" fillId="0" borderId="10">
      <alignment horizontal="right" vertical="top" shrinkToFit="1"/>
    </xf>
    <xf numFmtId="10" fontId="3" fillId="0" borderId="10">
      <alignment horizontal="right" vertical="top" shrinkToFit="1"/>
    </xf>
    <xf numFmtId="0" fontId="3" fillId="34" borderId="12">
      <alignment shrinkToFit="1"/>
    </xf>
    <xf numFmtId="0" fontId="2" fillId="0" borderId="10">
      <alignment horizontal="left"/>
    </xf>
    <xf numFmtId="4" fontId="2" fillId="2" borderId="10">
      <alignment horizontal="right" vertical="top" shrinkToFit="1"/>
    </xf>
    <xf numFmtId="0" fontId="3" fillId="34" borderId="13"/>
    <xf numFmtId="4" fontId="2" fillId="33" borderId="10">
      <alignment horizontal="right" vertical="top" shrinkToFit="1"/>
    </xf>
    <xf numFmtId="0" fontId="3" fillId="34" borderId="12">
      <alignment horizontal="center"/>
    </xf>
    <xf numFmtId="0" fontId="3" fillId="34" borderId="12">
      <alignment horizontal="left"/>
    </xf>
    <xf numFmtId="0" fontId="3" fillId="34" borderId="13">
      <alignment horizontal="center"/>
    </xf>
    <xf numFmtId="0" fontId="3" fillId="34" borderId="13">
      <alignment horizontal="left"/>
    </xf>
    <xf numFmtId="0" fontId="6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6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6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6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</cellStyleXfs>
  <cellXfs count="60">
    <xf numFmtId="0" fontId="0" fillId="0" borderId="0" xfId="0"/>
    <xf numFmtId="0" fontId="0" fillId="0" borderId="0" xfId="0" applyProtection="1">
      <protection locked="0"/>
    </xf>
    <xf numFmtId="0" fontId="3" fillId="0" borderId="0" xfId="3" applyNumberFormat="1" applyProtection="1"/>
    <xf numFmtId="0" fontId="9" fillId="36" borderId="14" xfId="119" applyFont="1" applyFill="1" applyBorder="1" applyAlignment="1">
      <alignment horizontal="center" vertical="center" wrapText="1"/>
    </xf>
    <xf numFmtId="0" fontId="9" fillId="36" borderId="14" xfId="77" applyFont="1" applyFill="1" applyBorder="1" applyAlignment="1">
      <alignment horizontal="center" vertical="center" wrapText="1"/>
    </xf>
    <xf numFmtId="0" fontId="3" fillId="36" borderId="14" xfId="0" applyNumberFormat="1" applyFont="1" applyFill="1" applyBorder="1" applyAlignment="1" applyProtection="1">
      <alignment horizontal="center" vertical="center" wrapText="1"/>
    </xf>
    <xf numFmtId="49" fontId="28" fillId="36" borderId="10" xfId="7" applyNumberFormat="1" applyFont="1" applyFill="1" applyProtection="1">
      <alignment horizontal="center" vertical="top" shrinkToFit="1"/>
    </xf>
    <xf numFmtId="164" fontId="28" fillId="36" borderId="10" xfId="2" applyNumberFormat="1" applyFont="1" applyFill="1" applyProtection="1">
      <alignment horizontal="right" vertical="top" shrinkToFit="1"/>
    </xf>
    <xf numFmtId="0" fontId="28" fillId="36" borderId="10" xfId="10" applyNumberFormat="1" applyFont="1" applyFill="1" applyProtection="1">
      <alignment vertical="top" wrapText="1"/>
    </xf>
    <xf numFmtId="164" fontId="28" fillId="36" borderId="10" xfId="2" applyNumberFormat="1" applyFont="1" applyFill="1" applyAlignment="1" applyProtection="1">
      <alignment horizontal="center" vertical="top" shrinkToFit="1"/>
    </xf>
    <xf numFmtId="0" fontId="27" fillId="36" borderId="14" xfId="35" applyFont="1" applyFill="1" applyBorder="1" applyAlignment="1">
      <alignment horizontal="left" vertical="center" wrapText="1"/>
    </xf>
    <xf numFmtId="164" fontId="2" fillId="36" borderId="10" xfId="1" applyNumberFormat="1" applyFont="1" applyFill="1" applyAlignment="1" applyProtection="1">
      <alignment horizontal="center" vertical="top" shrinkToFit="1"/>
    </xf>
    <xf numFmtId="49" fontId="29" fillId="36" borderId="19" xfId="7" applyNumberFormat="1" applyFont="1" applyFill="1" applyBorder="1" applyProtection="1">
      <alignment horizontal="center" vertical="top" shrinkToFit="1"/>
    </xf>
    <xf numFmtId="164" fontId="29" fillId="36" borderId="19" xfId="2" applyNumberFormat="1" applyFont="1" applyFill="1" applyBorder="1" applyProtection="1">
      <alignment horizontal="right" vertical="top" shrinkToFit="1"/>
    </xf>
    <xf numFmtId="0" fontId="29" fillId="36" borderId="19" xfId="10" applyNumberFormat="1" applyFont="1" applyFill="1" applyBorder="1" applyProtection="1">
      <alignment vertical="top" wrapText="1"/>
    </xf>
    <xf numFmtId="164" fontId="29" fillId="36" borderId="19" xfId="2" applyNumberFormat="1" applyFont="1" applyFill="1" applyBorder="1" applyAlignment="1" applyProtection="1">
      <alignment horizontal="center" vertical="top" shrinkToFit="1"/>
    </xf>
    <xf numFmtId="49" fontId="29" fillId="36" borderId="10" xfId="7" applyNumberFormat="1" applyFont="1" applyFill="1" applyProtection="1">
      <alignment horizontal="center" vertical="top" shrinkToFit="1"/>
    </xf>
    <xf numFmtId="164" fontId="29" fillId="36" borderId="10" xfId="2" applyNumberFormat="1" applyFont="1" applyFill="1" applyProtection="1">
      <alignment horizontal="right" vertical="top" shrinkToFit="1"/>
    </xf>
    <xf numFmtId="0" fontId="29" fillId="36" borderId="10" xfId="10" applyNumberFormat="1" applyFont="1" applyFill="1" applyProtection="1">
      <alignment vertical="top" wrapText="1"/>
    </xf>
    <xf numFmtId="164" fontId="29" fillId="36" borderId="10" xfId="2" applyNumberFormat="1" applyFont="1" applyFill="1" applyAlignment="1" applyProtection="1">
      <alignment horizontal="center" vertical="top" shrinkToFit="1"/>
    </xf>
    <xf numFmtId="0" fontId="1" fillId="0" borderId="0" xfId="0" applyFont="1" applyProtection="1">
      <protection locked="0"/>
    </xf>
    <xf numFmtId="0" fontId="9" fillId="36" borderId="16" xfId="119" applyFont="1" applyFill="1" applyBorder="1" applyAlignment="1">
      <alignment horizontal="center" vertical="center" wrapText="1"/>
    </xf>
    <xf numFmtId="0" fontId="3" fillId="36" borderId="0" xfId="0" applyNumberFormat="1" applyFont="1" applyFill="1" applyBorder="1" applyAlignment="1" applyProtection="1">
      <alignment wrapText="1"/>
    </xf>
    <xf numFmtId="0" fontId="4" fillId="36" borderId="0" xfId="0" applyNumberFormat="1" applyFont="1" applyFill="1" applyBorder="1" applyAlignment="1" applyProtection="1">
      <alignment wrapText="1"/>
    </xf>
    <xf numFmtId="0" fontId="4" fillId="36" borderId="0" xfId="5" applyNumberFormat="1" applyFill="1" applyProtection="1">
      <alignment horizontal="center"/>
    </xf>
    <xf numFmtId="0" fontId="9" fillId="36" borderId="0" xfId="119" applyFont="1" applyFill="1" applyBorder="1" applyAlignment="1">
      <alignment horizontal="center" vertical="center" wrapText="1"/>
    </xf>
    <xf numFmtId="0" fontId="8" fillId="36" borderId="0" xfId="119" applyFont="1" applyFill="1" applyBorder="1" applyAlignment="1">
      <alignment horizontal="center" vertical="center" wrapText="1"/>
    </xf>
    <xf numFmtId="10" fontId="2" fillId="36" borderId="10" xfId="11" applyNumberFormat="1" applyFill="1" applyProtection="1">
      <alignment horizontal="right" vertical="top" shrinkToFit="1"/>
    </xf>
    <xf numFmtId="164" fontId="2" fillId="36" borderId="10" xfId="2" applyNumberFormat="1" applyFill="1" applyProtection="1">
      <alignment horizontal="right" vertical="top" shrinkToFit="1"/>
    </xf>
    <xf numFmtId="10" fontId="2" fillId="36" borderId="10" xfId="11" applyNumberFormat="1" applyFont="1" applyFill="1" applyProtection="1">
      <alignment horizontal="right" vertical="top" shrinkToFit="1"/>
    </xf>
    <xf numFmtId="164" fontId="2" fillId="36" borderId="10" xfId="2" applyNumberFormat="1" applyFont="1" applyFill="1" applyProtection="1">
      <alignment horizontal="right" vertical="top" shrinkToFit="1"/>
    </xf>
    <xf numFmtId="165" fontId="2" fillId="36" borderId="10" xfId="1" applyNumberFormat="1" applyFont="1" applyFill="1" applyAlignment="1" applyProtection="1">
      <alignment horizontal="center" vertical="top" shrinkToFit="1"/>
    </xf>
    <xf numFmtId="165" fontId="30" fillId="36" borderId="10" xfId="1" applyNumberFormat="1" applyFont="1" applyFill="1" applyAlignment="1" applyProtection="1">
      <alignment horizontal="center" vertical="top" shrinkToFit="1"/>
    </xf>
    <xf numFmtId="0" fontId="3" fillId="36" borderId="0" xfId="3" applyNumberFormat="1" applyFill="1" applyAlignment="1" applyProtection="1">
      <alignment horizontal="left"/>
    </xf>
    <xf numFmtId="0" fontId="0" fillId="0" borderId="0" xfId="0" applyAlignment="1" applyProtection="1">
      <alignment horizontal="left"/>
      <protection locked="0"/>
    </xf>
    <xf numFmtId="0" fontId="4" fillId="36" borderId="0" xfId="4" applyNumberFormat="1" applyFill="1" applyAlignment="1" applyProtection="1">
      <alignment horizontal="left" wrapText="1"/>
    </xf>
    <xf numFmtId="0" fontId="4" fillId="36" borderId="0" xfId="5" applyNumberFormat="1" applyFill="1" applyAlignment="1" applyProtection="1">
      <alignment horizontal="left"/>
    </xf>
    <xf numFmtId="0" fontId="3" fillId="36" borderId="0" xfId="3" applyNumberFormat="1" applyFill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32" fillId="36" borderId="0" xfId="0" applyNumberFormat="1" applyFont="1" applyFill="1" applyBorder="1" applyAlignment="1" applyProtection="1">
      <alignment wrapText="1"/>
    </xf>
    <xf numFmtId="0" fontId="34" fillId="36" borderId="0" xfId="0" applyNumberFormat="1" applyFont="1" applyFill="1" applyBorder="1" applyAlignment="1" applyProtection="1">
      <alignment wrapText="1"/>
    </xf>
    <xf numFmtId="0" fontId="34" fillId="36" borderId="0" xfId="0" applyNumberFormat="1" applyFont="1" applyFill="1" applyBorder="1" applyAlignment="1" applyProtection="1">
      <alignment horizontal="center"/>
    </xf>
    <xf numFmtId="0" fontId="33" fillId="36" borderId="0" xfId="0" applyNumberFormat="1" applyFont="1" applyFill="1" applyBorder="1" applyAlignment="1" applyProtection="1">
      <alignment horizontal="center" wrapText="1"/>
    </xf>
    <xf numFmtId="0" fontId="3" fillId="36" borderId="0" xfId="0" applyNumberFormat="1" applyFont="1" applyFill="1" applyBorder="1" applyAlignment="1" applyProtection="1">
      <alignment horizontal="right"/>
    </xf>
    <xf numFmtId="0" fontId="34" fillId="36" borderId="0" xfId="0" applyNumberFormat="1" applyFont="1" applyFill="1" applyBorder="1" applyAlignment="1" applyProtection="1">
      <alignment horizontal="left" wrapText="1"/>
    </xf>
    <xf numFmtId="0" fontId="34" fillId="36" borderId="0" xfId="0" applyNumberFormat="1" applyFont="1" applyFill="1" applyBorder="1" applyAlignment="1" applyProtection="1">
      <alignment horizontal="center"/>
    </xf>
    <xf numFmtId="0" fontId="31" fillId="36" borderId="0" xfId="0" applyNumberFormat="1" applyFont="1" applyFill="1" applyBorder="1" applyAlignment="1" applyProtection="1">
      <alignment horizontal="left" wrapText="1" indent="8"/>
    </xf>
    <xf numFmtId="0" fontId="8" fillId="36" borderId="16" xfId="119" applyFont="1" applyFill="1" applyBorder="1" applyAlignment="1">
      <alignment horizontal="center" vertical="center" wrapText="1"/>
    </xf>
    <xf numFmtId="0" fontId="8" fillId="36" borderId="15" xfId="119" applyFont="1" applyFill="1" applyBorder="1" applyAlignment="1">
      <alignment horizontal="center" vertical="center" wrapText="1"/>
    </xf>
    <xf numFmtId="0" fontId="9" fillId="36" borderId="16" xfId="119" applyFont="1" applyFill="1" applyBorder="1" applyAlignment="1">
      <alignment horizontal="center" vertical="center" wrapText="1"/>
    </xf>
    <xf numFmtId="0" fontId="9" fillId="36" borderId="17" xfId="119" applyFont="1" applyFill="1" applyBorder="1" applyAlignment="1">
      <alignment horizontal="center" vertical="center" wrapText="1"/>
    </xf>
    <xf numFmtId="0" fontId="9" fillId="36" borderId="15" xfId="119" applyFont="1" applyFill="1" applyBorder="1" applyAlignment="1">
      <alignment horizontal="center" vertical="center" wrapText="1"/>
    </xf>
    <xf numFmtId="0" fontId="8" fillId="36" borderId="16" xfId="161" applyFont="1" applyFill="1" applyBorder="1" applyAlignment="1">
      <alignment horizontal="center" vertical="center" wrapText="1"/>
    </xf>
    <xf numFmtId="0" fontId="8" fillId="36" borderId="17" xfId="161" applyFont="1" applyFill="1" applyBorder="1" applyAlignment="1">
      <alignment horizontal="center" vertical="center" wrapText="1"/>
    </xf>
    <xf numFmtId="0" fontId="9" fillId="36" borderId="16" xfId="35" applyFont="1" applyFill="1" applyBorder="1" applyAlignment="1">
      <alignment horizontal="center" vertical="center" wrapText="1"/>
    </xf>
    <xf numFmtId="0" fontId="9" fillId="36" borderId="17" xfId="35" applyFont="1" applyFill="1" applyBorder="1" applyAlignment="1">
      <alignment horizontal="center" vertical="center" wrapText="1"/>
    </xf>
    <xf numFmtId="0" fontId="9" fillId="36" borderId="16" xfId="77" applyFont="1" applyFill="1" applyBorder="1" applyAlignment="1">
      <alignment horizontal="center" vertical="center" wrapText="1"/>
    </xf>
    <xf numFmtId="0" fontId="9" fillId="36" borderId="17" xfId="77" applyFont="1" applyFill="1" applyBorder="1" applyAlignment="1">
      <alignment horizontal="center" vertical="center" wrapText="1"/>
    </xf>
    <xf numFmtId="0" fontId="3" fillId="36" borderId="10" xfId="0" applyNumberFormat="1" applyFont="1" applyFill="1" applyBorder="1" applyAlignment="1" applyProtection="1">
      <alignment horizontal="center" vertical="center" wrapText="1"/>
    </xf>
    <xf numFmtId="0" fontId="3" fillId="36" borderId="18" xfId="0" applyNumberFormat="1" applyFont="1" applyFill="1" applyBorder="1" applyAlignment="1" applyProtection="1">
      <alignment horizontal="center" vertical="center" wrapText="1"/>
    </xf>
  </cellXfs>
  <cellStyles count="203">
    <cellStyle name="20% - Акцент1 2" xfId="36"/>
    <cellStyle name="20% - Акцент1 3" xfId="78"/>
    <cellStyle name="20% - Акцент1 4" xfId="120"/>
    <cellStyle name="20% - Акцент1 5" xfId="162"/>
    <cellStyle name="20% - Акцент2 2" xfId="37"/>
    <cellStyle name="20% - Акцент2 3" xfId="79"/>
    <cellStyle name="20% - Акцент2 4" xfId="121"/>
    <cellStyle name="20% - Акцент2 5" xfId="163"/>
    <cellStyle name="20% - Акцент3 2" xfId="38"/>
    <cellStyle name="20% - Акцент3 3" xfId="80"/>
    <cellStyle name="20% - Акцент3 4" xfId="122"/>
    <cellStyle name="20% - Акцент3 5" xfId="164"/>
    <cellStyle name="20% - Акцент4 2" xfId="39"/>
    <cellStyle name="20% - Акцент4 3" xfId="81"/>
    <cellStyle name="20% - Акцент4 4" xfId="123"/>
    <cellStyle name="20% - Акцент4 5" xfId="165"/>
    <cellStyle name="20% - Акцент5 2" xfId="40"/>
    <cellStyle name="20% - Акцент5 3" xfId="82"/>
    <cellStyle name="20% - Акцент5 4" xfId="124"/>
    <cellStyle name="20% - Акцент5 5" xfId="166"/>
    <cellStyle name="20% - Акцент6 2" xfId="41"/>
    <cellStyle name="20% - Акцент6 3" xfId="83"/>
    <cellStyle name="20% - Акцент6 4" xfId="125"/>
    <cellStyle name="20% - Акцент6 5" xfId="167"/>
    <cellStyle name="40% - Акцент1 2" xfId="42"/>
    <cellStyle name="40% - Акцент1 3" xfId="84"/>
    <cellStyle name="40% - Акцент1 4" xfId="126"/>
    <cellStyle name="40% - Акцент1 5" xfId="168"/>
    <cellStyle name="40% - Акцент2 2" xfId="43"/>
    <cellStyle name="40% - Акцент2 3" xfId="85"/>
    <cellStyle name="40% - Акцент2 4" xfId="127"/>
    <cellStyle name="40% - Акцент2 5" xfId="169"/>
    <cellStyle name="40% - Акцент3 2" xfId="44"/>
    <cellStyle name="40% - Акцент3 3" xfId="86"/>
    <cellStyle name="40% - Акцент3 4" xfId="128"/>
    <cellStyle name="40% - Акцент3 5" xfId="170"/>
    <cellStyle name="40% - Акцент4 2" xfId="45"/>
    <cellStyle name="40% - Акцент4 3" xfId="87"/>
    <cellStyle name="40% - Акцент4 4" xfId="129"/>
    <cellStyle name="40% - Акцент4 5" xfId="171"/>
    <cellStyle name="40% - Акцент5 2" xfId="46"/>
    <cellStyle name="40% - Акцент5 3" xfId="88"/>
    <cellStyle name="40% - Акцент5 4" xfId="130"/>
    <cellStyle name="40% - Акцент5 5" xfId="172"/>
    <cellStyle name="40% - Акцент6 2" xfId="47"/>
    <cellStyle name="40% - Акцент6 3" xfId="89"/>
    <cellStyle name="40% - Акцент6 4" xfId="131"/>
    <cellStyle name="40% - Акцент6 5" xfId="173"/>
    <cellStyle name="60% - Акцент1 2" xfId="48"/>
    <cellStyle name="60% - Акцент1 3" xfId="90"/>
    <cellStyle name="60% - Акцент1 4" xfId="132"/>
    <cellStyle name="60% - Акцент1 5" xfId="174"/>
    <cellStyle name="60% - Акцент2 2" xfId="49"/>
    <cellStyle name="60% - Акцент2 3" xfId="91"/>
    <cellStyle name="60% - Акцент2 4" xfId="133"/>
    <cellStyle name="60% - Акцент2 5" xfId="175"/>
    <cellStyle name="60% - Акцент3 2" xfId="50"/>
    <cellStyle name="60% - Акцент3 3" xfId="92"/>
    <cellStyle name="60% - Акцент3 4" xfId="134"/>
    <cellStyle name="60% - Акцент3 5" xfId="176"/>
    <cellStyle name="60% - Акцент4 2" xfId="51"/>
    <cellStyle name="60% - Акцент4 3" xfId="93"/>
    <cellStyle name="60% - Акцент4 4" xfId="135"/>
    <cellStyle name="60% - Акцент4 5" xfId="177"/>
    <cellStyle name="60% - Акцент5 2" xfId="52"/>
    <cellStyle name="60% - Акцент5 3" xfId="94"/>
    <cellStyle name="60% - Акцент5 4" xfId="136"/>
    <cellStyle name="60% - Акцент5 5" xfId="178"/>
    <cellStyle name="60% - Акцент6 2" xfId="53"/>
    <cellStyle name="60% - Акцент6 3" xfId="95"/>
    <cellStyle name="60% - Акцент6 4" xfId="137"/>
    <cellStyle name="60% - Акцент6 5" xfId="179"/>
    <cellStyle name="br" xfId="12"/>
    <cellStyle name="col" xfId="13"/>
    <cellStyle name="st31" xfId="1"/>
    <cellStyle name="st32" xfId="2"/>
    <cellStyle name="st33" xfId="14"/>
    <cellStyle name="style0" xfId="15"/>
    <cellStyle name="td" xfId="16"/>
    <cellStyle name="tr" xfId="17"/>
    <cellStyle name="xl21" xfId="18"/>
    <cellStyle name="xl22" xfId="19"/>
    <cellStyle name="xl23" xfId="3"/>
    <cellStyle name="xl24" xfId="4"/>
    <cellStyle name="xl25" xfId="5"/>
    <cellStyle name="xl26" xfId="20"/>
    <cellStyle name="xl27" xfId="21"/>
    <cellStyle name="xl28" xfId="6"/>
    <cellStyle name="xl29" xfId="22"/>
    <cellStyle name="xl30" xfId="23"/>
    <cellStyle name="xl31" xfId="7"/>
    <cellStyle name="xl32" xfId="24"/>
    <cellStyle name="xl33" xfId="25"/>
    <cellStyle name="xl34" xfId="26"/>
    <cellStyle name="xl35" xfId="27"/>
    <cellStyle name="xl36" xfId="28"/>
    <cellStyle name="xl37" xfId="8"/>
    <cellStyle name="xl38" xfId="29"/>
    <cellStyle name="xl39" xfId="9"/>
    <cellStyle name="xl40" xfId="10"/>
    <cellStyle name="xl41" xfId="30"/>
    <cellStyle name="xl42" xfId="11"/>
    <cellStyle name="xl43" xfId="31"/>
    <cellStyle name="xl44" xfId="32"/>
    <cellStyle name="xl45" xfId="33"/>
    <cellStyle name="xl46" xfId="34"/>
    <cellStyle name="Акцент1 2" xfId="54"/>
    <cellStyle name="Акцент1 3" xfId="96"/>
    <cellStyle name="Акцент1 4" xfId="138"/>
    <cellStyle name="Акцент1 5" xfId="180"/>
    <cellStyle name="Акцент2 2" xfId="55"/>
    <cellStyle name="Акцент2 3" xfId="97"/>
    <cellStyle name="Акцент2 4" xfId="139"/>
    <cellStyle name="Акцент2 5" xfId="181"/>
    <cellStyle name="Акцент3 2" xfId="56"/>
    <cellStyle name="Акцент3 3" xfId="98"/>
    <cellStyle name="Акцент3 4" xfId="140"/>
    <cellStyle name="Акцент3 5" xfId="182"/>
    <cellStyle name="Акцент4 2" xfId="57"/>
    <cellStyle name="Акцент4 3" xfId="99"/>
    <cellStyle name="Акцент4 4" xfId="141"/>
    <cellStyle name="Акцент4 5" xfId="183"/>
    <cellStyle name="Акцент5 2" xfId="58"/>
    <cellStyle name="Акцент5 3" xfId="100"/>
    <cellStyle name="Акцент5 4" xfId="142"/>
    <cellStyle name="Акцент5 5" xfId="184"/>
    <cellStyle name="Акцент6 2" xfId="59"/>
    <cellStyle name="Акцент6 3" xfId="101"/>
    <cellStyle name="Акцент6 4" xfId="143"/>
    <cellStyle name="Акцент6 5" xfId="185"/>
    <cellStyle name="Ввод  2" xfId="60"/>
    <cellStyle name="Ввод  3" xfId="102"/>
    <cellStyle name="Ввод  4" xfId="144"/>
    <cellStyle name="Ввод  5" xfId="186"/>
    <cellStyle name="Вывод 2" xfId="61"/>
    <cellStyle name="Вывод 3" xfId="103"/>
    <cellStyle name="Вывод 4" xfId="145"/>
    <cellStyle name="Вывод 5" xfId="187"/>
    <cellStyle name="Вычисление 2" xfId="62"/>
    <cellStyle name="Вычисление 3" xfId="104"/>
    <cellStyle name="Вычисление 4" xfId="146"/>
    <cellStyle name="Вычисление 5" xfId="188"/>
    <cellStyle name="Заголовок 1 2" xfId="63"/>
    <cellStyle name="Заголовок 1 3" xfId="105"/>
    <cellStyle name="Заголовок 1 4" xfId="147"/>
    <cellStyle name="Заголовок 1 5" xfId="189"/>
    <cellStyle name="Заголовок 2 2" xfId="64"/>
    <cellStyle name="Заголовок 2 3" xfId="106"/>
    <cellStyle name="Заголовок 2 4" xfId="148"/>
    <cellStyle name="Заголовок 2 5" xfId="190"/>
    <cellStyle name="Заголовок 3 2" xfId="65"/>
    <cellStyle name="Заголовок 3 3" xfId="107"/>
    <cellStyle name="Заголовок 3 4" xfId="149"/>
    <cellStyle name="Заголовок 3 5" xfId="191"/>
    <cellStyle name="Заголовок 4 2" xfId="66"/>
    <cellStyle name="Заголовок 4 3" xfId="108"/>
    <cellStyle name="Заголовок 4 4" xfId="150"/>
    <cellStyle name="Заголовок 4 5" xfId="192"/>
    <cellStyle name="Итог 2" xfId="67"/>
    <cellStyle name="Итог 3" xfId="109"/>
    <cellStyle name="Итог 4" xfId="151"/>
    <cellStyle name="Итог 5" xfId="193"/>
    <cellStyle name="Контрольная ячейка 2" xfId="68"/>
    <cellStyle name="Контрольная ячейка 3" xfId="110"/>
    <cellStyle name="Контрольная ячейка 4" xfId="152"/>
    <cellStyle name="Контрольная ячейка 5" xfId="194"/>
    <cellStyle name="Название 2" xfId="69"/>
    <cellStyle name="Название 3" xfId="111"/>
    <cellStyle name="Название 4" xfId="153"/>
    <cellStyle name="Название 5" xfId="195"/>
    <cellStyle name="Нейтральный 2" xfId="70"/>
    <cellStyle name="Нейтральный 3" xfId="112"/>
    <cellStyle name="Нейтральный 4" xfId="154"/>
    <cellStyle name="Нейтральный 5" xfId="196"/>
    <cellStyle name="Обычный" xfId="0" builtinId="0"/>
    <cellStyle name="Обычный 2" xfId="35"/>
    <cellStyle name="Обычный 3" xfId="77"/>
    <cellStyle name="Обычный 4" xfId="119"/>
    <cellStyle name="Обычный 5" xfId="161"/>
    <cellStyle name="Плохой 2" xfId="71"/>
    <cellStyle name="Плохой 3" xfId="113"/>
    <cellStyle name="Плохой 4" xfId="155"/>
    <cellStyle name="Плохой 5" xfId="197"/>
    <cellStyle name="Пояснение 2" xfId="72"/>
    <cellStyle name="Пояснение 3" xfId="114"/>
    <cellStyle name="Пояснение 4" xfId="156"/>
    <cellStyle name="Пояснение 5" xfId="198"/>
    <cellStyle name="Примечание 2" xfId="73"/>
    <cellStyle name="Примечание 3" xfId="115"/>
    <cellStyle name="Примечание 4" xfId="157"/>
    <cellStyle name="Примечание 5" xfId="199"/>
    <cellStyle name="Связанная ячейка 2" xfId="74"/>
    <cellStyle name="Связанная ячейка 3" xfId="116"/>
    <cellStyle name="Связанная ячейка 4" xfId="158"/>
    <cellStyle name="Связанная ячейка 5" xfId="200"/>
    <cellStyle name="Текст предупреждения 2" xfId="75"/>
    <cellStyle name="Текст предупреждения 3" xfId="117"/>
    <cellStyle name="Текст предупреждения 4" xfId="159"/>
    <cellStyle name="Текст предупреждения 5" xfId="201"/>
    <cellStyle name="Хороший 2" xfId="76"/>
    <cellStyle name="Хороший 3" xfId="118"/>
    <cellStyle name="Хороший 4" xfId="160"/>
    <cellStyle name="Хороший 5" xfId="2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V53"/>
  <sheetViews>
    <sheetView showGridLines="0" tabSelected="1" workbookViewId="0">
      <pane ySplit="8" topLeftCell="A9" activePane="bottomLeft" state="frozen"/>
      <selection pane="bottomLeft" activeCell="AC12" sqref="AC12"/>
    </sheetView>
  </sheetViews>
  <sheetFormatPr defaultColWidth="9.140625" defaultRowHeight="15" outlineLevelRow="1"/>
  <cols>
    <col min="1" max="1" width="10.7109375" style="1" customWidth="1"/>
    <col min="2" max="6" width="9.140625" style="1" hidden="1" customWidth="1"/>
    <col min="7" max="7" width="43.140625" style="1" customWidth="1"/>
    <col min="8" max="8" width="14.7109375" style="1" customWidth="1"/>
    <col min="9" max="16" width="9.140625" style="1" hidden="1" customWidth="1"/>
    <col min="17" max="17" width="11.7109375" style="1" customWidth="1"/>
    <col min="18" max="18" width="9.140625" style="1" hidden="1" customWidth="1"/>
    <col min="19" max="19" width="11.7109375" style="1" customWidth="1"/>
    <col min="20" max="21" width="9.140625" style="1" hidden="1" customWidth="1"/>
    <col min="22" max="16384" width="9.140625" style="1"/>
  </cols>
  <sheetData>
    <row r="1" spans="1:22" ht="15" customHeight="1">
      <c r="A1" s="22"/>
      <c r="B1" s="22"/>
      <c r="C1" s="22"/>
      <c r="D1" s="22"/>
      <c r="E1" s="22"/>
      <c r="F1" s="22"/>
      <c r="G1" s="40"/>
      <c r="H1" s="44" t="s">
        <v>96</v>
      </c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33"/>
      <c r="U1" s="33"/>
      <c r="V1" s="34"/>
    </row>
    <row r="2" spans="1:22" ht="14.25" customHeight="1">
      <c r="A2" s="22"/>
      <c r="B2" s="22"/>
      <c r="C2" s="22"/>
      <c r="D2" s="22"/>
      <c r="E2" s="22"/>
      <c r="F2" s="22"/>
      <c r="G2" s="40"/>
      <c r="H2" s="45" t="s">
        <v>95</v>
      </c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33"/>
      <c r="U2" s="33"/>
      <c r="V2" s="34"/>
    </row>
    <row r="3" spans="1:22" ht="14.25" customHeight="1">
      <c r="A3" s="22"/>
      <c r="B3" s="22"/>
      <c r="C3" s="22"/>
      <c r="D3" s="22"/>
      <c r="E3" s="22"/>
      <c r="F3" s="22"/>
      <c r="G3" s="40"/>
      <c r="H3" s="41" t="s">
        <v>97</v>
      </c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37"/>
      <c r="U3" s="37"/>
      <c r="V3" s="38"/>
    </row>
    <row r="4" spans="1:22" ht="16.5" customHeight="1">
      <c r="A4" s="23"/>
      <c r="B4" s="23"/>
      <c r="C4" s="23"/>
      <c r="D4" s="23"/>
      <c r="E4" s="23"/>
      <c r="F4" s="23"/>
      <c r="G4" s="39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35"/>
      <c r="U4" s="36"/>
      <c r="V4" s="34"/>
    </row>
    <row r="5" spans="1:22" ht="67.5" customHeight="1">
      <c r="A5" s="42" t="s">
        <v>50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24"/>
      <c r="U5" s="24"/>
    </row>
    <row r="6" spans="1:22" ht="12.7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</row>
    <row r="7" spans="1:22" ht="26.25" customHeight="1">
      <c r="A7" s="56" t="s">
        <v>45</v>
      </c>
      <c r="B7" s="58" t="s">
        <v>0</v>
      </c>
      <c r="C7" s="58" t="s">
        <v>0</v>
      </c>
      <c r="D7" s="58" t="s">
        <v>0</v>
      </c>
      <c r="E7" s="58" t="s">
        <v>0</v>
      </c>
      <c r="F7" s="58" t="s">
        <v>0</v>
      </c>
      <c r="G7" s="54" t="s">
        <v>44</v>
      </c>
      <c r="H7" s="49" t="s">
        <v>46</v>
      </c>
      <c r="I7" s="49" t="s">
        <v>47</v>
      </c>
      <c r="J7" s="49" t="s">
        <v>47</v>
      </c>
      <c r="K7" s="49" t="s">
        <v>47</v>
      </c>
      <c r="L7" s="49" t="s">
        <v>47</v>
      </c>
      <c r="M7" s="49" t="s">
        <v>47</v>
      </c>
      <c r="N7" s="49" t="s">
        <v>47</v>
      </c>
      <c r="O7" s="49" t="s">
        <v>47</v>
      </c>
      <c r="P7" s="3" t="s">
        <v>47</v>
      </c>
      <c r="Q7" s="49" t="s">
        <v>48</v>
      </c>
      <c r="R7" s="3" t="s">
        <v>47</v>
      </c>
      <c r="S7" s="52" t="s">
        <v>49</v>
      </c>
      <c r="T7" s="49" t="s">
        <v>47</v>
      </c>
      <c r="U7" s="47" t="s">
        <v>49</v>
      </c>
    </row>
    <row r="8" spans="1:22" ht="118.5" customHeight="1">
      <c r="A8" s="57"/>
      <c r="B8" s="59"/>
      <c r="C8" s="59"/>
      <c r="D8" s="59"/>
      <c r="E8" s="59"/>
      <c r="F8" s="59"/>
      <c r="G8" s="55"/>
      <c r="H8" s="50"/>
      <c r="I8" s="50"/>
      <c r="J8" s="50"/>
      <c r="K8" s="50"/>
      <c r="L8" s="50"/>
      <c r="M8" s="50"/>
      <c r="N8" s="50"/>
      <c r="O8" s="50"/>
      <c r="P8" s="21"/>
      <c r="Q8" s="50"/>
      <c r="R8" s="21"/>
      <c r="S8" s="53"/>
      <c r="T8" s="51"/>
      <c r="U8" s="48"/>
    </row>
    <row r="9" spans="1:22" ht="23.25" customHeight="1">
      <c r="A9" s="4"/>
      <c r="B9" s="5"/>
      <c r="C9" s="5"/>
      <c r="D9" s="5"/>
      <c r="E9" s="5"/>
      <c r="F9" s="5"/>
      <c r="G9" s="10" t="s">
        <v>51</v>
      </c>
      <c r="H9" s="11">
        <f>H10+H18+H22+H28+H32+H38+H41+H45+H47+H49+H51</f>
        <v>419010.80000000005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285413.80050000001</v>
      </c>
      <c r="Q9" s="11">
        <f>Q10+Q18+Q22+Q28+Q32+Q38+Q41+Q45+Q47+Q49+Q51</f>
        <v>284014.39999999991</v>
      </c>
      <c r="R9" s="11">
        <v>282518.59610000002</v>
      </c>
      <c r="S9" s="31">
        <f>Q9/H9*100</f>
        <v>67.782119219838705</v>
      </c>
      <c r="T9" s="25"/>
      <c r="U9" s="26"/>
    </row>
    <row r="10" spans="1:22">
      <c r="A10" s="12" t="s">
        <v>1</v>
      </c>
      <c r="B10" s="12"/>
      <c r="C10" s="12"/>
      <c r="D10" s="12"/>
      <c r="E10" s="12"/>
      <c r="F10" s="13">
        <v>0</v>
      </c>
      <c r="G10" s="14" t="s">
        <v>52</v>
      </c>
      <c r="H10" s="15">
        <f t="shared" ref="H10:P10" si="0">H11+H12+H13+H14+H15+H16+H17</f>
        <v>43289.599999999999</v>
      </c>
      <c r="I10" s="15">
        <f t="shared" si="0"/>
        <v>0</v>
      </c>
      <c r="J10" s="15">
        <f t="shared" si="0"/>
        <v>0</v>
      </c>
      <c r="K10" s="15">
        <f t="shared" si="0"/>
        <v>0</v>
      </c>
      <c r="L10" s="15">
        <f t="shared" si="0"/>
        <v>0</v>
      </c>
      <c r="M10" s="15">
        <f t="shared" si="0"/>
        <v>0</v>
      </c>
      <c r="N10" s="15">
        <f t="shared" si="0"/>
        <v>0</v>
      </c>
      <c r="O10" s="15">
        <f t="shared" si="0"/>
        <v>0</v>
      </c>
      <c r="P10" s="15">
        <f t="shared" si="0"/>
        <v>28813.0789</v>
      </c>
      <c r="Q10" s="15">
        <f>Q11+Q12+Q13+Q14+Q15+Q16+Q17</f>
        <v>28145.999999999996</v>
      </c>
      <c r="R10" s="15">
        <v>27979.8302</v>
      </c>
      <c r="S10" s="31">
        <f t="shared" ref="S10:S52" si="1">Q10/H10*100</f>
        <v>65.017925783560017</v>
      </c>
      <c r="T10" s="27">
        <v>0.66558884750669445</v>
      </c>
      <c r="U10" s="28">
        <v>0</v>
      </c>
    </row>
    <row r="11" spans="1:22" ht="38.25" outlineLevel="1">
      <c r="A11" s="6" t="s">
        <v>2</v>
      </c>
      <c r="B11" s="6"/>
      <c r="C11" s="6"/>
      <c r="D11" s="6"/>
      <c r="E11" s="6"/>
      <c r="F11" s="7">
        <v>0</v>
      </c>
      <c r="G11" s="8" t="s">
        <v>53</v>
      </c>
      <c r="H11" s="9">
        <v>1262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891.18719999999996</v>
      </c>
      <c r="Q11" s="9">
        <v>886.2</v>
      </c>
      <c r="R11" s="9">
        <v>886.16150000000005</v>
      </c>
      <c r="S11" s="32">
        <f t="shared" si="1"/>
        <v>70.22187004754359</v>
      </c>
      <c r="T11" s="27">
        <v>0.70617052297939775</v>
      </c>
      <c r="U11" s="28">
        <v>0</v>
      </c>
    </row>
    <row r="12" spans="1:22" ht="51" outlineLevel="1">
      <c r="A12" s="6" t="s">
        <v>3</v>
      </c>
      <c r="B12" s="6"/>
      <c r="C12" s="6"/>
      <c r="D12" s="6"/>
      <c r="E12" s="6"/>
      <c r="F12" s="7">
        <v>0</v>
      </c>
      <c r="G12" s="8" t="s">
        <v>54</v>
      </c>
      <c r="H12" s="9">
        <v>20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14.948499999999999</v>
      </c>
      <c r="Q12" s="9">
        <v>14.9</v>
      </c>
      <c r="R12" s="9">
        <v>14.948499999999999</v>
      </c>
      <c r="S12" s="32">
        <f t="shared" si="1"/>
        <v>74.5</v>
      </c>
      <c r="T12" s="27">
        <v>0.74742126289368549</v>
      </c>
      <c r="U12" s="28">
        <v>0</v>
      </c>
    </row>
    <row r="13" spans="1:22" ht="51" outlineLevel="1">
      <c r="A13" s="6" t="s">
        <v>4</v>
      </c>
      <c r="B13" s="6"/>
      <c r="C13" s="6"/>
      <c r="D13" s="6"/>
      <c r="E13" s="6"/>
      <c r="F13" s="7">
        <v>0</v>
      </c>
      <c r="G13" s="8" t="s">
        <v>55</v>
      </c>
      <c r="H13" s="9">
        <v>28669.3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19530.0396</v>
      </c>
      <c r="Q13" s="9">
        <v>19001.8</v>
      </c>
      <c r="R13" s="9">
        <v>18906.195400000001</v>
      </c>
      <c r="S13" s="32">
        <f t="shared" si="1"/>
        <v>66.279260393521994</v>
      </c>
      <c r="T13" s="27">
        <v>0.68121787417202373</v>
      </c>
      <c r="U13" s="28">
        <v>0</v>
      </c>
    </row>
    <row r="14" spans="1:22" outlineLevel="1">
      <c r="A14" s="6" t="s">
        <v>5</v>
      </c>
      <c r="B14" s="6"/>
      <c r="C14" s="6"/>
      <c r="D14" s="6"/>
      <c r="E14" s="6"/>
      <c r="F14" s="7">
        <v>0</v>
      </c>
      <c r="G14" s="8" t="s">
        <v>56</v>
      </c>
      <c r="H14" s="9">
        <v>42.8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42.8</v>
      </c>
      <c r="Q14" s="9">
        <v>0</v>
      </c>
      <c r="R14" s="9">
        <v>0</v>
      </c>
      <c r="S14" s="32">
        <f t="shared" si="1"/>
        <v>0</v>
      </c>
      <c r="T14" s="27">
        <v>1</v>
      </c>
      <c r="U14" s="28">
        <v>0</v>
      </c>
    </row>
    <row r="15" spans="1:22" ht="38.25" outlineLevel="1">
      <c r="A15" s="6" t="s">
        <v>6</v>
      </c>
      <c r="B15" s="6"/>
      <c r="C15" s="6"/>
      <c r="D15" s="6"/>
      <c r="E15" s="6"/>
      <c r="F15" s="7">
        <v>0</v>
      </c>
      <c r="G15" s="8" t="s">
        <v>57</v>
      </c>
      <c r="H15" s="9">
        <v>7641.4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5042.2749000000003</v>
      </c>
      <c r="Q15" s="9">
        <v>4927.5</v>
      </c>
      <c r="R15" s="9">
        <v>4885.7921999999999</v>
      </c>
      <c r="S15" s="32">
        <f t="shared" si="1"/>
        <v>64.48425681157903</v>
      </c>
      <c r="T15" s="27">
        <v>0.65986270840421912</v>
      </c>
      <c r="U15" s="28">
        <v>0</v>
      </c>
    </row>
    <row r="16" spans="1:22" outlineLevel="1">
      <c r="A16" s="6" t="s">
        <v>7</v>
      </c>
      <c r="B16" s="6"/>
      <c r="C16" s="6"/>
      <c r="D16" s="6"/>
      <c r="E16" s="6"/>
      <c r="F16" s="7">
        <v>0</v>
      </c>
      <c r="G16" s="8" t="s">
        <v>58</v>
      </c>
      <c r="H16" s="9">
        <v>300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32">
        <f t="shared" si="1"/>
        <v>0</v>
      </c>
      <c r="T16" s="27">
        <v>0</v>
      </c>
      <c r="U16" s="28">
        <v>0</v>
      </c>
    </row>
    <row r="17" spans="1:21" outlineLevel="1">
      <c r="A17" s="6" t="s">
        <v>8</v>
      </c>
      <c r="B17" s="6"/>
      <c r="C17" s="6"/>
      <c r="D17" s="6"/>
      <c r="E17" s="6"/>
      <c r="F17" s="7">
        <v>0</v>
      </c>
      <c r="G17" s="8" t="s">
        <v>59</v>
      </c>
      <c r="H17" s="9">
        <v>5354.1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3291.8287</v>
      </c>
      <c r="Q17" s="9">
        <v>3315.6</v>
      </c>
      <c r="R17" s="9">
        <v>3286.7325999999998</v>
      </c>
      <c r="S17" s="32">
        <f t="shared" si="1"/>
        <v>61.926374180534538</v>
      </c>
      <c r="T17" s="27">
        <v>0.61482324462097859</v>
      </c>
      <c r="U17" s="28">
        <v>0</v>
      </c>
    </row>
    <row r="18" spans="1:21" ht="25.5">
      <c r="A18" s="16" t="s">
        <v>9</v>
      </c>
      <c r="B18" s="16"/>
      <c r="C18" s="16"/>
      <c r="D18" s="16"/>
      <c r="E18" s="16"/>
      <c r="F18" s="17">
        <v>0</v>
      </c>
      <c r="G18" s="18" t="s">
        <v>60</v>
      </c>
      <c r="H18" s="19">
        <f t="shared" ref="H18:P18" si="2">H19+H20+H21</f>
        <v>1930.8999999999999</v>
      </c>
      <c r="I18" s="19">
        <f t="shared" si="2"/>
        <v>0</v>
      </c>
      <c r="J18" s="19">
        <f t="shared" si="2"/>
        <v>0</v>
      </c>
      <c r="K18" s="19">
        <f t="shared" si="2"/>
        <v>0</v>
      </c>
      <c r="L18" s="19">
        <f t="shared" si="2"/>
        <v>0</v>
      </c>
      <c r="M18" s="19">
        <f t="shared" si="2"/>
        <v>0</v>
      </c>
      <c r="N18" s="19">
        <f t="shared" si="2"/>
        <v>0</v>
      </c>
      <c r="O18" s="19">
        <f t="shared" si="2"/>
        <v>0</v>
      </c>
      <c r="P18" s="19">
        <f t="shared" si="2"/>
        <v>1333.2750000000001</v>
      </c>
      <c r="Q18" s="19">
        <f>Q19+Q20+Q21</f>
        <v>1293</v>
      </c>
      <c r="R18" s="19">
        <v>1292.9772</v>
      </c>
      <c r="S18" s="31">
        <f t="shared" si="1"/>
        <v>66.963592107307477</v>
      </c>
      <c r="T18" s="27">
        <v>0.69049407012274067</v>
      </c>
      <c r="U18" s="28">
        <v>0</v>
      </c>
    </row>
    <row r="19" spans="1:21" outlineLevel="1">
      <c r="A19" s="6" t="s">
        <v>10</v>
      </c>
      <c r="B19" s="6"/>
      <c r="C19" s="6"/>
      <c r="D19" s="6"/>
      <c r="E19" s="6"/>
      <c r="F19" s="7">
        <v>0</v>
      </c>
      <c r="G19" s="8" t="s">
        <v>61</v>
      </c>
      <c r="H19" s="9">
        <v>713.3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534.97500000000002</v>
      </c>
      <c r="Q19" s="9">
        <v>501.8</v>
      </c>
      <c r="R19" s="9">
        <v>501.74689999999998</v>
      </c>
      <c r="S19" s="32">
        <f t="shared" si="1"/>
        <v>70.349081732791262</v>
      </c>
      <c r="T19" s="27">
        <v>0.75</v>
      </c>
      <c r="U19" s="28">
        <v>0</v>
      </c>
    </row>
    <row r="20" spans="1:21" ht="38.25" outlineLevel="1">
      <c r="A20" s="6" t="s">
        <v>11</v>
      </c>
      <c r="B20" s="6"/>
      <c r="C20" s="6"/>
      <c r="D20" s="6"/>
      <c r="E20" s="6"/>
      <c r="F20" s="7">
        <v>0</v>
      </c>
      <c r="G20" s="8" t="s">
        <v>62</v>
      </c>
      <c r="H20" s="9">
        <v>1167.5999999999999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798.3</v>
      </c>
      <c r="Q20" s="9">
        <v>791.2</v>
      </c>
      <c r="R20" s="9">
        <v>791.23030000000006</v>
      </c>
      <c r="S20" s="32">
        <f t="shared" si="1"/>
        <v>67.762932511133954</v>
      </c>
      <c r="T20" s="27">
        <v>0.68371017471736895</v>
      </c>
      <c r="U20" s="28">
        <v>0</v>
      </c>
    </row>
    <row r="21" spans="1:21" outlineLevel="1">
      <c r="A21" s="6" t="s">
        <v>12</v>
      </c>
      <c r="B21" s="6"/>
      <c r="C21" s="6"/>
      <c r="D21" s="6"/>
      <c r="E21" s="6"/>
      <c r="F21" s="7">
        <v>0</v>
      </c>
      <c r="G21" s="8" t="s">
        <v>63</v>
      </c>
      <c r="H21" s="9">
        <v>50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32">
        <f t="shared" si="1"/>
        <v>0</v>
      </c>
      <c r="T21" s="27">
        <v>0</v>
      </c>
      <c r="U21" s="28">
        <v>0</v>
      </c>
    </row>
    <row r="22" spans="1:21">
      <c r="A22" s="16" t="s">
        <v>13</v>
      </c>
      <c r="B22" s="16"/>
      <c r="C22" s="16"/>
      <c r="D22" s="16"/>
      <c r="E22" s="16"/>
      <c r="F22" s="17">
        <v>0</v>
      </c>
      <c r="G22" s="18" t="s">
        <v>64</v>
      </c>
      <c r="H22" s="19">
        <f t="shared" ref="H22:P22" si="3">H23+H24+H25+H26+H27</f>
        <v>31260.9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19">
        <f t="shared" si="3"/>
        <v>0</v>
      </c>
      <c r="N22" s="19">
        <f t="shared" si="3"/>
        <v>0</v>
      </c>
      <c r="O22" s="19">
        <f t="shared" si="3"/>
        <v>0</v>
      </c>
      <c r="P22" s="19">
        <f t="shared" si="3"/>
        <v>22184.113999999998</v>
      </c>
      <c r="Q22" s="19">
        <f>Q23+Q24+Q25+Q26+Q27</f>
        <v>22169.7</v>
      </c>
      <c r="R22" s="19">
        <v>22169.696400000001</v>
      </c>
      <c r="S22" s="31">
        <f t="shared" si="1"/>
        <v>70.918303695670943</v>
      </c>
      <c r="T22" s="27">
        <v>0.70964413320978137</v>
      </c>
      <c r="U22" s="28">
        <v>0</v>
      </c>
    </row>
    <row r="23" spans="1:21" outlineLevel="1">
      <c r="A23" s="6" t="s">
        <v>14</v>
      </c>
      <c r="B23" s="6"/>
      <c r="C23" s="6"/>
      <c r="D23" s="6"/>
      <c r="E23" s="6"/>
      <c r="F23" s="7">
        <v>0</v>
      </c>
      <c r="G23" s="8" t="s">
        <v>65</v>
      </c>
      <c r="H23" s="9">
        <v>70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68.981700000000004</v>
      </c>
      <c r="Q23" s="9">
        <v>69</v>
      </c>
      <c r="R23" s="9">
        <v>68.981700000000004</v>
      </c>
      <c r="S23" s="32">
        <f t="shared" si="1"/>
        <v>98.571428571428584</v>
      </c>
      <c r="T23" s="27">
        <v>0.98545285714285713</v>
      </c>
      <c r="U23" s="28">
        <v>0</v>
      </c>
    </row>
    <row r="24" spans="1:21" outlineLevel="1">
      <c r="A24" s="6" t="s">
        <v>15</v>
      </c>
      <c r="B24" s="6"/>
      <c r="C24" s="6"/>
      <c r="D24" s="6"/>
      <c r="E24" s="6"/>
      <c r="F24" s="7">
        <v>0</v>
      </c>
      <c r="G24" s="8" t="s">
        <v>66</v>
      </c>
      <c r="H24" s="9">
        <v>158.9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46.2575</v>
      </c>
      <c r="Q24" s="9">
        <v>46.3</v>
      </c>
      <c r="R24" s="9">
        <v>46.2575</v>
      </c>
      <c r="S24" s="32">
        <f t="shared" si="1"/>
        <v>29.137822529893008</v>
      </c>
      <c r="T24" s="27">
        <v>0.29111076148521081</v>
      </c>
      <c r="U24" s="28">
        <v>0</v>
      </c>
    </row>
    <row r="25" spans="1:21" outlineLevel="1">
      <c r="A25" s="6" t="s">
        <v>16</v>
      </c>
      <c r="B25" s="6"/>
      <c r="C25" s="6"/>
      <c r="D25" s="6"/>
      <c r="E25" s="6"/>
      <c r="F25" s="7">
        <v>0</v>
      </c>
      <c r="G25" s="8" t="s">
        <v>67</v>
      </c>
      <c r="H25" s="9">
        <v>5276.6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3039.1864</v>
      </c>
      <c r="Q25" s="9">
        <v>3039.2</v>
      </c>
      <c r="R25" s="9">
        <v>3039.1860999999999</v>
      </c>
      <c r="S25" s="32">
        <f t="shared" si="1"/>
        <v>57.597695485729439</v>
      </c>
      <c r="T25" s="27">
        <v>0.57597437744001823</v>
      </c>
      <c r="U25" s="28">
        <v>0</v>
      </c>
    </row>
    <row r="26" spans="1:21" outlineLevel="1">
      <c r="A26" s="6" t="s">
        <v>17</v>
      </c>
      <c r="B26" s="6"/>
      <c r="C26" s="6"/>
      <c r="D26" s="6"/>
      <c r="E26" s="6"/>
      <c r="F26" s="7">
        <v>0</v>
      </c>
      <c r="G26" s="8" t="s">
        <v>68</v>
      </c>
      <c r="H26" s="9">
        <v>25655.4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18953.8711</v>
      </c>
      <c r="Q26" s="9">
        <v>18953.8</v>
      </c>
      <c r="R26" s="9">
        <v>18953.8711</v>
      </c>
      <c r="S26" s="32">
        <f t="shared" si="1"/>
        <v>73.878403766848294</v>
      </c>
      <c r="T26" s="27">
        <v>0.73878682053348332</v>
      </c>
      <c r="U26" s="28">
        <v>0</v>
      </c>
    </row>
    <row r="27" spans="1:21" ht="18" customHeight="1" outlineLevel="1">
      <c r="A27" s="6" t="s">
        <v>18</v>
      </c>
      <c r="B27" s="6"/>
      <c r="C27" s="6"/>
      <c r="D27" s="6"/>
      <c r="E27" s="6"/>
      <c r="F27" s="7">
        <v>0</v>
      </c>
      <c r="G27" s="8" t="s">
        <v>69</v>
      </c>
      <c r="H27" s="9">
        <v>100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75.817300000000003</v>
      </c>
      <c r="Q27" s="9">
        <v>61.4</v>
      </c>
      <c r="R27" s="9">
        <v>61.4</v>
      </c>
      <c r="S27" s="32">
        <f t="shared" si="1"/>
        <v>61.4</v>
      </c>
      <c r="T27" s="27">
        <v>0.75817299999999999</v>
      </c>
      <c r="U27" s="28">
        <v>0</v>
      </c>
    </row>
    <row r="28" spans="1:21" s="20" customFormat="1">
      <c r="A28" s="16" t="s">
        <v>19</v>
      </c>
      <c r="B28" s="16"/>
      <c r="C28" s="16"/>
      <c r="D28" s="16"/>
      <c r="E28" s="16"/>
      <c r="F28" s="17">
        <v>0</v>
      </c>
      <c r="G28" s="18" t="s">
        <v>70</v>
      </c>
      <c r="H28" s="19">
        <f t="shared" ref="H28:P28" si="4">H29+H30+H31</f>
        <v>21638.300000000003</v>
      </c>
      <c r="I28" s="19">
        <f t="shared" si="4"/>
        <v>0</v>
      </c>
      <c r="J28" s="19">
        <f t="shared" si="4"/>
        <v>0</v>
      </c>
      <c r="K28" s="19">
        <f t="shared" si="4"/>
        <v>0</v>
      </c>
      <c r="L28" s="19">
        <f t="shared" si="4"/>
        <v>0</v>
      </c>
      <c r="M28" s="19">
        <f t="shared" si="4"/>
        <v>0</v>
      </c>
      <c r="N28" s="19">
        <f t="shared" si="4"/>
        <v>0</v>
      </c>
      <c r="O28" s="19">
        <f t="shared" si="4"/>
        <v>0</v>
      </c>
      <c r="P28" s="19">
        <f t="shared" si="4"/>
        <v>14356.017800000001</v>
      </c>
      <c r="Q28" s="19">
        <f>Q29+Q30+Q31</f>
        <v>14377</v>
      </c>
      <c r="R28" s="19">
        <v>14353.5146</v>
      </c>
      <c r="S28" s="31">
        <f t="shared" si="1"/>
        <v>66.442373014515923</v>
      </c>
      <c r="T28" s="29">
        <v>0.66345405138111591</v>
      </c>
      <c r="U28" s="30">
        <v>0</v>
      </c>
    </row>
    <row r="29" spans="1:21" outlineLevel="1">
      <c r="A29" s="6" t="s">
        <v>20</v>
      </c>
      <c r="B29" s="6"/>
      <c r="C29" s="6"/>
      <c r="D29" s="6"/>
      <c r="E29" s="6"/>
      <c r="F29" s="7">
        <v>0</v>
      </c>
      <c r="G29" s="8" t="s">
        <v>71</v>
      </c>
      <c r="H29" s="9">
        <v>1336.9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845.14419999999996</v>
      </c>
      <c r="Q29" s="9">
        <v>845.1</v>
      </c>
      <c r="R29" s="9">
        <v>845.14419999999996</v>
      </c>
      <c r="S29" s="32">
        <f t="shared" si="1"/>
        <v>63.213404143915021</v>
      </c>
      <c r="T29" s="27">
        <v>0.63216710299947643</v>
      </c>
      <c r="U29" s="28">
        <v>0</v>
      </c>
    </row>
    <row r="30" spans="1:21" outlineLevel="1">
      <c r="A30" s="6" t="s">
        <v>21</v>
      </c>
      <c r="B30" s="6"/>
      <c r="C30" s="6"/>
      <c r="D30" s="6"/>
      <c r="E30" s="6"/>
      <c r="F30" s="7">
        <v>0</v>
      </c>
      <c r="G30" s="8" t="s">
        <v>72</v>
      </c>
      <c r="H30" s="9">
        <v>2698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100</v>
      </c>
      <c r="Q30" s="9">
        <v>100</v>
      </c>
      <c r="R30" s="9">
        <v>100</v>
      </c>
      <c r="S30" s="32">
        <f t="shared" si="1"/>
        <v>3.7064492216456637</v>
      </c>
      <c r="T30" s="27">
        <v>3.7064492216456635E-2</v>
      </c>
      <c r="U30" s="28">
        <v>0</v>
      </c>
    </row>
    <row r="31" spans="1:21" outlineLevel="1">
      <c r="A31" s="6" t="s">
        <v>22</v>
      </c>
      <c r="B31" s="6"/>
      <c r="C31" s="6"/>
      <c r="D31" s="6"/>
      <c r="E31" s="6"/>
      <c r="F31" s="7">
        <v>0</v>
      </c>
      <c r="G31" s="8" t="s">
        <v>73</v>
      </c>
      <c r="H31" s="9">
        <v>17603.400000000001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13410.873600000001</v>
      </c>
      <c r="Q31" s="9">
        <v>13431.9</v>
      </c>
      <c r="R31" s="9">
        <v>13408.3704</v>
      </c>
      <c r="S31" s="32">
        <f t="shared" si="1"/>
        <v>76.302873308565381</v>
      </c>
      <c r="T31" s="27">
        <v>0.76183428201370185</v>
      </c>
      <c r="U31" s="28">
        <v>0</v>
      </c>
    </row>
    <row r="32" spans="1:21" s="20" customFormat="1">
      <c r="A32" s="16" t="s">
        <v>23</v>
      </c>
      <c r="B32" s="16"/>
      <c r="C32" s="16"/>
      <c r="D32" s="16"/>
      <c r="E32" s="16"/>
      <c r="F32" s="17">
        <v>0</v>
      </c>
      <c r="G32" s="18" t="s">
        <v>74</v>
      </c>
      <c r="H32" s="19">
        <f t="shared" ref="H32:P32" si="5">H33+H34+H35+H36+H37</f>
        <v>265744</v>
      </c>
      <c r="I32" s="19">
        <f t="shared" si="5"/>
        <v>0</v>
      </c>
      <c r="J32" s="19">
        <f t="shared" si="5"/>
        <v>0</v>
      </c>
      <c r="K32" s="19">
        <f t="shared" si="5"/>
        <v>0</v>
      </c>
      <c r="L32" s="19">
        <f t="shared" si="5"/>
        <v>0</v>
      </c>
      <c r="M32" s="19">
        <f t="shared" si="5"/>
        <v>0</v>
      </c>
      <c r="N32" s="19">
        <f t="shared" si="5"/>
        <v>0</v>
      </c>
      <c r="O32" s="19">
        <f t="shared" si="5"/>
        <v>0</v>
      </c>
      <c r="P32" s="19">
        <f t="shared" si="5"/>
        <v>179266.56740000003</v>
      </c>
      <c r="Q32" s="19">
        <f>Q33+Q34+Q35+Q36+Q37</f>
        <v>177825.3</v>
      </c>
      <c r="R32" s="19">
        <v>177719.91409999999</v>
      </c>
      <c r="S32" s="31">
        <f t="shared" si="1"/>
        <v>66.916016918538133</v>
      </c>
      <c r="T32" s="29">
        <v>0.67713444985550675</v>
      </c>
      <c r="U32" s="30">
        <v>0</v>
      </c>
    </row>
    <row r="33" spans="1:21" outlineLevel="1">
      <c r="A33" s="6" t="s">
        <v>24</v>
      </c>
      <c r="B33" s="6"/>
      <c r="C33" s="6"/>
      <c r="D33" s="6"/>
      <c r="E33" s="6"/>
      <c r="F33" s="7">
        <v>0</v>
      </c>
      <c r="G33" s="8" t="s">
        <v>75</v>
      </c>
      <c r="H33" s="9">
        <v>79689.2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53171.263299999999</v>
      </c>
      <c r="Q33" s="9">
        <v>52942.7</v>
      </c>
      <c r="R33" s="9">
        <v>52935.188900000001</v>
      </c>
      <c r="S33" s="32">
        <f t="shared" si="1"/>
        <v>66.436480727626829</v>
      </c>
      <c r="T33" s="27">
        <v>0.66723299142167325</v>
      </c>
      <c r="U33" s="28">
        <v>0</v>
      </c>
    </row>
    <row r="34" spans="1:21" outlineLevel="1">
      <c r="A34" s="6" t="s">
        <v>25</v>
      </c>
      <c r="B34" s="6"/>
      <c r="C34" s="6"/>
      <c r="D34" s="6"/>
      <c r="E34" s="6"/>
      <c r="F34" s="7">
        <v>0</v>
      </c>
      <c r="G34" s="8" t="s">
        <v>76</v>
      </c>
      <c r="H34" s="9">
        <f>172386+0.1</f>
        <v>172386.1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115552.53879999999</v>
      </c>
      <c r="Q34" s="9">
        <v>114607.4</v>
      </c>
      <c r="R34" s="9">
        <v>114509.52589999999</v>
      </c>
      <c r="S34" s="32">
        <f t="shared" si="1"/>
        <v>66.48297049472086</v>
      </c>
      <c r="T34" s="27">
        <v>0.67422767144788809</v>
      </c>
      <c r="U34" s="28">
        <v>0</v>
      </c>
    </row>
    <row r="35" spans="1:21" ht="25.5" outlineLevel="1">
      <c r="A35" s="6" t="s">
        <v>26</v>
      </c>
      <c r="B35" s="6"/>
      <c r="C35" s="6"/>
      <c r="D35" s="6"/>
      <c r="E35" s="6"/>
      <c r="F35" s="7">
        <v>0</v>
      </c>
      <c r="G35" s="8" t="s">
        <v>77</v>
      </c>
      <c r="H35" s="9">
        <v>100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18.04</v>
      </c>
      <c r="Q35" s="9">
        <v>18</v>
      </c>
      <c r="R35" s="9">
        <v>18.04</v>
      </c>
      <c r="S35" s="32">
        <f t="shared" si="1"/>
        <v>18</v>
      </c>
      <c r="T35" s="27">
        <v>0.1804</v>
      </c>
      <c r="U35" s="28">
        <v>0</v>
      </c>
    </row>
    <row r="36" spans="1:21" outlineLevel="1">
      <c r="A36" s="6" t="s">
        <v>27</v>
      </c>
      <c r="B36" s="6"/>
      <c r="C36" s="6"/>
      <c r="D36" s="6"/>
      <c r="E36" s="6"/>
      <c r="F36" s="7">
        <v>0</v>
      </c>
      <c r="G36" s="8" t="s">
        <v>78</v>
      </c>
      <c r="H36" s="9">
        <v>4179.6000000000004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3758.6619000000001</v>
      </c>
      <c r="Q36" s="9">
        <v>3680.1</v>
      </c>
      <c r="R36" s="9">
        <v>3680.0970000000002</v>
      </c>
      <c r="S36" s="32">
        <f t="shared" si="1"/>
        <v>88.049095607235131</v>
      </c>
      <c r="T36" s="27">
        <v>0.89928746770025836</v>
      </c>
      <c r="U36" s="28">
        <v>0</v>
      </c>
    </row>
    <row r="37" spans="1:21" outlineLevel="1">
      <c r="A37" s="6" t="s">
        <v>28</v>
      </c>
      <c r="B37" s="6"/>
      <c r="C37" s="6"/>
      <c r="D37" s="6"/>
      <c r="E37" s="6"/>
      <c r="F37" s="7">
        <v>0</v>
      </c>
      <c r="G37" s="8" t="s">
        <v>79</v>
      </c>
      <c r="H37" s="9">
        <v>9389.1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6766.0634</v>
      </c>
      <c r="Q37" s="9">
        <v>6577.1</v>
      </c>
      <c r="R37" s="9">
        <v>6577.0622999999996</v>
      </c>
      <c r="S37" s="32">
        <f t="shared" si="1"/>
        <v>70.050377565474861</v>
      </c>
      <c r="T37" s="27">
        <v>0.72062960241130669</v>
      </c>
      <c r="U37" s="28">
        <v>0</v>
      </c>
    </row>
    <row r="38" spans="1:21" s="20" customFormat="1">
      <c r="A38" s="16" t="s">
        <v>29</v>
      </c>
      <c r="B38" s="16"/>
      <c r="C38" s="16"/>
      <c r="D38" s="16"/>
      <c r="E38" s="16"/>
      <c r="F38" s="17">
        <v>0</v>
      </c>
      <c r="G38" s="18" t="s">
        <v>80</v>
      </c>
      <c r="H38" s="19">
        <f t="shared" ref="H38:P38" si="6">H39+H40</f>
        <v>29893.399999999998</v>
      </c>
      <c r="I38" s="19">
        <f t="shared" si="6"/>
        <v>0</v>
      </c>
      <c r="J38" s="19">
        <f t="shared" si="6"/>
        <v>0</v>
      </c>
      <c r="K38" s="19">
        <f t="shared" si="6"/>
        <v>0</v>
      </c>
      <c r="L38" s="19">
        <f t="shared" si="6"/>
        <v>0</v>
      </c>
      <c r="M38" s="19">
        <f t="shared" si="6"/>
        <v>0</v>
      </c>
      <c r="N38" s="19">
        <f t="shared" si="6"/>
        <v>0</v>
      </c>
      <c r="O38" s="19">
        <f t="shared" si="6"/>
        <v>0</v>
      </c>
      <c r="P38" s="19">
        <f t="shared" si="6"/>
        <v>21232.831699999999</v>
      </c>
      <c r="Q38" s="19">
        <f>Q39+Q40</f>
        <v>20909.599999999999</v>
      </c>
      <c r="R38" s="19">
        <v>20824.8056</v>
      </c>
      <c r="S38" s="31">
        <f t="shared" si="1"/>
        <v>69.947212428161393</v>
      </c>
      <c r="T38" s="29">
        <v>0.71028493580522789</v>
      </c>
      <c r="U38" s="30">
        <v>0</v>
      </c>
    </row>
    <row r="39" spans="1:21" outlineLevel="1">
      <c r="A39" s="6" t="s">
        <v>30</v>
      </c>
      <c r="B39" s="6"/>
      <c r="C39" s="6"/>
      <c r="D39" s="6"/>
      <c r="E39" s="6"/>
      <c r="F39" s="7">
        <v>0</v>
      </c>
      <c r="G39" s="8" t="s">
        <v>81</v>
      </c>
      <c r="H39" s="9">
        <v>28208.3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20031.812699999999</v>
      </c>
      <c r="Q39" s="9">
        <v>19771.5</v>
      </c>
      <c r="R39" s="9">
        <v>19704.6973</v>
      </c>
      <c r="S39" s="32">
        <f t="shared" si="1"/>
        <v>70.091072485757749</v>
      </c>
      <c r="T39" s="27">
        <v>0.71013895555563433</v>
      </c>
      <c r="U39" s="28">
        <v>0</v>
      </c>
    </row>
    <row r="40" spans="1:21" ht="25.5" outlineLevel="1">
      <c r="A40" s="6" t="s">
        <v>31</v>
      </c>
      <c r="B40" s="6"/>
      <c r="C40" s="6"/>
      <c r="D40" s="6"/>
      <c r="E40" s="6"/>
      <c r="F40" s="7">
        <v>0</v>
      </c>
      <c r="G40" s="8" t="s">
        <v>82</v>
      </c>
      <c r="H40" s="9">
        <v>1685.1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1201.019</v>
      </c>
      <c r="Q40" s="9">
        <v>1138.0999999999999</v>
      </c>
      <c r="R40" s="9">
        <v>1120.1083000000001</v>
      </c>
      <c r="S40" s="32">
        <f t="shared" si="1"/>
        <v>67.539018455877979</v>
      </c>
      <c r="T40" s="27">
        <v>0.71272862144679838</v>
      </c>
      <c r="U40" s="28">
        <v>0</v>
      </c>
    </row>
    <row r="41" spans="1:21" s="20" customFormat="1">
      <c r="A41" s="16" t="s">
        <v>32</v>
      </c>
      <c r="B41" s="16"/>
      <c r="C41" s="16"/>
      <c r="D41" s="16"/>
      <c r="E41" s="16"/>
      <c r="F41" s="17">
        <v>0</v>
      </c>
      <c r="G41" s="18" t="s">
        <v>83</v>
      </c>
      <c r="H41" s="19">
        <f t="shared" ref="H41:P41" si="7">H42+H43+H44</f>
        <v>14807.7</v>
      </c>
      <c r="I41" s="19">
        <f t="shared" si="7"/>
        <v>0</v>
      </c>
      <c r="J41" s="19">
        <f t="shared" si="7"/>
        <v>0</v>
      </c>
      <c r="K41" s="19">
        <f t="shared" si="7"/>
        <v>0</v>
      </c>
      <c r="L41" s="19">
        <f t="shared" si="7"/>
        <v>0</v>
      </c>
      <c r="M41" s="19">
        <f t="shared" si="7"/>
        <v>0</v>
      </c>
      <c r="N41" s="19">
        <f t="shared" si="7"/>
        <v>0</v>
      </c>
      <c r="O41" s="19">
        <f t="shared" si="7"/>
        <v>0</v>
      </c>
      <c r="P41" s="19">
        <f t="shared" si="7"/>
        <v>9134.4902000000002</v>
      </c>
      <c r="Q41" s="19">
        <f>Q42+Q43+Q44</f>
        <v>10237.799999999999</v>
      </c>
      <c r="R41" s="19">
        <v>9124.4410000000007</v>
      </c>
      <c r="S41" s="31">
        <f t="shared" si="1"/>
        <v>69.138353694361712</v>
      </c>
      <c r="T41" s="29">
        <v>0.61687387582221354</v>
      </c>
      <c r="U41" s="30">
        <v>0</v>
      </c>
    </row>
    <row r="42" spans="1:21" outlineLevel="1">
      <c r="A42" s="6" t="s">
        <v>33</v>
      </c>
      <c r="B42" s="6"/>
      <c r="C42" s="6"/>
      <c r="D42" s="6"/>
      <c r="E42" s="6"/>
      <c r="F42" s="7">
        <v>0</v>
      </c>
      <c r="G42" s="8" t="s">
        <v>84</v>
      </c>
      <c r="H42" s="9">
        <v>1984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1213.1239</v>
      </c>
      <c r="Q42" s="9">
        <v>1212</v>
      </c>
      <c r="R42" s="9">
        <v>1212.0382</v>
      </c>
      <c r="S42" s="32">
        <f t="shared" si="1"/>
        <v>61.088709677419352</v>
      </c>
      <c r="T42" s="27">
        <v>0.61145357862903227</v>
      </c>
      <c r="U42" s="28">
        <v>0</v>
      </c>
    </row>
    <row r="43" spans="1:21" outlineLevel="1">
      <c r="A43" s="6" t="s">
        <v>34</v>
      </c>
      <c r="B43" s="6"/>
      <c r="C43" s="6"/>
      <c r="D43" s="6"/>
      <c r="E43" s="6"/>
      <c r="F43" s="7">
        <v>0</v>
      </c>
      <c r="G43" s="8" t="s">
        <v>85</v>
      </c>
      <c r="H43" s="9">
        <v>2661.6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195.20400000000001</v>
      </c>
      <c r="Q43" s="9">
        <f>188+1113.4</f>
        <v>1301.4000000000001</v>
      </c>
      <c r="R43" s="9">
        <v>188</v>
      </c>
      <c r="S43" s="32">
        <f t="shared" si="1"/>
        <v>48.895401262398565</v>
      </c>
      <c r="T43" s="27">
        <v>7.3340847610459878E-2</v>
      </c>
      <c r="U43" s="28">
        <v>0</v>
      </c>
    </row>
    <row r="44" spans="1:21" outlineLevel="1">
      <c r="A44" s="6" t="s">
        <v>35</v>
      </c>
      <c r="B44" s="6"/>
      <c r="C44" s="6"/>
      <c r="D44" s="6"/>
      <c r="E44" s="6"/>
      <c r="F44" s="7">
        <v>0</v>
      </c>
      <c r="G44" s="8" t="s">
        <v>86</v>
      </c>
      <c r="H44" s="9">
        <v>10162.1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7726.1623</v>
      </c>
      <c r="Q44" s="9">
        <v>7724.4</v>
      </c>
      <c r="R44" s="9">
        <v>7724.4027999999998</v>
      </c>
      <c r="S44" s="32">
        <f t="shared" si="1"/>
        <v>76.011847944814548</v>
      </c>
      <c r="T44" s="27">
        <v>0.7602910603851688</v>
      </c>
      <c r="U44" s="28">
        <v>0</v>
      </c>
    </row>
    <row r="45" spans="1:21" s="20" customFormat="1">
      <c r="A45" s="16" t="s">
        <v>36</v>
      </c>
      <c r="B45" s="16"/>
      <c r="C45" s="16"/>
      <c r="D45" s="16"/>
      <c r="E45" s="16"/>
      <c r="F45" s="17">
        <v>0</v>
      </c>
      <c r="G45" s="18" t="s">
        <v>87</v>
      </c>
      <c r="H45" s="19">
        <v>5933.9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5475.7111999999997</v>
      </c>
      <c r="Q45" s="19">
        <f>Q46</f>
        <v>5438.3</v>
      </c>
      <c r="R45" s="19">
        <v>5435.7026999999998</v>
      </c>
      <c r="S45" s="31">
        <f t="shared" si="1"/>
        <v>91.647988675238892</v>
      </c>
      <c r="T45" s="29">
        <v>0.92278454304925939</v>
      </c>
      <c r="U45" s="30">
        <v>0</v>
      </c>
    </row>
    <row r="46" spans="1:21" outlineLevel="1">
      <c r="A46" s="6" t="s">
        <v>37</v>
      </c>
      <c r="B46" s="6"/>
      <c r="C46" s="6"/>
      <c r="D46" s="6"/>
      <c r="E46" s="6"/>
      <c r="F46" s="7">
        <v>0</v>
      </c>
      <c r="G46" s="8" t="s">
        <v>88</v>
      </c>
      <c r="H46" s="9">
        <v>5933.9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5475.7111999999997</v>
      </c>
      <c r="Q46" s="9">
        <v>5438.3</v>
      </c>
      <c r="R46" s="9">
        <v>5435.7026999999998</v>
      </c>
      <c r="S46" s="32">
        <f t="shared" si="1"/>
        <v>91.647988675238892</v>
      </c>
      <c r="T46" s="27">
        <v>0.92278454304925939</v>
      </c>
      <c r="U46" s="28">
        <v>0</v>
      </c>
    </row>
    <row r="47" spans="1:21" s="20" customFormat="1">
      <c r="A47" s="16" t="s">
        <v>38</v>
      </c>
      <c r="B47" s="16"/>
      <c r="C47" s="16"/>
      <c r="D47" s="16"/>
      <c r="E47" s="16"/>
      <c r="F47" s="17">
        <v>0</v>
      </c>
      <c r="G47" s="18" t="s">
        <v>89</v>
      </c>
      <c r="H47" s="19">
        <v>1721.1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1251.7809999999999</v>
      </c>
      <c r="Q47" s="19">
        <v>1251.8</v>
      </c>
      <c r="R47" s="19">
        <v>1251.7809999999999</v>
      </c>
      <c r="S47" s="31">
        <f t="shared" si="1"/>
        <v>72.732554761489737</v>
      </c>
      <c r="T47" s="29">
        <v>0.72730816941343257</v>
      </c>
      <c r="U47" s="30">
        <v>0</v>
      </c>
    </row>
    <row r="48" spans="1:21" ht="25.5" outlineLevel="1">
      <c r="A48" s="6" t="s">
        <v>39</v>
      </c>
      <c r="B48" s="6"/>
      <c r="C48" s="6"/>
      <c r="D48" s="6"/>
      <c r="E48" s="6"/>
      <c r="F48" s="7">
        <v>0</v>
      </c>
      <c r="G48" s="8" t="s">
        <v>90</v>
      </c>
      <c r="H48" s="9">
        <v>1721.115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1251.7809999999999</v>
      </c>
      <c r="Q48" s="9">
        <v>1251.8</v>
      </c>
      <c r="R48" s="9">
        <v>1251.7809999999999</v>
      </c>
      <c r="S48" s="32">
        <f t="shared" si="1"/>
        <v>72.731920876873417</v>
      </c>
      <c r="T48" s="27">
        <v>0.72730816941343257</v>
      </c>
      <c r="U48" s="28">
        <v>0</v>
      </c>
    </row>
    <row r="49" spans="1:21" s="20" customFormat="1" ht="25.5">
      <c r="A49" s="16" t="s">
        <v>40</v>
      </c>
      <c r="B49" s="16"/>
      <c r="C49" s="16"/>
      <c r="D49" s="16"/>
      <c r="E49" s="16"/>
      <c r="F49" s="17">
        <v>0</v>
      </c>
      <c r="G49" s="18" t="s">
        <v>91</v>
      </c>
      <c r="H49" s="19">
        <v>605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403.33330000000001</v>
      </c>
      <c r="Q49" s="19">
        <v>403.3</v>
      </c>
      <c r="R49" s="19">
        <v>403.33330000000001</v>
      </c>
      <c r="S49" s="31">
        <f t="shared" si="1"/>
        <v>66.661157024793397</v>
      </c>
      <c r="T49" s="29">
        <v>0.66666661157024798</v>
      </c>
      <c r="U49" s="30">
        <v>0</v>
      </c>
    </row>
    <row r="50" spans="1:21" ht="25.5" outlineLevel="1">
      <c r="A50" s="6" t="s">
        <v>41</v>
      </c>
      <c r="B50" s="6"/>
      <c r="C50" s="6"/>
      <c r="D50" s="6"/>
      <c r="E50" s="6"/>
      <c r="F50" s="7">
        <v>0</v>
      </c>
      <c r="G50" s="8" t="s">
        <v>92</v>
      </c>
      <c r="H50" s="9">
        <v>605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403.33330000000001</v>
      </c>
      <c r="Q50" s="9">
        <v>403.3</v>
      </c>
      <c r="R50" s="9">
        <v>403.33330000000001</v>
      </c>
      <c r="S50" s="32">
        <f t="shared" si="1"/>
        <v>66.661157024793397</v>
      </c>
      <c r="T50" s="27">
        <v>0.66666661157024798</v>
      </c>
      <c r="U50" s="28">
        <v>0</v>
      </c>
    </row>
    <row r="51" spans="1:21" s="20" customFormat="1" ht="38.25">
      <c r="A51" s="16" t="s">
        <v>42</v>
      </c>
      <c r="B51" s="16"/>
      <c r="C51" s="16"/>
      <c r="D51" s="16"/>
      <c r="E51" s="16"/>
      <c r="F51" s="17">
        <v>0</v>
      </c>
      <c r="G51" s="18" t="s">
        <v>93</v>
      </c>
      <c r="H51" s="19">
        <v>2186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1962.6</v>
      </c>
      <c r="Q51" s="19">
        <v>1962.6</v>
      </c>
      <c r="R51" s="19">
        <v>1962.6</v>
      </c>
      <c r="S51" s="31">
        <f t="shared" si="1"/>
        <v>89.780420860018296</v>
      </c>
      <c r="T51" s="29">
        <v>0.89780420860018295</v>
      </c>
      <c r="U51" s="30">
        <v>0</v>
      </c>
    </row>
    <row r="52" spans="1:21" ht="25.5" outlineLevel="1">
      <c r="A52" s="6" t="s">
        <v>43</v>
      </c>
      <c r="B52" s="6"/>
      <c r="C52" s="6"/>
      <c r="D52" s="6"/>
      <c r="E52" s="6"/>
      <c r="F52" s="7">
        <v>0</v>
      </c>
      <c r="G52" s="8" t="s">
        <v>94</v>
      </c>
      <c r="H52" s="9">
        <v>2186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1962.6</v>
      </c>
      <c r="Q52" s="9">
        <v>1962.6</v>
      </c>
      <c r="R52" s="9">
        <v>1962.6</v>
      </c>
      <c r="S52" s="32">
        <f t="shared" si="1"/>
        <v>89.780420860018296</v>
      </c>
      <c r="T52" s="27">
        <v>0.89780420860018295</v>
      </c>
      <c r="U52" s="28">
        <v>0</v>
      </c>
    </row>
    <row r="53" spans="1:2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 t="s">
        <v>0</v>
      </c>
      <c r="Q53" s="2"/>
      <c r="R53" s="2" t="s">
        <v>0</v>
      </c>
      <c r="S53" s="2"/>
      <c r="T53" s="2"/>
      <c r="U53" s="2"/>
    </row>
  </sheetData>
  <mergeCells count="24">
    <mergeCell ref="G7:G8"/>
    <mergeCell ref="A7:A8"/>
    <mergeCell ref="H7:H8"/>
    <mergeCell ref="I7:I8"/>
    <mergeCell ref="J7:J8"/>
    <mergeCell ref="F7:F8"/>
    <mergeCell ref="B7:B8"/>
    <mergeCell ref="C7:C8"/>
    <mergeCell ref="D7:D8"/>
    <mergeCell ref="E7:E8"/>
    <mergeCell ref="U7:U8"/>
    <mergeCell ref="M7:M8"/>
    <mergeCell ref="N7:N8"/>
    <mergeCell ref="O7:O8"/>
    <mergeCell ref="K7:K8"/>
    <mergeCell ref="L7:L8"/>
    <mergeCell ref="T7:T8"/>
    <mergeCell ref="Q7:Q8"/>
    <mergeCell ref="S7:S8"/>
    <mergeCell ref="A5:S5"/>
    <mergeCell ref="A6:U6"/>
    <mergeCell ref="H1:S1"/>
    <mergeCell ref="H2:S2"/>
    <mergeCell ref="H4:S4"/>
  </mergeCells>
  <pageMargins left="0.59055118110236227" right="0.59055118110236227" top="0.59055118110236227" bottom="0.59055118110236227" header="0.39370078740157483" footer="0.39370078740157483"/>
  <pageSetup paperSize="9" scale="98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C24FD71A-2938-4CFB-958C-F12CDBE2ED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15-2-ПК\15-2</dc:creator>
  <cp:lastModifiedBy>секретарь</cp:lastModifiedBy>
  <cp:lastPrinted>2016-10-19T09:35:43Z</cp:lastPrinted>
  <dcterms:created xsi:type="dcterms:W3CDTF">2016-09-29T11:39:07Z</dcterms:created>
  <dcterms:modified xsi:type="dcterms:W3CDTF">2016-10-25T07:22:53Z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C:\Users\15-2\AppData\Local\Кейсистемс\Бюджет-КС\ReportManager\sqr_info_isp_budg_2016_15.xls</vt:lpwstr>
  </property>
</Properties>
</file>