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10"/>
  </bookViews>
  <sheets>
    <sheet name="без учета счетов бюджета" sheetId="1" r:id="rId1"/>
  </sheets>
  <definedNames>
    <definedName name="_xlnm.Print_Titles" localSheetId="0">'без учета счетов бюджета'!$11:$11</definedName>
  </definedNames>
  <calcPr calcId="124519"/>
</workbook>
</file>

<file path=xl/calcChain.xml><?xml version="1.0" encoding="utf-8"?>
<calcChain xmlns="http://schemas.openxmlformats.org/spreadsheetml/2006/main">
  <c r="K268" i="1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9"/>
  <c r="V40"/>
  <c r="V41"/>
  <c r="V42"/>
  <c r="V43"/>
  <c r="V44"/>
  <c r="V45"/>
  <c r="V46"/>
  <c r="V47"/>
  <c r="V48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6"/>
  <c r="V137"/>
  <c r="V138"/>
  <c r="V139"/>
  <c r="V140"/>
  <c r="V141"/>
  <c r="V142"/>
  <c r="V143"/>
  <c r="V144"/>
  <c r="V145"/>
  <c r="V146"/>
  <c r="V147"/>
  <c r="V148"/>
  <c r="V149"/>
  <c r="V150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9"/>
  <c r="V270"/>
  <c r="V271"/>
  <c r="V272"/>
  <c r="V273"/>
  <c r="V274"/>
  <c r="V275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6"/>
  <c r="V377"/>
  <c r="V378"/>
  <c r="V379"/>
  <c r="V380"/>
  <c r="V381"/>
  <c r="V382"/>
  <c r="V383"/>
  <c r="V384"/>
  <c r="V385"/>
  <c r="V388"/>
  <c r="V389"/>
  <c r="V390"/>
  <c r="V391"/>
  <c r="V392"/>
  <c r="V393"/>
  <c r="V394"/>
  <c r="V395"/>
  <c r="V396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20"/>
  <c r="V421"/>
  <c r="V422"/>
  <c r="V423"/>
  <c r="V424"/>
  <c r="V425"/>
  <c r="V426"/>
  <c r="V428"/>
  <c r="V429"/>
  <c r="V430"/>
  <c r="V431"/>
  <c r="V432"/>
  <c r="V433"/>
  <c r="V434"/>
  <c r="V435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8"/>
  <c r="V459"/>
  <c r="V460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80"/>
  <c r="V481"/>
  <c r="V482"/>
  <c r="V483"/>
  <c r="V484"/>
  <c r="V485"/>
  <c r="V486"/>
  <c r="V488"/>
  <c r="V489"/>
  <c r="V490"/>
  <c r="V491"/>
  <c r="V492"/>
  <c r="V493"/>
  <c r="V494"/>
  <c r="V495"/>
  <c r="V496"/>
  <c r="V497"/>
  <c r="V498"/>
  <c r="V499"/>
  <c r="V500"/>
  <c r="V501"/>
  <c r="V502"/>
  <c r="V503"/>
  <c r="V504"/>
  <c r="V505"/>
  <c r="V506"/>
  <c r="V507"/>
  <c r="V508"/>
  <c r="V509"/>
  <c r="V510"/>
  <c r="V511"/>
  <c r="V512"/>
  <c r="V513"/>
  <c r="V514"/>
  <c r="V515"/>
  <c r="V516"/>
  <c r="V517"/>
  <c r="V518"/>
  <c r="V519"/>
  <c r="V520"/>
  <c r="V521"/>
  <c r="T487"/>
  <c r="V487" s="1"/>
  <c r="T461"/>
  <c r="V461" s="1"/>
  <c r="T479"/>
  <c r="V479" s="1"/>
  <c r="T458"/>
  <c r="T436"/>
  <c r="T427" s="1"/>
  <c r="T397"/>
  <c r="T387"/>
  <c r="V387" s="1"/>
  <c r="T375"/>
  <c r="V375" s="1"/>
  <c r="T357"/>
  <c r="V357" s="1"/>
  <c r="T298"/>
  <c r="V298" s="1"/>
  <c r="T297"/>
  <c r="V297" s="1"/>
  <c r="T296"/>
  <c r="V296" s="1"/>
  <c r="T295"/>
  <c r="V295" s="1"/>
  <c r="T277"/>
  <c r="V277" s="1"/>
  <c r="T38"/>
  <c r="V38" s="1"/>
  <c r="T49"/>
  <c r="V49" s="1"/>
  <c r="T224"/>
  <c r="V224" s="1"/>
  <c r="T151"/>
  <c r="T135" s="1"/>
  <c r="V135" s="1"/>
  <c r="T200"/>
  <c r="T170" s="1"/>
  <c r="V170" s="1"/>
  <c r="T13"/>
  <c r="T386" l="1"/>
  <c r="V386" s="1"/>
  <c r="T419"/>
  <c r="V419" s="1"/>
  <c r="T457"/>
  <c r="V457" s="1"/>
  <c r="V427"/>
  <c r="V436"/>
  <c r="V200"/>
  <c r="V151"/>
  <c r="V397"/>
  <c r="T37"/>
  <c r="V37" s="1"/>
  <c r="T276"/>
  <c r="L268"/>
  <c r="M268"/>
  <c r="N268"/>
  <c r="O268"/>
  <c r="P268"/>
  <c r="Q268"/>
  <c r="R268"/>
  <c r="S268"/>
  <c r="L13"/>
  <c r="L12" s="1"/>
  <c r="M13"/>
  <c r="M12" s="1"/>
  <c r="N13"/>
  <c r="N12" s="1"/>
  <c r="O13"/>
  <c r="O12" s="1"/>
  <c r="P13"/>
  <c r="P12" s="1"/>
  <c r="Q13"/>
  <c r="Q12" s="1"/>
  <c r="R13"/>
  <c r="R12" s="1"/>
  <c r="S13"/>
  <c r="S12" s="1"/>
  <c r="K13"/>
  <c r="K12" s="1"/>
  <c r="V13" l="1"/>
  <c r="T268"/>
  <c r="V268" s="1"/>
  <c r="V276"/>
  <c r="T12" l="1"/>
  <c r="V12" s="1"/>
</calcChain>
</file>

<file path=xl/sharedStrings.xml><?xml version="1.0" encoding="utf-8"?>
<sst xmlns="http://schemas.openxmlformats.org/spreadsheetml/2006/main" count="2157" uniqueCount="566">
  <si>
    <t/>
  </si>
  <si>
    <t>601</t>
  </si>
  <si>
    <t>0100</t>
  </si>
  <si>
    <t>0106</t>
  </si>
  <si>
    <t>0900000000</t>
  </si>
  <si>
    <t>0990000000</t>
  </si>
  <si>
    <t>0990100000</t>
  </si>
  <si>
    <t>099012333С</t>
  </si>
  <si>
    <t>100</t>
  </si>
  <si>
    <t>200</t>
  </si>
  <si>
    <t>800</t>
  </si>
  <si>
    <t>1300</t>
  </si>
  <si>
    <t>1301</t>
  </si>
  <si>
    <t>0910000000</t>
  </si>
  <si>
    <t>0910300000</t>
  </si>
  <si>
    <t>091032001Б</t>
  </si>
  <si>
    <t>700</t>
  </si>
  <si>
    <t>1400</t>
  </si>
  <si>
    <t>1403</t>
  </si>
  <si>
    <t>0930000000</t>
  </si>
  <si>
    <t>0930200000</t>
  </si>
  <si>
    <t>093022003Б</t>
  </si>
  <si>
    <t>500</t>
  </si>
  <si>
    <t>602</t>
  </si>
  <si>
    <t>0102</t>
  </si>
  <si>
    <t>0800000000</t>
  </si>
  <si>
    <t>0890000000</t>
  </si>
  <si>
    <t>0890100000</t>
  </si>
  <si>
    <t>089012222С</t>
  </si>
  <si>
    <t>0104</t>
  </si>
  <si>
    <t>089012333С</t>
  </si>
  <si>
    <t>089014333С</t>
  </si>
  <si>
    <t>0105</t>
  </si>
  <si>
    <t>0810000000</t>
  </si>
  <si>
    <t>0810100000</t>
  </si>
  <si>
    <t>081015120О</t>
  </si>
  <si>
    <t>0111</t>
  </si>
  <si>
    <t>9900000000</t>
  </si>
  <si>
    <t>9920000000</t>
  </si>
  <si>
    <t>992002001А</t>
  </si>
  <si>
    <t>0113</t>
  </si>
  <si>
    <t>0500000000</t>
  </si>
  <si>
    <t>0510000000</t>
  </si>
  <si>
    <t>0510200000</t>
  </si>
  <si>
    <t>051024004Б</t>
  </si>
  <si>
    <t>051024007Б</t>
  </si>
  <si>
    <t>0540000000</t>
  </si>
  <si>
    <t>0540200000</t>
  </si>
  <si>
    <t>054022001Б</t>
  </si>
  <si>
    <t>054022003Б</t>
  </si>
  <si>
    <t>054022004Б</t>
  </si>
  <si>
    <t>054024003Б</t>
  </si>
  <si>
    <t>081011054О</t>
  </si>
  <si>
    <t>081012001Ж</t>
  </si>
  <si>
    <t>600</t>
  </si>
  <si>
    <t>081012002Б</t>
  </si>
  <si>
    <t>081015391О</t>
  </si>
  <si>
    <t>0820000000</t>
  </si>
  <si>
    <t>0820100000</t>
  </si>
  <si>
    <t>082012001Б</t>
  </si>
  <si>
    <t>1000000000</t>
  </si>
  <si>
    <t>1020000000</t>
  </si>
  <si>
    <t>1020200000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</si>
  <si>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</si>
  <si>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</si>
  <si>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</si>
  <si>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</si>
  <si>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</si>
  <si>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</si>
  <si>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</si>
  <si>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</si>
  <si>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</si>
  <si>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</si>
  <si>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</si>
  <si>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</si>
  <si>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</si>
  <si>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</si>
  <si>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113014003Б</t>
  </si>
  <si>
    <t>0400</t>
  </si>
  <si>
    <t>0405</t>
  </si>
  <si>
    <t>051021055О</t>
  </si>
  <si>
    <t>0408</t>
  </si>
  <si>
    <t>0520000000</t>
  </si>
  <si>
    <t>0520200000</t>
  </si>
  <si>
    <t>052021030Н</t>
  </si>
  <si>
    <t>05202S030Ж</t>
  </si>
  <si>
    <t>0409</t>
  </si>
  <si>
    <t>0520100000</t>
  </si>
  <si>
    <t>052011052О</t>
  </si>
  <si>
    <t>052012003Б</t>
  </si>
  <si>
    <t>052014004Ж</t>
  </si>
  <si>
    <t>052014006Б</t>
  </si>
  <si>
    <t>0412</t>
  </si>
  <si>
    <t>054022002Б</t>
  </si>
  <si>
    <t>0500</t>
  </si>
  <si>
    <t>0501</t>
  </si>
  <si>
    <t>051024005Б</t>
  </si>
  <si>
    <t>051024006Л</t>
  </si>
  <si>
    <t>0502</t>
  </si>
  <si>
    <t>0510100000</t>
  </si>
  <si>
    <t>051014002И</t>
  </si>
  <si>
    <t>400</t>
  </si>
  <si>
    <t>051022003И</t>
  </si>
  <si>
    <t>051022014Ж</t>
  </si>
  <si>
    <t>051024008Ж</t>
  </si>
  <si>
    <t>051024009Ж</t>
  </si>
  <si>
    <t>051024016Ж</t>
  </si>
  <si>
    <t>994002555Б</t>
  </si>
  <si>
    <t>0503</t>
  </si>
  <si>
    <t>051024003Б</t>
  </si>
  <si>
    <t>051024010Ж</t>
  </si>
  <si>
    <t>051024012Ж</t>
  </si>
  <si>
    <t>051024013Ж</t>
  </si>
  <si>
    <t>0550000000</t>
  </si>
  <si>
    <t>0550100000</t>
  </si>
  <si>
    <t>055014003Ж</t>
  </si>
  <si>
    <t>0700</t>
  </si>
  <si>
    <t>0709</t>
  </si>
  <si>
    <t>081011051О</t>
  </si>
  <si>
    <t>1000</t>
  </si>
  <si>
    <t>1001</t>
  </si>
  <si>
    <t>082012002Э</t>
  </si>
  <si>
    <t>300</t>
  </si>
  <si>
    <t>082014002Э</t>
  </si>
  <si>
    <t>1003</t>
  </si>
  <si>
    <t>0400000000</t>
  </si>
  <si>
    <t>0420000000</t>
  </si>
  <si>
    <t>0420200000</t>
  </si>
  <si>
    <t>042022001Б</t>
  </si>
  <si>
    <t>082012002Б</t>
  </si>
  <si>
    <t>082012003Э</t>
  </si>
  <si>
    <t>1030000000</t>
  </si>
  <si>
    <t>1030100000</t>
  </si>
  <si>
    <t>10301L020Ж</t>
  </si>
  <si>
    <t>10301R020H</t>
  </si>
  <si>
    <t>1004</t>
  </si>
  <si>
    <t>0700000000</t>
  </si>
  <si>
    <t>0720000000</t>
  </si>
  <si>
    <t>0720100000</t>
  </si>
  <si>
    <t>07201R082О</t>
  </si>
  <si>
    <t>1200</t>
  </si>
  <si>
    <t>1204</t>
  </si>
  <si>
    <t>0830000000</t>
  </si>
  <si>
    <t>0830200000</t>
  </si>
  <si>
    <t>083021032Н</t>
  </si>
  <si>
    <t>08302S032Ж</t>
  </si>
  <si>
    <t>610</t>
  </si>
  <si>
    <t>0401</t>
  </si>
  <si>
    <t>0710000000</t>
  </si>
  <si>
    <t>0710200000</t>
  </si>
  <si>
    <t>071022003В</t>
  </si>
  <si>
    <t>0701</t>
  </si>
  <si>
    <t>0100000000</t>
  </si>
  <si>
    <t>0110000000</t>
  </si>
  <si>
    <t>0110100000</t>
  </si>
  <si>
    <t>011011074П</t>
  </si>
  <si>
    <t>011012003Г</t>
  </si>
  <si>
    <t>011012004Г</t>
  </si>
  <si>
    <t>011012006В</t>
  </si>
  <si>
    <t>011015027Н</t>
  </si>
  <si>
    <t>01101L027В</t>
  </si>
  <si>
    <t>01101R027Н</t>
  </si>
  <si>
    <t>0702</t>
  </si>
  <si>
    <t>0120000000</t>
  </si>
  <si>
    <t>0120100000</t>
  </si>
  <si>
    <t>012011023Н</t>
  </si>
  <si>
    <t>012011075П</t>
  </si>
  <si>
    <t>012011092П</t>
  </si>
  <si>
    <t>012012002Г</t>
  </si>
  <si>
    <t>012015097Н</t>
  </si>
  <si>
    <t>01201L097В</t>
  </si>
  <si>
    <t>01201R097Н</t>
  </si>
  <si>
    <t>01201S023Г</t>
  </si>
  <si>
    <t>0120200000</t>
  </si>
  <si>
    <t>012021025Н</t>
  </si>
  <si>
    <t>012021092П</t>
  </si>
  <si>
    <t>012022004В</t>
  </si>
  <si>
    <t>012022005В</t>
  </si>
  <si>
    <t>012022006Г</t>
  </si>
  <si>
    <t>012022008В</t>
  </si>
  <si>
    <t>01202S025Г</t>
  </si>
  <si>
    <t>0130000000</t>
  </si>
  <si>
    <t>0130100000</t>
  </si>
  <si>
    <t>013011092П</t>
  </si>
  <si>
    <t>013012002Г</t>
  </si>
  <si>
    <t>013012003В</t>
  </si>
  <si>
    <t>0600000000</t>
  </si>
  <si>
    <t>0620000000</t>
  </si>
  <si>
    <t>0620100000</t>
  </si>
  <si>
    <t>062012001Б</t>
  </si>
  <si>
    <t>0630000000</t>
  </si>
  <si>
    <t>0630100000</t>
  </si>
  <si>
    <t>063012001Б</t>
  </si>
  <si>
    <t>0705</t>
  </si>
  <si>
    <t>0110200000</t>
  </si>
  <si>
    <t>011022002В</t>
  </si>
  <si>
    <t>012012001В</t>
  </si>
  <si>
    <t>0707</t>
  </si>
  <si>
    <t>0140000000</t>
  </si>
  <si>
    <t>0140100000</t>
  </si>
  <si>
    <t>014011024Н</t>
  </si>
  <si>
    <t>014011041Н</t>
  </si>
  <si>
    <t>014011895Н</t>
  </si>
  <si>
    <t>014012002Г</t>
  </si>
  <si>
    <t>014012003В</t>
  </si>
  <si>
    <t>01401S024Г</t>
  </si>
  <si>
    <t>01401S041В</t>
  </si>
  <si>
    <t>0190000000</t>
  </si>
  <si>
    <t>0190100000</t>
  </si>
  <si>
    <t>019012776Д</t>
  </si>
  <si>
    <t>019012777Д</t>
  </si>
  <si>
    <t>011011056О</t>
  </si>
  <si>
    <t>012011056О</t>
  </si>
  <si>
    <t>011011050О</t>
  </si>
  <si>
    <t>680</t>
  </si>
  <si>
    <t>0103</t>
  </si>
  <si>
    <t>9990000000</t>
  </si>
  <si>
    <t>999002777Ц</t>
  </si>
  <si>
    <t>684</t>
  </si>
  <si>
    <t>999002666Ц</t>
  </si>
  <si>
    <t>688</t>
  </si>
  <si>
    <t>0710100000</t>
  </si>
  <si>
    <t>071012001В</t>
  </si>
  <si>
    <t>0200000000</t>
  </si>
  <si>
    <t>0220000000</t>
  </si>
  <si>
    <t>0220100000</t>
  </si>
  <si>
    <t>022012001Г</t>
  </si>
  <si>
    <t>022012002В</t>
  </si>
  <si>
    <t>1010000000</t>
  </si>
  <si>
    <t>1010200000</t>
  </si>
  <si>
    <t>101022002Б</t>
  </si>
  <si>
    <t>101022003Б</t>
  </si>
  <si>
    <t>1010300000</t>
  </si>
  <si>
    <t>101032004Б</t>
  </si>
  <si>
    <t>101034004Б</t>
  </si>
  <si>
    <t>1010400000</t>
  </si>
  <si>
    <t>101042005Б</t>
  </si>
  <si>
    <t>101044005Б</t>
  </si>
  <si>
    <t>1010500000</t>
  </si>
  <si>
    <t>101052006Б</t>
  </si>
  <si>
    <t>0800</t>
  </si>
  <si>
    <t>0801</t>
  </si>
  <si>
    <t>0210000000</t>
  </si>
  <si>
    <t>0210100000</t>
  </si>
  <si>
    <t>021012001Д</t>
  </si>
  <si>
    <t>021012005Д</t>
  </si>
  <si>
    <t>021015144П</t>
  </si>
  <si>
    <t>0210200000</t>
  </si>
  <si>
    <t>021022002Г</t>
  </si>
  <si>
    <t>021022003В</t>
  </si>
  <si>
    <t>021022004В</t>
  </si>
  <si>
    <t>02102L027В</t>
  </si>
  <si>
    <t>0804</t>
  </si>
  <si>
    <t>0300000000</t>
  </si>
  <si>
    <t>0390000000</t>
  </si>
  <si>
    <t>0390100000</t>
  </si>
  <si>
    <t>039012333Д</t>
  </si>
  <si>
    <t>1100</t>
  </si>
  <si>
    <t>1102</t>
  </si>
  <si>
    <t>0310000000</t>
  </si>
  <si>
    <t>0310100000</t>
  </si>
  <si>
    <t>031012001Б</t>
  </si>
  <si>
    <t>031014001Б</t>
  </si>
  <si>
    <t>0310200000</t>
  </si>
  <si>
    <t>031022002Б</t>
  </si>
  <si>
    <t>031024002Б</t>
  </si>
  <si>
    <t>0310300000</t>
  </si>
  <si>
    <t>031032003Б</t>
  </si>
  <si>
    <t>031034003Б</t>
  </si>
  <si>
    <t>0320000000</t>
  </si>
  <si>
    <t>0320100000</t>
  </si>
  <si>
    <t>032012001Д</t>
  </si>
  <si>
    <t>032012002Д</t>
  </si>
  <si>
    <t>032012003Д</t>
  </si>
  <si>
    <t>% исполнения к утвержденному бюджету</t>
  </si>
  <si>
    <t>Утверждено решением Собрания депутатов Кашинского района Тверской области о  бюджете с учетом изменений, тыс.руб</t>
  </si>
  <si>
    <t>#Н/Д</t>
  </si>
  <si>
    <t>Кассовое исполнение, тыс.руб.</t>
  </si>
  <si>
    <t xml:space="preserve">Наименование </t>
  </si>
  <si>
    <t>ППП</t>
  </si>
  <si>
    <t>РП</t>
  </si>
  <si>
    <t>КЦСР</t>
  </si>
  <si>
    <t>КВР</t>
  </si>
  <si>
    <t>Всего расходов:</t>
  </si>
  <si>
    <t xml:space="preserve"> Администрация Кашинского района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</si>
  <si>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</si>
  <si>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</si>
  <si>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Благоустройство</t>
  </si>
  <si>
    <t xml:space="preserve"> Отдел образования Администрации Кашинского района</t>
  </si>
  <si>
    <t xml:space="preserve">    Обеспечение выплаты компенсации части родительской платы</t>
  </si>
  <si>
    <t xml:space="preserve"> Собрание депутатов Кашинского района Тверской области</t>
  </si>
  <si>
    <t xml:space="preserve"> Контрольно-счетная палата Кашинского района</t>
  </si>
  <si>
    <t xml:space="preserve"> Комитет по культуре, туризму, спорту и делам молодёжи Администрации Кашинского района</t>
  </si>
  <si>
    <t xml:space="preserve">    Расходы за счет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</si>
  <si>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  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</si>
  <si>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</si>
  <si>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 xml:space="preserve"> Закупка товаров,работ и услуг для обеспечения государственных( муниципальных) нужд</t>
  </si>
  <si>
    <t xml:space="preserve"> Иные  бюджетные ассигнования</t>
  </si>
  <si>
    <t xml:space="preserve"> Межбюджетные трансферты</t>
  </si>
  <si>
    <t xml:space="preserve"> Предоставление субсидий бюджетным,автономным учреждениям и иным некомерческим организациям</t>
  </si>
  <si>
    <t xml:space="preserve"> Капитальные вложения в объекты государственной (муниципальной) собственности</t>
  </si>
  <si>
    <t xml:space="preserve"> Социальное обеспечение и иные выплаты населению</t>
  </si>
  <si>
    <t>Ежеквартальный отчет об исполнении расходов бюджета Кашинского района по ведомственной структуре  расходов                                                                                                                                                                                             за январь-сентябрь 2016 года</t>
  </si>
  <si>
    <t xml:space="preserve"> Субсидия на ремонт крыши здания бани г. Кашин</t>
  </si>
  <si>
    <t xml:space="preserve"> Субсидия на ремонт канализационных сетей городского поселения-город Кашин</t>
  </si>
  <si>
    <t xml:space="preserve"> Субсидия на ремонт внутренних водопроводных сетей МУП "Гостиница"</t>
  </si>
  <si>
    <t xml:space="preserve"> Субсидии на ремонт водопроводных сетей городского поселения- город Кашин</t>
  </si>
  <si>
    <t xml:space="preserve">  Расходы, не включенные в муниципальные программы</t>
  </si>
  <si>
    <t xml:space="preserve"> Отдельные мероприятия, не включенные в муниципальные программы</t>
  </si>
  <si>
    <t xml:space="preserve"> Подготовка к зиме</t>
  </si>
  <si>
    <t xml:space="preserve"> 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</si>
  <si>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 xml:space="preserve"> Подпрограмма "Обеспечение развития системы жилищно-коммунального и газового хозяйства"</t>
  </si>
  <si>
    <t xml:space="preserve"> Повышение качества производимых организациями коммунального комплекса товаров и оказываемых услуг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</si>
  <si>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</si>
  <si>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</si>
  <si>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Субсидии на обслуживание уличного освещения городского поселения - город Кашин</t>
  </si>
  <si>
    <t xml:space="preserve"> Подпрограмма "Содержание и благоустройство мест погребений на территории городского поселения - город Кашин"</t>
  </si>
  <si>
    <t xml:space="preserve"> Субсидии на содержание и благоустройство мест погребений на территории городского поселения - город Кашин</t>
  </si>
  <si>
    <t xml:space="preserve"> Социальная политика</t>
  </si>
  <si>
    <t>Пенсионное обеспечение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</si>
  <si>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</si>
  <si>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Обеспечение высокого качества услуг дошкольного образования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</si>
  <si>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</si>
  <si>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</si>
  <si>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</si>
  <si>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</si>
  <si>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Кашинского района"</t>
  </si>
  <si>
    <t>Обеспечение деятельности администраторов программы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</si>
  <si>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</si>
  <si>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Закупка товаров,работ и услуг для обеспечения государственных( муниципальных) 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</si>
  <si>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</si>
  <si>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</si>
  <si>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</si>
  <si>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</si>
  <si>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Обеспечение эффективного управления муниципальным долгом Кашинского района</t>
  </si>
  <si>
    <t>Обслуживание муниципального долга Кашинского района</t>
  </si>
  <si>
    <t>Обслуживание государственного 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</si>
  <si>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</si>
  <si>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</si>
  <si>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</si>
  <si>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Подпрограмма"Эффективная система межбюджетных отношений в Кашинском районе"</t>
  </si>
  <si>
    <t>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</si>
  <si>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>Финансовая помощь бюджетам поселений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</si>
  <si>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</si>
  <si>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</si>
  <si>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</si>
  <si>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</si>
  <si>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</si>
  <si>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</si>
  <si>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</si>
  <si>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</si>
  <si>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</si>
  <si>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</t>
  </si>
  <si>
    <t>Расходы, не включенные в муниципальные программы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</si>
  <si>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</si>
  <si>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</si>
  <si>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</si>
  <si>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Повышение качества производимых организациями коммунального комплекса товаров и оказываемых услуг</t>
  </si>
  <si>
    <t>Оплата работ по выполнению схемы санитарной очистки городского  поселения- город Кашин</t>
  </si>
  <si>
    <t>Оплата работ по выполнению программы « Комплексное развитие систему жилищно- коммунальной инфраструктуры муниципального образования городское поселения- город Кашин»</t>
  </si>
  <si>
    <t xml:space="preserve"> Подпрограмма "Эффективное управление муниципальным имуществом"</t>
  </si>
  <si>
    <t>Организация эффективного управления имуществом на территории муниципального образования "Кашинский район"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</si>
  <si>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</si>
  <si>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</si>
  <si>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</si>
  <si>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 xml:space="preserve"> 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</si>
  <si>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</si>
  <si>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Исполнение переданных государственных полномочий на государственную регистрацию актов гражданского состояния</t>
  </si>
  <si>
    <t xml:space="preserve"> Предоставление субсидий некоммерческим организациям</t>
  </si>
  <si>
    <t>Осуществление органами местного самоуправления государственных полномочий  по подготовке и проведению Всероссийской сельскохозяйственной переписи</t>
  </si>
  <si>
    <t>Подпрограмма "Оказание содействия в проведении общественно-полезных и социально-значимых мероприятий"</t>
  </si>
  <si>
    <t>Создание условий для проведения общественно полезных и социально значимых мероприятий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</si>
  <si>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</si>
  <si>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</si>
  <si>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 здравоохранение и культура"</t>
  </si>
  <si>
    <t>Содействие в решении жилищных проблем молодых специалистов в отраслях образование, здравоохранение и культура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</si>
  <si>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</si>
  <si>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</si>
  <si>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</si>
  <si>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</si>
  <si>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</si>
  <si>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</si>
  <si>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</si>
  <si>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Повышение  информирования населения  о чрезвычайных ситуациях  природного и техногенного характера, обеспечение проведения эвакуационных, аварийно-спасательных мероприятий</t>
  </si>
  <si>
    <t>Содержание и развитие единой дежурно-диспетчерской службы на территории Кашинского района</t>
  </si>
  <si>
    <t>Подпрограмма "Обеспечение пожарной безопасности на территории городского поселения - город Кашин"</t>
  </si>
  <si>
    <t>Создание условий для оперативного  обеспечения пожарной техники водой при тушении пожаров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</si>
  <si>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</si>
  <si>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</si>
  <si>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</si>
  <si>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</si>
  <si>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Осуществление отдельных государственных полномочий Тверской области по организации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</si>
  <si>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</si>
  <si>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</si>
  <si>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Повышение транспортной доступности населения</t>
  </si>
  <si>
    <t>Расходы за счет субсидии на организацию транспортного обслуживания населения на муниципальных  маршрутах регулярных 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</si>
  <si>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</si>
  <si>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</si>
  <si>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Развитие дорожного хозяйства муниципального образования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</si>
  <si>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</si>
  <si>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</si>
  <si>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 xml:space="preserve"> 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</si>
  <si>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</si>
  <si>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</si>
  <si>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</si>
  <si>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</si>
  <si>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</si>
  <si>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</si>
  <si>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городского поселения - город Кашин</t>
  </si>
  <si>
    <t>Субсидии на капитальный ремонт жилых помещений муниципального жилого фонда г. Кашин</t>
  </si>
  <si>
    <t>Коммунальное хозяйство</t>
  </si>
  <si>
    <t xml:space="preserve"> Строительство и модернизация систем коммунальной инфраструктуры, в соответствии с потребностями жилищного и промышленного строительства</t>
  </si>
  <si>
    <t>Строительство газопровода по ул. Апраксинская и наб. Вонжинская городского поселения - город Кашин</t>
  </si>
  <si>
    <t>Взнос в уставный фонд Муниципального унитарного предприятия Кашинского района "Водоканал"</t>
  </si>
  <si>
    <t xml:space="preserve"> Обеспечение мест под захоронение</t>
  </si>
  <si>
    <t>Образование</t>
  </si>
  <si>
    <t>Другие вопросы в области образования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</si>
  <si>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</si>
  <si>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Осуществление ежемесячных доплат к трудовой пенсии по старости (инвалидности) муниципальным служащим</t>
  </si>
  <si>
    <t>Социальное обеспечение и иные выплаты населению</t>
  </si>
  <si>
    <t xml:space="preserve"> 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</si>
  <si>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</si>
  <si>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</si>
  <si>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Обеспечение жильем граждан, молодых семей и специалистов, проживающих на селе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</si>
  <si>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</si>
  <si>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</si>
  <si>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 Кашинского района"</t>
  </si>
  <si>
    <t>Подпрограмма "Содействие в обеспечении жильем молодых семей"</t>
  </si>
  <si>
    <t>Содействие в решении жилищных проблем молодых семей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</si>
  <si>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</si>
  <si>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областного бюджета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</si>
  <si>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</si>
  <si>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Охрана семьи и детства</t>
  </si>
  <si>
    <t>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</si>
  <si>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субъвенций бюджету муниципального образования "Кашинский район" для детей-сирот, детей, оставшихся без попечения, и лиц из их числа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</si>
  <si>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</si>
  <si>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</si>
  <si>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</si>
  <si>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</si>
  <si>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Увеличения тиража Газеты</t>
  </si>
  <si>
    <t>Расходы на поддержку редакций районных и городских газет за счёт средств областного бюджета</t>
  </si>
  <si>
    <t>Финансирвание расходов, связанных с изданием газеты</t>
  </si>
  <si>
    <t>Общеэкономические вопросы</t>
  </si>
  <si>
    <t xml:space="preserve"> Национальная экономика</t>
  </si>
  <si>
    <t xml:space="preserve"> Подпрограмма "Содействие временной занятости безработных и ищущих работу граждан"</t>
  </si>
  <si>
    <t>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</t>
  </si>
  <si>
    <t>Профилактика безнадзорности и правонарушений среди подростков, повышение их трудовой мотивации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</si>
  <si>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</si>
  <si>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</si>
  <si>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</si>
  <si>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Обеспечение доступности и высокого качества услуг дошкольного образования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</si>
  <si>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</si>
  <si>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</si>
  <si>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</si>
  <si>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</si>
  <si>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 за счет федерального бюджета</t>
  </si>
  <si>
    <t>Субсидии на создание условий инклюзивного образования</t>
  </si>
  <si>
    <t>Предоставление субсидий бюджетным,автономным учреждениям и иным некомерческим организациям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</si>
  <si>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 за счет областного бюджета</t>
  </si>
  <si>
    <t>Общее образование</t>
  </si>
  <si>
    <t>Подпрограмма "Повышение доступности и качества общего образования"</t>
  </si>
  <si>
    <t>Обеспечение условий для достижения школьниками Кашинского района качественных образовательных результатов</t>
  </si>
  <si>
    <t xml:space="preserve"> Расходы на организацию обеспечения учащихся начальных классов муниципальных общеобразовательных  организаций горячим питанием за счёт областных средств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</si>
  <si>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</si>
  <si>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Расходы на реализацию мероприятий по обращениям, поступающим к депутатам Законодательного Собрания Тверской области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</si>
  <si>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</si>
  <si>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федерального бюджета</t>
  </si>
  <si>
    <t>Cоздание в общеобразовательных организациях, расположенных в сельской местности, условий для занятий физической культурой и спортом за счет средств местного бюджета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</si>
  <si>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</si>
  <si>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Обеспечение школьников начальных классов горячим питанием за счет средств местного бюджета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</si>
  <si>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</si>
  <si>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Повышение доступности общего образования</t>
  </si>
  <si>
    <t>Капитальный ремонт кровли МБОУ СОШ №1</t>
  </si>
  <si>
    <t>Капитальный ремонт здания и забора МБОУ СОШ №1</t>
  </si>
  <si>
    <t>Предоставление услуг дошкольного образования на базе общеобразовательных учреждений</t>
  </si>
  <si>
    <t>Погашение кредиторской задолженности</t>
  </si>
  <si>
    <t>Обеспечение подвоза обучающихся к месту учебы и обратно за счет средств местного бюджета</t>
  </si>
  <si>
    <t xml:space="preserve"> Подпрограмма "Обеспечение качественного дополнительного образования детей"</t>
  </si>
  <si>
    <t>Расширение потенциала системы дополнительного образования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</si>
  <si>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</si>
  <si>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>Погашение кредиторской задолженности прошлых лет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</si>
  <si>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</si>
  <si>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</si>
  <si>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</si>
  <si>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</si>
  <si>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</si>
  <si>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Профилактика потребления наркотиков среди обучающихся школ Кашинского района</t>
  </si>
  <si>
    <t>Проведение тестирования школьников на употребление наркотических средств</t>
  </si>
  <si>
    <t xml:space="preserve"> 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</si>
  <si>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</si>
  <si>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 xml:space="preserve"> Развитие кадрового потенциала</t>
  </si>
  <si>
    <t>Молодежная политика и оздоровление детей</t>
  </si>
  <si>
    <t xml:space="preserve"> Подпрограмма "Обеспечение летнего отдыха и оздоровления детей"</t>
  </si>
  <si>
    <t>Создание условий для развития системы отдыха и оздоровления детей</t>
  </si>
  <si>
    <t>Обеспечение организации отдыха детей в каникулярное время за счет средств областного бюджета</t>
  </si>
  <si>
    <t>Обеспечение создания условий для развития системы отдыха  и оздоровления детей за счёт средств областного бюджета</t>
  </si>
  <si>
    <t>Укрепление материально-технической базы муниципальных организаций отдыха и оздоровления детей, осуществляемое за счет межбюджетных трансфертов прошлых лет из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</si>
  <si>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</si>
  <si>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>Обеспечение организации отдыха детей в каникулярное время</t>
  </si>
  <si>
    <t>Обеспечение создания условий для развития системы отдыха и оздоровления детей</t>
  </si>
  <si>
    <t>Обеспечивающая подпрограмма "Обеспечение деятельности Отдела образования Администрации Кашинского района"</t>
  </si>
  <si>
    <t>Обеспечение деятельности Отдела образования Администрации Кашинского района</t>
  </si>
  <si>
    <t>Финансовое обеспечение деятельности Отдела образования Администрации Кашинского района</t>
  </si>
  <si>
    <t>Социальная политика</t>
  </si>
  <si>
    <t>Социальное обеспечение населения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</si>
  <si>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</si>
  <si>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Охрана семьи и детства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</si>
  <si>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</si>
  <si>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 деятельности представительного органа местного самоуправления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</si>
  <si>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</si>
  <si>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</si>
  <si>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Подпрограмма "Содействие временной занятости безработных и ищущих работу граждан"</t>
  </si>
  <si>
    <t>Повышение уровня трудоустройства и трудовой мотивации безработных и ищущих работу граждан за счет создания временных рабочих мест</t>
  </si>
  <si>
    <t>Организация общественных работ для безработных и ищущих работу граждан</t>
  </si>
  <si>
    <t>Муниципальная программа "Развитие отрасли "Культура" муниципального образования "Кашинский район" на 2015-2017 годы"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</si>
  <si>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</si>
  <si>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Основное мероприятие "Содействие развитию дошкольного образования"</t>
  </si>
  <si>
    <t xml:space="preserve"> Предоставление субсидий на финансовое обеспечение деятельности МБОУ ДОД "Кашинская ДШИ"</t>
  </si>
  <si>
    <t>Подпрограмма "Молодежь муниципального образования "Кашинский район""</t>
  </si>
  <si>
    <t xml:space="preserve"> Поддержка общественно значимых  проектов (программ) детских и молодежных общественных объединений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</si>
  <si>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</si>
  <si>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</si>
  <si>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Профилактика асоциальных явлений в молодежной среде</t>
  </si>
  <si>
    <t>Организация и проведение мероприятий по профилактике асоциальных явлений</t>
  </si>
  <si>
    <t xml:space="preserve"> Организация и проведение мероприятий по профилактике асоциальных явлений</t>
  </si>
  <si>
    <t>Развитие материально-технической базы органов по работе с детьми и молодежью и органов молодежного самоуправления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</si>
  <si>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</si>
  <si>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Межмуниципальное сотрудничество молодежи Кашинского района</t>
  </si>
  <si>
    <t>Участие в областных, межрегиональных, федеральных мероприятиях</t>
  </si>
  <si>
    <t>Культура, кинематография</t>
  </si>
  <si>
    <t xml:space="preserve"> Культура</t>
  </si>
  <si>
    <t>Подпрограмма "Сохранение и приумножение культурного потенциала Кашинского района"</t>
  </si>
  <si>
    <t>Сохранение и развитие библиотечного дела</t>
  </si>
  <si>
    <t>Финансовое обеспечение деятельности районного муниципального учреждения культуры "Кашинская МЦБ"</t>
  </si>
  <si>
    <t>Сохранение и развитие клубного дела в Кашинском районе</t>
  </si>
  <si>
    <t>Предоставление субсидий на финансовое обеспечение деятельности МБУ "Районный дом культуры"</t>
  </si>
  <si>
    <t>Открытая сцена на территории городского парка в г.Кашин</t>
  </si>
  <si>
    <t>Субсидия на укрепление материально-технической базы РДК, направленная на комплексную адаптацию и обеспечение доступности объектов и услуг в приоритетных сферах жизнедеятельности инвалидов и других маломобильных групп населения муниципального образования "Кашинский район"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</si>
  <si>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</si>
  <si>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</si>
  <si>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</si>
  <si>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главного администратора программы- Комитета по культуре</t>
  </si>
  <si>
    <t>Обеспечение деятельности Комитета по культуре, туризму, спорту и делам молодежи Администрации Кашинского района</t>
  </si>
  <si>
    <t>Физическая культура и спорт</t>
  </si>
  <si>
    <t xml:space="preserve"> Массовый спорт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</si>
  <si>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</si>
  <si>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</si>
  <si>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</si>
  <si>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</si>
  <si>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</si>
  <si>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Организация участия спортсменов и сборных команд муниципального образования в областных, всероссийских и международных соревнованиях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</si>
  <si>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</si>
  <si>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Укрепление материально-технической базы учреждений и объектов спортивной направленности</t>
  </si>
  <si>
    <t xml:space="preserve"> Приобретение спортивного инвентаря, спортивной формы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</si>
  <si>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</si>
  <si>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</si>
  <si>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 xml:space="preserve"> Развитие физкультурно-спортивной инфраструктуры МУ "Стадион"</t>
  </si>
  <si>
    <t>Обеспечение функционирования и развитие инфраструктуры МУ "Стадион"</t>
  </si>
  <si>
    <t xml:space="preserve"> Ремонт беговой дорожки МУ "Стадион" г. Кашин Кашинского района Тверской области</t>
  </si>
  <si>
    <t>Субсидии на озеленение городского поселения - город Кашин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</si>
  <si>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</si>
  <si>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Обеспечение пожарной безопасности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</si>
  <si>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</si>
  <si>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 xml:space="preserve">                         к постановлению Администрации </t>
  </si>
  <si>
    <t xml:space="preserve">                                                                                          Приложение №4</t>
  </si>
  <si>
    <r>
      <t xml:space="preserve">                         Кашинского района от  </t>
    </r>
    <r>
      <rPr>
        <u/>
        <sz val="12"/>
        <rFont val="Times New Roman"/>
        <family val="1"/>
        <charset val="204"/>
      </rPr>
      <t xml:space="preserve">21.10.2016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462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</si>
</sst>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3">
    <font>
      <sz val="11"/>
      <name val="Calibri"/>
      <family val="2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7">
    <xf numFmtId="0" fontId="0" fillId="0" borderId="0"/>
    <xf numFmtId="164" fontId="1" fillId="2" borderId="10">
      <alignment horizontal="right" vertical="top" shrinkToFit="1"/>
    </xf>
    <xf numFmtId="164" fontId="1" fillId="33" borderId="10">
      <alignment horizontal="right" vertical="top" shrinkToFi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10">
      <alignment horizontal="center" vertical="center" wrapText="1"/>
    </xf>
    <xf numFmtId="49" fontId="2" fillId="0" borderId="10">
      <alignment horizontal="center" vertical="top" shrinkToFit="1"/>
    </xf>
    <xf numFmtId="10" fontId="1" fillId="2" borderId="10">
      <alignment horizontal="right" vertical="top" shrinkToFit="1"/>
    </xf>
    <xf numFmtId="0" fontId="2" fillId="0" borderId="0">
      <alignment horizontal="left" wrapText="1"/>
    </xf>
    <xf numFmtId="0" fontId="1" fillId="0" borderId="10">
      <alignment vertical="top" wrapText="1"/>
    </xf>
    <xf numFmtId="10" fontId="1" fillId="33" borderId="10">
      <alignment horizontal="right" vertical="top" shrinkToFit="1"/>
    </xf>
    <xf numFmtId="0" fontId="4" fillId="0" borderId="0"/>
    <xf numFmtId="0" fontId="4" fillId="0" borderId="0"/>
    <xf numFmtId="164" fontId="2" fillId="0" borderId="10">
      <alignment horizontal="right" vertical="top" shrinkToFit="1"/>
    </xf>
    <xf numFmtId="0" fontId="2" fillId="0" borderId="0"/>
    <xf numFmtId="0" fontId="2" fillId="0" borderId="0"/>
    <xf numFmtId="0" fontId="4" fillId="0" borderId="0"/>
    <xf numFmtId="0" fontId="2" fillId="34" borderId="0"/>
    <xf numFmtId="0" fontId="2" fillId="0" borderId="0">
      <alignment wrapText="1"/>
    </xf>
    <xf numFmtId="0" fontId="2" fillId="0" borderId="0">
      <alignment horizontal="right"/>
    </xf>
    <xf numFmtId="0" fontId="2" fillId="34" borderId="11"/>
    <xf numFmtId="0" fontId="2" fillId="34" borderId="12"/>
    <xf numFmtId="49" fontId="2" fillId="0" borderId="10">
      <alignment horizontal="left" vertical="top" wrapText="1" indent="2"/>
    </xf>
    <xf numFmtId="4" fontId="2" fillId="0" borderId="10">
      <alignment horizontal="right" vertical="top" shrinkToFit="1"/>
    </xf>
    <xf numFmtId="10" fontId="2" fillId="0" borderId="10">
      <alignment horizontal="right" vertical="top" shrinkToFit="1"/>
    </xf>
    <xf numFmtId="0" fontId="2" fillId="34" borderId="12">
      <alignment shrinkToFit="1"/>
    </xf>
    <xf numFmtId="0" fontId="1" fillId="0" borderId="10">
      <alignment horizontal="left"/>
    </xf>
    <xf numFmtId="4" fontId="1" fillId="2" borderId="10">
      <alignment horizontal="right" vertical="top" shrinkToFit="1"/>
    </xf>
    <xf numFmtId="0" fontId="2" fillId="34" borderId="13"/>
    <xf numFmtId="4" fontId="1" fillId="33" borderId="10">
      <alignment horizontal="right" vertical="top" shrinkToFit="1"/>
    </xf>
    <xf numFmtId="0" fontId="2" fillId="34" borderId="12">
      <alignment horizontal="center"/>
    </xf>
    <xf numFmtId="0" fontId="2" fillId="34" borderId="12">
      <alignment horizontal="left"/>
    </xf>
    <xf numFmtId="0" fontId="2" fillId="34" borderId="13">
      <alignment horizontal="center"/>
    </xf>
    <xf numFmtId="0" fontId="2" fillId="34" borderId="13">
      <alignment horizontal="left"/>
    </xf>
    <xf numFmtId="0" fontId="5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5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5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5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5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5" fillId="35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5" borderId="7" applyNumberFormat="0" applyAlignment="0" applyProtection="0"/>
    <xf numFmtId="0" fontId="20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</cellStyleXfs>
  <cellXfs count="60">
    <xf numFmtId="0" fontId="0" fillId="0" borderId="0" xfId="0"/>
    <xf numFmtId="49" fontId="28" fillId="36" borderId="10" xfId="7" applyNumberFormat="1" applyFont="1" applyFill="1" applyProtection="1">
      <alignment horizontal="center" vertical="top" shrinkToFit="1"/>
    </xf>
    <xf numFmtId="164" fontId="28" fillId="36" borderId="10" xfId="2" applyNumberFormat="1" applyFont="1" applyFill="1" applyProtection="1">
      <alignment horizontal="right" vertical="top" shrinkToFit="1"/>
    </xf>
    <xf numFmtId="0" fontId="28" fillId="36" borderId="10" xfId="10" applyNumberFormat="1" applyFont="1" applyFill="1" applyProtection="1">
      <alignment vertical="top" wrapText="1"/>
    </xf>
    <xf numFmtId="164" fontId="28" fillId="36" borderId="10" xfId="2" applyNumberFormat="1" applyFont="1" applyFill="1" applyAlignment="1" applyProtection="1">
      <alignment horizontal="center" vertical="top" shrinkToFit="1"/>
    </xf>
    <xf numFmtId="49" fontId="29" fillId="36" borderId="10" xfId="7" applyNumberFormat="1" applyFont="1" applyFill="1" applyProtection="1">
      <alignment horizontal="center" vertical="top" shrinkToFit="1"/>
    </xf>
    <xf numFmtId="164" fontId="29" fillId="36" borderId="10" xfId="2" applyNumberFormat="1" applyFont="1" applyFill="1" applyProtection="1">
      <alignment horizontal="right" vertical="top" shrinkToFit="1"/>
    </xf>
    <xf numFmtId="0" fontId="29" fillId="36" borderId="10" xfId="10" applyNumberFormat="1" applyFont="1" applyFill="1" applyProtection="1">
      <alignment vertical="top" wrapText="1"/>
    </xf>
    <xf numFmtId="164" fontId="29" fillId="36" borderId="10" xfId="2" applyNumberFormat="1" applyFont="1" applyFill="1" applyAlignment="1" applyProtection="1">
      <alignment horizontal="center" vertical="top" shrinkToFit="1"/>
    </xf>
    <xf numFmtId="49" fontId="30" fillId="36" borderId="10" xfId="7" applyNumberFormat="1" applyFont="1" applyFill="1" applyProtection="1">
      <alignment horizontal="center" vertical="top" shrinkToFit="1"/>
    </xf>
    <xf numFmtId="164" fontId="30" fillId="36" borderId="10" xfId="2" applyNumberFormat="1" applyFont="1" applyFill="1" applyProtection="1">
      <alignment horizontal="right" vertical="top" shrinkToFit="1"/>
    </xf>
    <xf numFmtId="0" fontId="30" fillId="36" borderId="10" xfId="10" applyNumberFormat="1" applyFont="1" applyFill="1" applyProtection="1">
      <alignment vertical="top" wrapText="1"/>
    </xf>
    <xf numFmtId="164" fontId="30" fillId="36" borderId="10" xfId="2" applyNumberFormat="1" applyFont="1" applyFill="1" applyAlignment="1" applyProtection="1">
      <alignment horizontal="center" vertical="top" shrinkToFit="1"/>
    </xf>
    <xf numFmtId="164" fontId="30" fillId="36" borderId="10" xfId="1" applyNumberFormat="1" applyFont="1" applyFill="1" applyAlignment="1" applyProtection="1">
      <alignment horizontal="center" vertical="top" shrinkToFit="1"/>
    </xf>
    <xf numFmtId="49" fontId="30" fillId="36" borderId="14" xfId="7" applyNumberFormat="1" applyFont="1" applyFill="1" applyBorder="1" applyProtection="1">
      <alignment horizontal="center" vertical="top" shrinkToFit="1"/>
    </xf>
    <xf numFmtId="164" fontId="30" fillId="36" borderId="14" xfId="2" applyNumberFormat="1" applyFont="1" applyFill="1" applyBorder="1" applyProtection="1">
      <alignment horizontal="right" vertical="top" shrinkToFit="1"/>
    </xf>
    <xf numFmtId="0" fontId="30" fillId="36" borderId="14" xfId="10" applyNumberFormat="1" applyFont="1" applyFill="1" applyBorder="1" applyProtection="1">
      <alignment vertical="top" wrapText="1"/>
    </xf>
    <xf numFmtId="164" fontId="30" fillId="36" borderId="14" xfId="2" applyNumberFormat="1" applyFont="1" applyFill="1" applyBorder="1" applyAlignment="1" applyProtection="1">
      <alignment horizontal="center" vertical="top" shrinkToFit="1"/>
    </xf>
    <xf numFmtId="49" fontId="28" fillId="36" borderId="18" xfId="7" applyNumberFormat="1" applyFont="1" applyFill="1" applyBorder="1" applyProtection="1">
      <alignment horizontal="center" vertical="top" shrinkToFit="1"/>
    </xf>
    <xf numFmtId="164" fontId="28" fillId="36" borderId="18" xfId="2" applyNumberFormat="1" applyFont="1" applyFill="1" applyBorder="1" applyProtection="1">
      <alignment horizontal="right" vertical="top" shrinkToFit="1"/>
    </xf>
    <xf numFmtId="0" fontId="28" fillId="36" borderId="18" xfId="10" applyNumberFormat="1" applyFont="1" applyFill="1" applyBorder="1" applyProtection="1">
      <alignment vertical="top" wrapText="1"/>
    </xf>
    <xf numFmtId="164" fontId="28" fillId="36" borderId="18" xfId="2" applyNumberFormat="1" applyFont="1" applyFill="1" applyBorder="1" applyAlignment="1" applyProtection="1">
      <alignment horizontal="center" vertical="top" shrinkToFit="1"/>
    </xf>
    <xf numFmtId="164" fontId="1" fillId="36" borderId="10" xfId="2" applyNumberFormat="1" applyFill="1" applyProtection="1">
      <alignment horizontal="right" vertical="top" shrinkToFit="1"/>
    </xf>
    <xf numFmtId="10" fontId="1" fillId="36" borderId="22" xfId="11" applyNumberFormat="1" applyFill="1" applyBorder="1" applyProtection="1">
      <alignment horizontal="right" vertical="top" shrinkToFit="1"/>
    </xf>
    <xf numFmtId="0" fontId="2" fillId="36" borderId="14" xfId="6" applyNumberFormat="1" applyFill="1" applyBorder="1" applyAlignment="1" applyProtection="1">
      <alignment horizontal="center" vertical="center" wrapText="1"/>
    </xf>
    <xf numFmtId="0" fontId="7" fillId="36" borderId="14" xfId="77" applyFont="1" applyFill="1" applyBorder="1" applyAlignment="1">
      <alignment horizontal="center" vertical="center" wrapText="1"/>
    </xf>
    <xf numFmtId="0" fontId="7" fillId="36" borderId="14" xfId="119" applyFont="1" applyFill="1" applyBorder="1" applyAlignment="1">
      <alignment horizontal="center" vertical="center" wrapText="1"/>
    </xf>
    <xf numFmtId="0" fontId="7" fillId="36" borderId="19" xfId="77" applyFont="1" applyFill="1" applyBorder="1" applyAlignment="1">
      <alignment horizontal="center" vertical="center" wrapText="1"/>
    </xf>
    <xf numFmtId="0" fontId="3" fillId="36" borderId="0" xfId="5" applyNumberFormat="1" applyFill="1" applyProtection="1">
      <alignment horizontal="center"/>
    </xf>
    <xf numFmtId="0" fontId="3" fillId="36" borderId="0" xfId="4" applyNumberFormat="1" applyFill="1" applyProtection="1">
      <alignment horizontal="center" wrapText="1"/>
    </xf>
    <xf numFmtId="0" fontId="2" fillId="36" borderId="0" xfId="3" applyNumberFormat="1" applyFill="1" applyProtection="1"/>
    <xf numFmtId="10" fontId="1" fillId="36" borderId="10" xfId="11" applyNumberFormat="1" applyFill="1" applyProtection="1">
      <alignment horizontal="right" vertical="top" shrinkToFit="1"/>
    </xf>
    <xf numFmtId="0" fontId="2" fillId="36" borderId="10" xfId="0" applyNumberFormat="1" applyFont="1" applyFill="1" applyBorder="1" applyAlignment="1" applyProtection="1">
      <alignment horizontal="center" vertical="center" wrapText="1"/>
    </xf>
    <xf numFmtId="0" fontId="27" fillId="36" borderId="15" xfId="203" applyFont="1" applyFill="1" applyBorder="1" applyAlignment="1">
      <alignment horizontal="left" vertical="center" wrapText="1"/>
    </xf>
    <xf numFmtId="0" fontId="28" fillId="36" borderId="14" xfId="0" applyNumberFormat="1" applyFont="1" applyFill="1" applyBorder="1" applyAlignment="1" applyProtection="1">
      <alignment horizontal="center" vertical="center" wrapText="1"/>
    </xf>
    <xf numFmtId="0" fontId="2" fillId="36" borderId="22" xfId="0" applyNumberFormat="1" applyFont="1" applyFill="1" applyBorder="1" applyAlignment="1" applyProtection="1">
      <alignment horizontal="center" vertical="center" wrapText="1"/>
    </xf>
    <xf numFmtId="0" fontId="8" fillId="36" borderId="14" xfId="35" applyFont="1" applyFill="1" applyBorder="1" applyAlignment="1">
      <alignment horizontal="center" vertical="center" wrapText="1"/>
    </xf>
    <xf numFmtId="0" fontId="2" fillId="36" borderId="14" xfId="0" applyNumberFormat="1" applyFont="1" applyFill="1" applyBorder="1" applyAlignment="1" applyProtection="1">
      <alignment horizontal="center" vertical="center" wrapText="1"/>
    </xf>
    <xf numFmtId="0" fontId="7" fillId="36" borderId="14" xfId="161" applyFont="1" applyFill="1" applyBorder="1" applyAlignment="1">
      <alignment horizontal="center" vertical="center" wrapText="1"/>
    </xf>
    <xf numFmtId="0" fontId="8" fillId="36" borderId="17" xfId="35" applyFont="1" applyFill="1" applyBorder="1" applyAlignment="1">
      <alignment horizontal="center" vertical="center" wrapText="1"/>
    </xf>
    <xf numFmtId="0" fontId="2" fillId="36" borderId="21" xfId="6" applyNumberFormat="1" applyFill="1" applyBorder="1" applyAlignment="1" applyProtection="1">
      <alignment horizontal="center" vertical="center" wrapText="1"/>
    </xf>
    <xf numFmtId="0" fontId="7" fillId="36" borderId="16" xfId="77" applyFont="1" applyFill="1" applyBorder="1" applyAlignment="1">
      <alignment horizontal="center" vertical="center" wrapText="1"/>
    </xf>
    <xf numFmtId="0" fontId="7" fillId="36" borderId="20" xfId="119" applyFont="1" applyFill="1" applyBorder="1" applyAlignment="1">
      <alignment horizontal="center" vertical="center" wrapText="1"/>
    </xf>
    <xf numFmtId="0" fontId="2" fillId="36" borderId="21" xfId="0" applyNumberFormat="1" applyFont="1" applyFill="1" applyBorder="1" applyAlignment="1" applyProtection="1">
      <alignment horizontal="center" vertical="center" wrapText="1"/>
    </xf>
    <xf numFmtId="0" fontId="7" fillId="36" borderId="19" xfId="161" applyFont="1" applyFill="1" applyBorder="1" applyAlignment="1">
      <alignment horizontal="center" vertical="center" wrapText="1"/>
    </xf>
    <xf numFmtId="0" fontId="7" fillId="36" borderId="16" xfId="161" applyFont="1" applyFill="1" applyBorder="1" applyAlignment="1">
      <alignment horizontal="center" vertical="center" wrapText="1"/>
    </xf>
    <xf numFmtId="0" fontId="0" fillId="36" borderId="0" xfId="0" applyFill="1" applyProtection="1">
      <protection locked="0"/>
    </xf>
    <xf numFmtId="164" fontId="0" fillId="36" borderId="0" xfId="0" applyNumberFormat="1" applyFill="1" applyProtection="1">
      <protection locked="0"/>
    </xf>
    <xf numFmtId="165" fontId="30" fillId="36" borderId="10" xfId="1" applyNumberFormat="1" applyFont="1" applyFill="1" applyAlignment="1" applyProtection="1">
      <alignment horizontal="center" vertical="top" shrinkToFit="1"/>
    </xf>
    <xf numFmtId="165" fontId="28" fillId="36" borderId="10" xfId="1" applyNumberFormat="1" applyFont="1" applyFill="1" applyAlignment="1" applyProtection="1">
      <alignment horizontal="center" vertical="top" shrinkToFit="1"/>
    </xf>
    <xf numFmtId="0" fontId="31" fillId="36" borderId="0" xfId="0" applyFont="1" applyFill="1" applyAlignment="1" applyProtection="1">
      <alignment horizontal="center"/>
      <protection locked="0"/>
    </xf>
    <xf numFmtId="0" fontId="31" fillId="36" borderId="0" xfId="0" applyFont="1" applyFill="1" applyAlignment="1" applyProtection="1">
      <alignment horizontal="right"/>
      <protection locked="0"/>
    </xf>
    <xf numFmtId="0" fontId="0" fillId="36" borderId="0" xfId="0" applyFill="1" applyAlignment="1" applyProtection="1">
      <alignment horizontal="right"/>
      <protection locked="0"/>
    </xf>
    <xf numFmtId="0" fontId="0" fillId="36" borderId="0" xfId="0" applyFill="1" applyAlignment="1" applyProtection="1">
      <alignment horizontal="center"/>
      <protection locked="0"/>
    </xf>
    <xf numFmtId="0" fontId="9" fillId="36" borderId="0" xfId="245" applyFont="1" applyFill="1" applyAlignment="1">
      <alignment horizontal="center" wrapText="1"/>
    </xf>
    <xf numFmtId="0" fontId="2" fillId="36" borderId="10" xfId="0" applyNumberFormat="1" applyFont="1" applyFill="1" applyBorder="1" applyAlignment="1" applyProtection="1">
      <alignment horizontal="center" vertical="center" wrapText="1"/>
    </xf>
    <xf numFmtId="0" fontId="2" fillId="36" borderId="22" xfId="0" applyNumberFormat="1" applyFont="1" applyFill="1" applyBorder="1" applyAlignment="1" applyProtection="1">
      <alignment horizontal="center" vertical="center" wrapText="1"/>
    </xf>
    <xf numFmtId="0" fontId="3" fillId="36" borderId="0" xfId="0" applyNumberFormat="1" applyFont="1" applyFill="1" applyBorder="1" applyAlignment="1" applyProtection="1">
      <alignment horizontal="center" wrapText="1"/>
    </xf>
    <xf numFmtId="0" fontId="3" fillId="36" borderId="0" xfId="0" applyNumberFormat="1" applyFont="1" applyFill="1" applyBorder="1" applyAlignment="1" applyProtection="1">
      <alignment horizontal="center"/>
    </xf>
    <xf numFmtId="0" fontId="2" fillId="36" borderId="0" xfId="0" applyNumberFormat="1" applyFont="1" applyFill="1" applyBorder="1" applyAlignment="1" applyProtection="1">
      <alignment horizontal="right"/>
    </xf>
  </cellXfs>
  <cellStyles count="287">
    <cellStyle name="20% - Акцент1 2" xfId="36"/>
    <cellStyle name="20% - Акцент1 3" xfId="78"/>
    <cellStyle name="20% - Акцент1 4" xfId="120"/>
    <cellStyle name="20% - Акцент1 5" xfId="162"/>
    <cellStyle name="20% - Акцент1 6" xfId="204"/>
    <cellStyle name="20% - Акцент1 7" xfId="246"/>
    <cellStyle name="20% - Акцент2 2" xfId="37"/>
    <cellStyle name="20% - Акцент2 3" xfId="79"/>
    <cellStyle name="20% - Акцент2 4" xfId="121"/>
    <cellStyle name="20% - Акцент2 5" xfId="163"/>
    <cellStyle name="20% - Акцент2 6" xfId="205"/>
    <cellStyle name="20% - Акцент2 7" xfId="247"/>
    <cellStyle name="20% - Акцент3 2" xfId="38"/>
    <cellStyle name="20% - Акцент3 3" xfId="80"/>
    <cellStyle name="20% - Акцент3 4" xfId="122"/>
    <cellStyle name="20% - Акцент3 5" xfId="164"/>
    <cellStyle name="20% - Акцент3 6" xfId="206"/>
    <cellStyle name="20% - Акцент3 7" xfId="248"/>
    <cellStyle name="20% - Акцент4 2" xfId="39"/>
    <cellStyle name="20% - Акцент4 3" xfId="81"/>
    <cellStyle name="20% - Акцент4 4" xfId="123"/>
    <cellStyle name="20% - Акцент4 5" xfId="165"/>
    <cellStyle name="20% - Акцент4 6" xfId="207"/>
    <cellStyle name="20% - Акцент4 7" xfId="249"/>
    <cellStyle name="20% - Акцент5 2" xfId="40"/>
    <cellStyle name="20% - Акцент5 3" xfId="82"/>
    <cellStyle name="20% - Акцент5 4" xfId="124"/>
    <cellStyle name="20% - Акцент5 5" xfId="166"/>
    <cellStyle name="20% - Акцент5 6" xfId="208"/>
    <cellStyle name="20% - Акцент5 7" xfId="250"/>
    <cellStyle name="20% - Акцент6 2" xfId="41"/>
    <cellStyle name="20% - Акцент6 3" xfId="83"/>
    <cellStyle name="20% - Акцент6 4" xfId="125"/>
    <cellStyle name="20% - Акцент6 5" xfId="167"/>
    <cellStyle name="20% - Акцент6 6" xfId="209"/>
    <cellStyle name="20% - Акцент6 7" xfId="251"/>
    <cellStyle name="40% - Акцент1 2" xfId="42"/>
    <cellStyle name="40% - Акцент1 3" xfId="84"/>
    <cellStyle name="40% - Акцент1 4" xfId="126"/>
    <cellStyle name="40% - Акцент1 5" xfId="168"/>
    <cellStyle name="40% - Акцент1 6" xfId="210"/>
    <cellStyle name="40% - Акцент1 7" xfId="252"/>
    <cellStyle name="40% - Акцент2 2" xfId="43"/>
    <cellStyle name="40% - Акцент2 3" xfId="85"/>
    <cellStyle name="40% - Акцент2 4" xfId="127"/>
    <cellStyle name="40% - Акцент2 5" xfId="169"/>
    <cellStyle name="40% - Акцент2 6" xfId="211"/>
    <cellStyle name="40% - Акцент2 7" xfId="253"/>
    <cellStyle name="40% - Акцент3 2" xfId="44"/>
    <cellStyle name="40% - Акцент3 3" xfId="86"/>
    <cellStyle name="40% - Акцент3 4" xfId="128"/>
    <cellStyle name="40% - Акцент3 5" xfId="170"/>
    <cellStyle name="40% - Акцент3 6" xfId="212"/>
    <cellStyle name="40% - Акцент3 7" xfId="254"/>
    <cellStyle name="40% - Акцент4 2" xfId="45"/>
    <cellStyle name="40% - Акцент4 3" xfId="87"/>
    <cellStyle name="40% - Акцент4 4" xfId="129"/>
    <cellStyle name="40% - Акцент4 5" xfId="171"/>
    <cellStyle name="40% - Акцент4 6" xfId="213"/>
    <cellStyle name="40% - Акцент4 7" xfId="255"/>
    <cellStyle name="40% - Акцент5 2" xfId="46"/>
    <cellStyle name="40% - Акцент5 3" xfId="88"/>
    <cellStyle name="40% - Акцент5 4" xfId="130"/>
    <cellStyle name="40% - Акцент5 5" xfId="172"/>
    <cellStyle name="40% - Акцент5 6" xfId="214"/>
    <cellStyle name="40% - Акцент5 7" xfId="256"/>
    <cellStyle name="40% - Акцент6 2" xfId="47"/>
    <cellStyle name="40% - Акцент6 3" xfId="89"/>
    <cellStyle name="40% - Акцент6 4" xfId="131"/>
    <cellStyle name="40% - Акцент6 5" xfId="173"/>
    <cellStyle name="40% - Акцент6 6" xfId="215"/>
    <cellStyle name="40% - Акцент6 7" xfId="257"/>
    <cellStyle name="60% - Акцент1 2" xfId="48"/>
    <cellStyle name="60% - Акцент1 3" xfId="90"/>
    <cellStyle name="60% - Акцент1 4" xfId="132"/>
    <cellStyle name="60% - Акцент1 5" xfId="174"/>
    <cellStyle name="60% - Акцент1 6" xfId="216"/>
    <cellStyle name="60% - Акцент1 7" xfId="258"/>
    <cellStyle name="60% - Акцент2 2" xfId="49"/>
    <cellStyle name="60% - Акцент2 3" xfId="91"/>
    <cellStyle name="60% - Акцент2 4" xfId="133"/>
    <cellStyle name="60% - Акцент2 5" xfId="175"/>
    <cellStyle name="60% - Акцент2 6" xfId="217"/>
    <cellStyle name="60% - Акцент2 7" xfId="259"/>
    <cellStyle name="60% - Акцент3 2" xfId="50"/>
    <cellStyle name="60% - Акцент3 3" xfId="92"/>
    <cellStyle name="60% - Акцент3 4" xfId="134"/>
    <cellStyle name="60% - Акцент3 5" xfId="176"/>
    <cellStyle name="60% - Акцент3 6" xfId="218"/>
    <cellStyle name="60% - Акцент3 7" xfId="260"/>
    <cellStyle name="60% - Акцент4 2" xfId="51"/>
    <cellStyle name="60% - Акцент4 3" xfId="93"/>
    <cellStyle name="60% - Акцент4 4" xfId="135"/>
    <cellStyle name="60% - Акцент4 5" xfId="177"/>
    <cellStyle name="60% - Акцент4 6" xfId="219"/>
    <cellStyle name="60% - Акцент4 7" xfId="261"/>
    <cellStyle name="60% - Акцент5 2" xfId="52"/>
    <cellStyle name="60% - Акцент5 3" xfId="94"/>
    <cellStyle name="60% - Акцент5 4" xfId="136"/>
    <cellStyle name="60% - Акцент5 5" xfId="178"/>
    <cellStyle name="60% - Акцент5 6" xfId="220"/>
    <cellStyle name="60% - Акцент5 7" xfId="262"/>
    <cellStyle name="60% - Акцент6 2" xfId="53"/>
    <cellStyle name="60% - Акцент6 3" xfId="95"/>
    <cellStyle name="60% - Акцент6 4" xfId="137"/>
    <cellStyle name="60% - Акцент6 5" xfId="179"/>
    <cellStyle name="60% - Акцент6 6" xfId="221"/>
    <cellStyle name="60% - Акцент6 7" xfId="263"/>
    <cellStyle name="br" xfId="12"/>
    <cellStyle name="col" xfId="13"/>
    <cellStyle name="st31" xfId="1"/>
    <cellStyle name="st32" xfId="2"/>
    <cellStyle name="st33" xfId="14"/>
    <cellStyle name="style0" xfId="15"/>
    <cellStyle name="td" xfId="16"/>
    <cellStyle name="tr" xfId="17"/>
    <cellStyle name="xl21" xfId="18"/>
    <cellStyle name="xl22" xfId="19"/>
    <cellStyle name="xl23" xfId="3"/>
    <cellStyle name="xl24" xfId="4"/>
    <cellStyle name="xl25" xfId="5"/>
    <cellStyle name="xl26" xfId="20"/>
    <cellStyle name="xl27" xfId="21"/>
    <cellStyle name="xl28" xfId="6"/>
    <cellStyle name="xl29" xfId="22"/>
    <cellStyle name="xl30" xfId="23"/>
    <cellStyle name="xl31" xfId="7"/>
    <cellStyle name="xl32" xfId="24"/>
    <cellStyle name="xl33" xfId="25"/>
    <cellStyle name="xl34" xfId="26"/>
    <cellStyle name="xl35" xfId="27"/>
    <cellStyle name="xl36" xfId="28"/>
    <cellStyle name="xl37" xfId="8"/>
    <cellStyle name="xl38" xfId="29"/>
    <cellStyle name="xl39" xfId="9"/>
    <cellStyle name="xl40" xfId="10"/>
    <cellStyle name="xl41" xfId="30"/>
    <cellStyle name="xl42" xfId="11"/>
    <cellStyle name="xl43" xfId="31"/>
    <cellStyle name="xl44" xfId="32"/>
    <cellStyle name="xl45" xfId="33"/>
    <cellStyle name="xl46" xfId="34"/>
    <cellStyle name="Акцент1 2" xfId="54"/>
    <cellStyle name="Акцент1 3" xfId="96"/>
    <cellStyle name="Акцент1 4" xfId="138"/>
    <cellStyle name="Акцент1 5" xfId="180"/>
    <cellStyle name="Акцент1 6" xfId="222"/>
    <cellStyle name="Акцент1 7" xfId="264"/>
    <cellStyle name="Акцент2 2" xfId="55"/>
    <cellStyle name="Акцент2 3" xfId="97"/>
    <cellStyle name="Акцент2 4" xfId="139"/>
    <cellStyle name="Акцент2 5" xfId="181"/>
    <cellStyle name="Акцент2 6" xfId="223"/>
    <cellStyle name="Акцент2 7" xfId="265"/>
    <cellStyle name="Акцент3 2" xfId="56"/>
    <cellStyle name="Акцент3 3" xfId="98"/>
    <cellStyle name="Акцент3 4" xfId="140"/>
    <cellStyle name="Акцент3 5" xfId="182"/>
    <cellStyle name="Акцент3 6" xfId="224"/>
    <cellStyle name="Акцент3 7" xfId="266"/>
    <cellStyle name="Акцент4 2" xfId="57"/>
    <cellStyle name="Акцент4 3" xfId="99"/>
    <cellStyle name="Акцент4 4" xfId="141"/>
    <cellStyle name="Акцент4 5" xfId="183"/>
    <cellStyle name="Акцент4 6" xfId="225"/>
    <cellStyle name="Акцент4 7" xfId="267"/>
    <cellStyle name="Акцент5 2" xfId="58"/>
    <cellStyle name="Акцент5 3" xfId="100"/>
    <cellStyle name="Акцент5 4" xfId="142"/>
    <cellStyle name="Акцент5 5" xfId="184"/>
    <cellStyle name="Акцент5 6" xfId="226"/>
    <cellStyle name="Акцент5 7" xfId="268"/>
    <cellStyle name="Акцент6 2" xfId="59"/>
    <cellStyle name="Акцент6 3" xfId="101"/>
    <cellStyle name="Акцент6 4" xfId="143"/>
    <cellStyle name="Акцент6 5" xfId="185"/>
    <cellStyle name="Акцент6 6" xfId="227"/>
    <cellStyle name="Акцент6 7" xfId="269"/>
    <cellStyle name="Ввод  2" xfId="60"/>
    <cellStyle name="Ввод  3" xfId="102"/>
    <cellStyle name="Ввод  4" xfId="144"/>
    <cellStyle name="Ввод  5" xfId="186"/>
    <cellStyle name="Ввод  6" xfId="228"/>
    <cellStyle name="Ввод  7" xfId="270"/>
    <cellStyle name="Вывод 2" xfId="61"/>
    <cellStyle name="Вывод 3" xfId="103"/>
    <cellStyle name="Вывод 4" xfId="145"/>
    <cellStyle name="Вывод 5" xfId="187"/>
    <cellStyle name="Вывод 6" xfId="229"/>
    <cellStyle name="Вывод 7" xfId="271"/>
    <cellStyle name="Вычисление 2" xfId="62"/>
    <cellStyle name="Вычисление 3" xfId="104"/>
    <cellStyle name="Вычисление 4" xfId="146"/>
    <cellStyle name="Вычисление 5" xfId="188"/>
    <cellStyle name="Вычисление 6" xfId="230"/>
    <cellStyle name="Вычисление 7" xfId="272"/>
    <cellStyle name="Заголовок 1 2" xfId="63"/>
    <cellStyle name="Заголовок 1 3" xfId="105"/>
    <cellStyle name="Заголовок 1 4" xfId="147"/>
    <cellStyle name="Заголовок 1 5" xfId="189"/>
    <cellStyle name="Заголовок 1 6" xfId="231"/>
    <cellStyle name="Заголовок 1 7" xfId="273"/>
    <cellStyle name="Заголовок 2 2" xfId="64"/>
    <cellStyle name="Заголовок 2 3" xfId="106"/>
    <cellStyle name="Заголовок 2 4" xfId="148"/>
    <cellStyle name="Заголовок 2 5" xfId="190"/>
    <cellStyle name="Заголовок 2 6" xfId="232"/>
    <cellStyle name="Заголовок 2 7" xfId="274"/>
    <cellStyle name="Заголовок 3 2" xfId="65"/>
    <cellStyle name="Заголовок 3 3" xfId="107"/>
    <cellStyle name="Заголовок 3 4" xfId="149"/>
    <cellStyle name="Заголовок 3 5" xfId="191"/>
    <cellStyle name="Заголовок 3 6" xfId="233"/>
    <cellStyle name="Заголовок 3 7" xfId="275"/>
    <cellStyle name="Заголовок 4 2" xfId="66"/>
    <cellStyle name="Заголовок 4 3" xfId="108"/>
    <cellStyle name="Заголовок 4 4" xfId="150"/>
    <cellStyle name="Заголовок 4 5" xfId="192"/>
    <cellStyle name="Заголовок 4 6" xfId="234"/>
    <cellStyle name="Заголовок 4 7" xfId="276"/>
    <cellStyle name="Итог 2" xfId="67"/>
    <cellStyle name="Итог 3" xfId="109"/>
    <cellStyle name="Итог 4" xfId="151"/>
    <cellStyle name="Итог 5" xfId="193"/>
    <cellStyle name="Итог 6" xfId="235"/>
    <cellStyle name="Итог 7" xfId="277"/>
    <cellStyle name="Контрольная ячейка 2" xfId="68"/>
    <cellStyle name="Контрольная ячейка 3" xfId="110"/>
    <cellStyle name="Контрольная ячейка 4" xfId="152"/>
    <cellStyle name="Контрольная ячейка 5" xfId="194"/>
    <cellStyle name="Контрольная ячейка 6" xfId="236"/>
    <cellStyle name="Контрольная ячейка 7" xfId="278"/>
    <cellStyle name="Название 2" xfId="69"/>
    <cellStyle name="Название 3" xfId="111"/>
    <cellStyle name="Название 4" xfId="153"/>
    <cellStyle name="Название 5" xfId="195"/>
    <cellStyle name="Название 6" xfId="237"/>
    <cellStyle name="Название 7" xfId="279"/>
    <cellStyle name="Нейтральный 2" xfId="70"/>
    <cellStyle name="Нейтральный 3" xfId="112"/>
    <cellStyle name="Нейтральный 4" xfId="154"/>
    <cellStyle name="Нейтральный 5" xfId="196"/>
    <cellStyle name="Нейтральный 6" xfId="238"/>
    <cellStyle name="Нейтральный 7" xfId="280"/>
    <cellStyle name="Обычный" xfId="0" builtinId="0"/>
    <cellStyle name="Обычный 2" xfId="35"/>
    <cellStyle name="Обычный 3" xfId="77"/>
    <cellStyle name="Обычный 4" xfId="119"/>
    <cellStyle name="Обычный 5" xfId="161"/>
    <cellStyle name="Обычный 6" xfId="203"/>
    <cellStyle name="Обычный 7" xfId="245"/>
    <cellStyle name="Плохой 2" xfId="71"/>
    <cellStyle name="Плохой 3" xfId="113"/>
    <cellStyle name="Плохой 4" xfId="155"/>
    <cellStyle name="Плохой 5" xfId="197"/>
    <cellStyle name="Плохой 6" xfId="239"/>
    <cellStyle name="Плохой 7" xfId="281"/>
    <cellStyle name="Пояснение 2" xfId="72"/>
    <cellStyle name="Пояснение 3" xfId="114"/>
    <cellStyle name="Пояснение 4" xfId="156"/>
    <cellStyle name="Пояснение 5" xfId="198"/>
    <cellStyle name="Пояснение 6" xfId="240"/>
    <cellStyle name="Пояснение 7" xfId="282"/>
    <cellStyle name="Примечание 2" xfId="73"/>
    <cellStyle name="Примечание 3" xfId="115"/>
    <cellStyle name="Примечание 4" xfId="157"/>
    <cellStyle name="Примечание 5" xfId="199"/>
    <cellStyle name="Примечание 6" xfId="241"/>
    <cellStyle name="Примечание 7" xfId="283"/>
    <cellStyle name="Связанная ячейка 2" xfId="74"/>
    <cellStyle name="Связанная ячейка 3" xfId="116"/>
    <cellStyle name="Связанная ячейка 4" xfId="158"/>
    <cellStyle name="Связанная ячейка 5" xfId="200"/>
    <cellStyle name="Связанная ячейка 6" xfId="242"/>
    <cellStyle name="Связанная ячейка 7" xfId="284"/>
    <cellStyle name="Текст предупреждения 2" xfId="75"/>
    <cellStyle name="Текст предупреждения 3" xfId="117"/>
    <cellStyle name="Текст предупреждения 4" xfId="159"/>
    <cellStyle name="Текст предупреждения 5" xfId="201"/>
    <cellStyle name="Текст предупреждения 6" xfId="243"/>
    <cellStyle name="Текст предупреждения 7" xfId="285"/>
    <cellStyle name="Хороший 2" xfId="76"/>
    <cellStyle name="Хороший 3" xfId="118"/>
    <cellStyle name="Хороший 4" xfId="160"/>
    <cellStyle name="Хороший 5" xfId="202"/>
    <cellStyle name="Хороший 6" xfId="244"/>
    <cellStyle name="Хороший 7" xfId="2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Z522"/>
  <sheetViews>
    <sheetView showGridLines="0" tabSelected="1" zoomScale="80" zoomScaleNormal="80" workbookViewId="0">
      <pane ySplit="11" topLeftCell="A409" activePane="bottomLeft" state="frozen"/>
      <selection pane="bottomLeft" activeCell="AD11" sqref="AD11"/>
    </sheetView>
  </sheetViews>
  <sheetFormatPr defaultColWidth="9.140625" defaultRowHeight="15" outlineLevelRow="7"/>
  <cols>
    <col min="1" max="1" width="6.42578125" style="46" customWidth="1"/>
    <col min="2" max="2" width="7.7109375" style="46" customWidth="1"/>
    <col min="3" max="3" width="12.28515625" style="46" customWidth="1"/>
    <col min="4" max="4" width="5.140625" style="46" customWidth="1"/>
    <col min="5" max="9" width="9.140625" style="46" hidden="1" customWidth="1"/>
    <col min="10" max="10" width="53.7109375" style="46" customWidth="1"/>
    <col min="11" max="11" width="11.42578125" style="46" customWidth="1"/>
    <col min="12" max="19" width="9.140625" style="46" hidden="1" customWidth="1"/>
    <col min="20" max="20" width="10.7109375" style="46" customWidth="1"/>
    <col min="21" max="21" width="9.140625" style="46" hidden="1" customWidth="1"/>
    <col min="22" max="22" width="11.28515625" style="46" customWidth="1"/>
    <col min="23" max="24" width="9.140625" style="46" hidden="1" customWidth="1"/>
    <col min="25" max="16384" width="9.140625" style="46"/>
  </cols>
  <sheetData>
    <row r="1" spans="1:24" ht="15.75">
      <c r="J1" s="50" t="s">
        <v>564</v>
      </c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4" ht="15.75">
      <c r="J2" s="51" t="s">
        <v>563</v>
      </c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spans="1:24" ht="15.75">
      <c r="J3" s="51" t="s">
        <v>565</v>
      </c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</row>
    <row r="4" spans="1:24"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4"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4" ht="57.75" customHeight="1">
      <c r="A6" s="54" t="s">
        <v>302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</row>
    <row r="7" spans="1:24" ht="8.2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29"/>
      <c r="X7" s="28"/>
    </row>
    <row r="8" spans="1:24" ht="15.75" hidden="1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28"/>
      <c r="X8" s="28"/>
    </row>
    <row r="9" spans="1:24" ht="12.75" hidden="1" customHeight="1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spans="1:24" ht="161.25" customHeight="1">
      <c r="A10" s="45" t="s">
        <v>279</v>
      </c>
      <c r="B10" s="45" t="s">
        <v>280</v>
      </c>
      <c r="C10" s="45" t="s">
        <v>281</v>
      </c>
      <c r="D10" s="44" t="s">
        <v>282</v>
      </c>
      <c r="E10" s="43" t="s">
        <v>0</v>
      </c>
      <c r="F10" s="43" t="s">
        <v>0</v>
      </c>
      <c r="G10" s="43" t="s">
        <v>0</v>
      </c>
      <c r="H10" s="43" t="s">
        <v>0</v>
      </c>
      <c r="I10" s="43" t="s">
        <v>0</v>
      </c>
      <c r="J10" s="42" t="s">
        <v>278</v>
      </c>
      <c r="K10" s="41" t="s">
        <v>275</v>
      </c>
      <c r="L10" s="41" t="s">
        <v>276</v>
      </c>
      <c r="M10" s="41" t="s">
        <v>276</v>
      </c>
      <c r="N10" s="41" t="s">
        <v>276</v>
      </c>
      <c r="O10" s="41" t="s">
        <v>276</v>
      </c>
      <c r="P10" s="41" t="s">
        <v>276</v>
      </c>
      <c r="Q10" s="41" t="s">
        <v>276</v>
      </c>
      <c r="R10" s="41" t="s">
        <v>276</v>
      </c>
      <c r="S10" s="41" t="s">
        <v>276</v>
      </c>
      <c r="T10" s="27" t="s">
        <v>277</v>
      </c>
      <c r="U10" s="40" t="s">
        <v>0</v>
      </c>
      <c r="V10" s="39" t="s">
        <v>274</v>
      </c>
      <c r="W10" s="55" t="s">
        <v>0</v>
      </c>
      <c r="X10" s="55" t="s">
        <v>0</v>
      </c>
    </row>
    <row r="11" spans="1:24" ht="18" customHeight="1">
      <c r="A11" s="38">
        <v>1</v>
      </c>
      <c r="B11" s="38">
        <v>2</v>
      </c>
      <c r="C11" s="38">
        <v>3</v>
      </c>
      <c r="D11" s="38">
        <v>4</v>
      </c>
      <c r="E11" s="37"/>
      <c r="F11" s="37"/>
      <c r="G11" s="37"/>
      <c r="H11" s="37"/>
      <c r="I11" s="37"/>
      <c r="J11" s="26">
        <v>5</v>
      </c>
      <c r="K11" s="25">
        <v>6</v>
      </c>
      <c r="L11" s="25"/>
      <c r="M11" s="25"/>
      <c r="N11" s="25"/>
      <c r="O11" s="25"/>
      <c r="P11" s="25"/>
      <c r="Q11" s="25"/>
      <c r="R11" s="25"/>
      <c r="S11" s="25"/>
      <c r="T11" s="25">
        <v>7</v>
      </c>
      <c r="U11" s="24"/>
      <c r="V11" s="36">
        <v>8</v>
      </c>
      <c r="W11" s="56"/>
      <c r="X11" s="55"/>
    </row>
    <row r="12" spans="1:24">
      <c r="A12" s="38"/>
      <c r="B12" s="38"/>
      <c r="C12" s="38"/>
      <c r="D12" s="38"/>
      <c r="E12" s="34"/>
      <c r="F12" s="34"/>
      <c r="G12" s="34"/>
      <c r="H12" s="34"/>
      <c r="I12" s="34"/>
      <c r="J12" s="33" t="s">
        <v>283</v>
      </c>
      <c r="K12" s="13">
        <f t="shared" ref="K12:T12" si="0">K13+K37+K268+K404+K411+K419</f>
        <v>419010.8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285365.80049999995</v>
      </c>
      <c r="T12" s="13">
        <f t="shared" si="0"/>
        <v>284014.42280000006</v>
      </c>
      <c r="U12" s="13">
        <v>282518.59610000002</v>
      </c>
      <c r="V12" s="48">
        <f>T12/K12*100</f>
        <v>67.782124661225936</v>
      </c>
      <c r="W12" s="35"/>
      <c r="X12" s="32"/>
    </row>
    <row r="13" spans="1:24" ht="20.25" customHeight="1">
      <c r="A13" s="14" t="s">
        <v>1</v>
      </c>
      <c r="B13" s="14"/>
      <c r="C13" s="14"/>
      <c r="D13" s="14"/>
      <c r="E13" s="14"/>
      <c r="F13" s="14"/>
      <c r="G13" s="14"/>
      <c r="H13" s="14"/>
      <c r="I13" s="15">
        <v>0</v>
      </c>
      <c r="J13" s="16" t="s">
        <v>322</v>
      </c>
      <c r="K13" s="17">
        <f>K14+K23+K30</f>
        <v>9768.1</v>
      </c>
      <c r="L13" s="17">
        <f t="shared" ref="L13:S13" si="1">L14+L23+L30</f>
        <v>0</v>
      </c>
      <c r="M13" s="17">
        <f t="shared" si="1"/>
        <v>0</v>
      </c>
      <c r="N13" s="17">
        <f t="shared" si="1"/>
        <v>0</v>
      </c>
      <c r="O13" s="17">
        <f t="shared" si="1"/>
        <v>0</v>
      </c>
      <c r="P13" s="17">
        <f t="shared" si="1"/>
        <v>0</v>
      </c>
      <c r="Q13" s="17">
        <f t="shared" si="1"/>
        <v>0</v>
      </c>
      <c r="R13" s="17">
        <f t="shared" si="1"/>
        <v>0</v>
      </c>
      <c r="S13" s="17">
        <f t="shared" si="1"/>
        <v>6912.6437000000005</v>
      </c>
      <c r="T13" s="17">
        <f>T14+T23+T30</f>
        <v>6798.6</v>
      </c>
      <c r="U13" s="17">
        <v>6756.9489000000003</v>
      </c>
      <c r="V13" s="48">
        <f t="shared" ref="V13:V76" si="2">T13/K13*100</f>
        <v>69.600024569773041</v>
      </c>
      <c r="W13" s="23">
        <v>0.70767536163634692</v>
      </c>
      <c r="X13" s="22">
        <v>0</v>
      </c>
    </row>
    <row r="14" spans="1:24" outlineLevel="1">
      <c r="A14" s="18" t="s">
        <v>1</v>
      </c>
      <c r="B14" s="18" t="s">
        <v>2</v>
      </c>
      <c r="C14" s="18"/>
      <c r="D14" s="18"/>
      <c r="E14" s="18"/>
      <c r="F14" s="18"/>
      <c r="G14" s="18"/>
      <c r="H14" s="18"/>
      <c r="I14" s="19">
        <v>0</v>
      </c>
      <c r="J14" s="20" t="s">
        <v>323</v>
      </c>
      <c r="K14" s="21">
        <v>6977.1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4546.7103999999999</v>
      </c>
      <c r="T14" s="21">
        <v>4432.7</v>
      </c>
      <c r="U14" s="21">
        <v>4391.0155999999997</v>
      </c>
      <c r="V14" s="49">
        <f t="shared" si="2"/>
        <v>63.532126528213716</v>
      </c>
      <c r="W14" s="31">
        <v>0.65166192257528199</v>
      </c>
      <c r="X14" s="22">
        <v>0</v>
      </c>
    </row>
    <row r="15" spans="1:24" ht="38.25" outlineLevel="2">
      <c r="A15" s="1" t="s">
        <v>1</v>
      </c>
      <c r="B15" s="1" t="s">
        <v>3</v>
      </c>
      <c r="C15" s="1"/>
      <c r="D15" s="1"/>
      <c r="E15" s="1"/>
      <c r="F15" s="1"/>
      <c r="G15" s="1"/>
      <c r="H15" s="1"/>
      <c r="I15" s="2">
        <v>0</v>
      </c>
      <c r="J15" s="3" t="s">
        <v>324</v>
      </c>
      <c r="K15" s="4">
        <v>6977.1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4546.7103999999999</v>
      </c>
      <c r="T15" s="21">
        <v>4432.7</v>
      </c>
      <c r="U15" s="4">
        <v>4391.0155999999997</v>
      </c>
      <c r="V15" s="49">
        <f t="shared" si="2"/>
        <v>63.532126528213716</v>
      </c>
      <c r="W15" s="31">
        <v>0.65166192257528199</v>
      </c>
      <c r="X15" s="22">
        <v>0</v>
      </c>
    </row>
    <row r="16" spans="1:24" ht="38.25" outlineLevel="3">
      <c r="A16" s="1" t="s">
        <v>1</v>
      </c>
      <c r="B16" s="1" t="s">
        <v>3</v>
      </c>
      <c r="C16" s="1" t="s">
        <v>4</v>
      </c>
      <c r="D16" s="1"/>
      <c r="E16" s="1"/>
      <c r="F16" s="1"/>
      <c r="G16" s="1"/>
      <c r="H16" s="1"/>
      <c r="I16" s="2">
        <v>0</v>
      </c>
      <c r="J16" s="3" t="s">
        <v>325</v>
      </c>
      <c r="K16" s="4">
        <v>6977.1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4546.7103999999999</v>
      </c>
      <c r="T16" s="21">
        <v>4432.7</v>
      </c>
      <c r="U16" s="4">
        <v>4391.0155999999997</v>
      </c>
      <c r="V16" s="49">
        <f t="shared" si="2"/>
        <v>63.532126528213716</v>
      </c>
      <c r="W16" s="31">
        <v>0.65166192257528199</v>
      </c>
      <c r="X16" s="22">
        <v>0</v>
      </c>
    </row>
    <row r="17" spans="1:24" ht="30" customHeight="1" outlineLevel="4">
      <c r="A17" s="1" t="s">
        <v>1</v>
      </c>
      <c r="B17" s="1" t="s">
        <v>3</v>
      </c>
      <c r="C17" s="1" t="s">
        <v>5</v>
      </c>
      <c r="D17" s="1"/>
      <c r="E17" s="1"/>
      <c r="F17" s="1"/>
      <c r="G17" s="1"/>
      <c r="H17" s="1"/>
      <c r="I17" s="2">
        <v>0</v>
      </c>
      <c r="J17" s="3" t="s">
        <v>326</v>
      </c>
      <c r="K17" s="4">
        <v>6977.1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4546.7103999999999</v>
      </c>
      <c r="T17" s="21">
        <v>4432.7</v>
      </c>
      <c r="U17" s="4">
        <v>4391.0155999999997</v>
      </c>
      <c r="V17" s="49">
        <f t="shared" si="2"/>
        <v>63.532126528213716</v>
      </c>
      <c r="W17" s="31">
        <v>0.65166192257528199</v>
      </c>
      <c r="X17" s="22">
        <v>0</v>
      </c>
    </row>
    <row r="18" spans="1:24" outlineLevel="5">
      <c r="A18" s="1" t="s">
        <v>1</v>
      </c>
      <c r="B18" s="1" t="s">
        <v>3</v>
      </c>
      <c r="C18" s="1" t="s">
        <v>6</v>
      </c>
      <c r="D18" s="1"/>
      <c r="E18" s="1"/>
      <c r="F18" s="1"/>
      <c r="G18" s="1"/>
      <c r="H18" s="1"/>
      <c r="I18" s="2">
        <v>0</v>
      </c>
      <c r="J18" s="3" t="s">
        <v>327</v>
      </c>
      <c r="K18" s="4">
        <v>6977.1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4546.7103999999999</v>
      </c>
      <c r="T18" s="21">
        <v>4432.7</v>
      </c>
      <c r="U18" s="4">
        <v>4391.0155999999997</v>
      </c>
      <c r="V18" s="49">
        <f t="shared" si="2"/>
        <v>63.532126528213716</v>
      </c>
      <c r="W18" s="31">
        <v>0.65166192257528199</v>
      </c>
      <c r="X18" s="22">
        <v>0</v>
      </c>
    </row>
    <row r="19" spans="1:24" ht="42" customHeight="1" outlineLevel="6">
      <c r="A19" s="1" t="s">
        <v>1</v>
      </c>
      <c r="B19" s="1" t="s">
        <v>3</v>
      </c>
      <c r="C19" s="1" t="s">
        <v>7</v>
      </c>
      <c r="D19" s="1"/>
      <c r="E19" s="1"/>
      <c r="F19" s="1"/>
      <c r="G19" s="1"/>
      <c r="H19" s="1"/>
      <c r="I19" s="2">
        <v>0</v>
      </c>
      <c r="J19" s="3" t="s">
        <v>328</v>
      </c>
      <c r="K19" s="4">
        <v>6977.1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4546.7103999999999</v>
      </c>
      <c r="T19" s="21">
        <v>4432.7</v>
      </c>
      <c r="U19" s="4">
        <v>4391.0155999999997</v>
      </c>
      <c r="V19" s="49">
        <f t="shared" si="2"/>
        <v>63.532126528213716</v>
      </c>
      <c r="W19" s="31">
        <v>0.65166192257528199</v>
      </c>
      <c r="X19" s="22">
        <v>0</v>
      </c>
    </row>
    <row r="20" spans="1:24" ht="54" customHeight="1" outlineLevel="7">
      <c r="A20" s="1" t="s">
        <v>1</v>
      </c>
      <c r="B20" s="1" t="s">
        <v>3</v>
      </c>
      <c r="C20" s="1" t="s">
        <v>7</v>
      </c>
      <c r="D20" s="1" t="s">
        <v>8</v>
      </c>
      <c r="E20" s="1"/>
      <c r="F20" s="1"/>
      <c r="G20" s="1"/>
      <c r="H20" s="1"/>
      <c r="I20" s="2">
        <v>0</v>
      </c>
      <c r="J20" s="3" t="s">
        <v>295</v>
      </c>
      <c r="K20" s="4">
        <v>6068.4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4077.82</v>
      </c>
      <c r="T20" s="4">
        <v>3958.2</v>
      </c>
      <c r="U20" s="4">
        <v>3933.7874000000002</v>
      </c>
      <c r="V20" s="49">
        <f t="shared" si="2"/>
        <v>65.226418825390553</v>
      </c>
      <c r="W20" s="31">
        <v>0.6719761386856502</v>
      </c>
      <c r="X20" s="22">
        <v>0</v>
      </c>
    </row>
    <row r="21" spans="1:24" ht="25.5" outlineLevel="7">
      <c r="A21" s="1" t="s">
        <v>1</v>
      </c>
      <c r="B21" s="1" t="s">
        <v>3</v>
      </c>
      <c r="C21" s="1" t="s">
        <v>7</v>
      </c>
      <c r="D21" s="1" t="s">
        <v>9</v>
      </c>
      <c r="E21" s="1"/>
      <c r="F21" s="1"/>
      <c r="G21" s="1"/>
      <c r="H21" s="1"/>
      <c r="I21" s="2">
        <v>0</v>
      </c>
      <c r="J21" s="3" t="s">
        <v>329</v>
      </c>
      <c r="K21" s="4">
        <v>902.7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465.18200000000002</v>
      </c>
      <c r="T21" s="4">
        <v>470.8</v>
      </c>
      <c r="U21" s="4">
        <v>453.51979999999998</v>
      </c>
      <c r="V21" s="49">
        <f t="shared" si="2"/>
        <v>52.154647169602299</v>
      </c>
      <c r="W21" s="31">
        <v>0.51532292012850334</v>
      </c>
      <c r="X21" s="22">
        <v>0</v>
      </c>
    </row>
    <row r="22" spans="1:24" outlineLevel="7">
      <c r="A22" s="1" t="s">
        <v>1</v>
      </c>
      <c r="B22" s="1" t="s">
        <v>3</v>
      </c>
      <c r="C22" s="1" t="s">
        <v>7</v>
      </c>
      <c r="D22" s="1" t="s">
        <v>10</v>
      </c>
      <c r="E22" s="1"/>
      <c r="F22" s="1"/>
      <c r="G22" s="1"/>
      <c r="H22" s="1"/>
      <c r="I22" s="2">
        <v>0</v>
      </c>
      <c r="J22" s="3" t="s">
        <v>330</v>
      </c>
      <c r="K22" s="4">
        <v>6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3.7084000000000001</v>
      </c>
      <c r="T22" s="4">
        <v>3.7</v>
      </c>
      <c r="U22" s="4">
        <v>3.7084000000000001</v>
      </c>
      <c r="V22" s="49">
        <f t="shared" si="2"/>
        <v>61.666666666666671</v>
      </c>
      <c r="W22" s="31">
        <v>0.61806666666666665</v>
      </c>
      <c r="X22" s="22">
        <v>0</v>
      </c>
    </row>
    <row r="23" spans="1:24" outlineLevel="1">
      <c r="A23" s="1" t="s">
        <v>1</v>
      </c>
      <c r="B23" s="1" t="s">
        <v>11</v>
      </c>
      <c r="C23" s="1"/>
      <c r="D23" s="1"/>
      <c r="E23" s="1"/>
      <c r="F23" s="1"/>
      <c r="G23" s="1"/>
      <c r="H23" s="1"/>
      <c r="I23" s="2">
        <v>0</v>
      </c>
      <c r="J23" s="3" t="s">
        <v>331</v>
      </c>
      <c r="K23" s="4">
        <v>605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403.33330000000001</v>
      </c>
      <c r="T23" s="4">
        <v>403.3</v>
      </c>
      <c r="U23" s="4">
        <v>403.33330000000001</v>
      </c>
      <c r="V23" s="49">
        <f t="shared" si="2"/>
        <v>66.661157024793397</v>
      </c>
      <c r="W23" s="31">
        <v>0.66666661157024798</v>
      </c>
      <c r="X23" s="22">
        <v>0</v>
      </c>
    </row>
    <row r="24" spans="1:24" ht="25.5" outlineLevel="2">
      <c r="A24" s="1" t="s">
        <v>1</v>
      </c>
      <c r="B24" s="1" t="s">
        <v>12</v>
      </c>
      <c r="C24" s="1"/>
      <c r="D24" s="1"/>
      <c r="E24" s="1"/>
      <c r="F24" s="1"/>
      <c r="G24" s="1"/>
      <c r="H24" s="1"/>
      <c r="I24" s="2">
        <v>0</v>
      </c>
      <c r="J24" s="3" t="s">
        <v>332</v>
      </c>
      <c r="K24" s="4">
        <v>605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403.33330000000001</v>
      </c>
      <c r="T24" s="4">
        <v>403.33330000000001</v>
      </c>
      <c r="U24" s="4">
        <v>403.33330000000001</v>
      </c>
      <c r="V24" s="49">
        <f t="shared" si="2"/>
        <v>66.666661157024805</v>
      </c>
      <c r="W24" s="31">
        <v>0.66666661157024798</v>
      </c>
      <c r="X24" s="22">
        <v>0</v>
      </c>
    </row>
    <row r="25" spans="1:24" ht="38.25" outlineLevel="3">
      <c r="A25" s="1" t="s">
        <v>1</v>
      </c>
      <c r="B25" s="1" t="s">
        <v>12</v>
      </c>
      <c r="C25" s="1" t="s">
        <v>4</v>
      </c>
      <c r="D25" s="1"/>
      <c r="E25" s="1"/>
      <c r="F25" s="1"/>
      <c r="G25" s="1"/>
      <c r="H25" s="1"/>
      <c r="I25" s="2">
        <v>0</v>
      </c>
      <c r="J25" s="3" t="s">
        <v>325</v>
      </c>
      <c r="K25" s="4">
        <v>605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403.33330000000001</v>
      </c>
      <c r="T25" s="4">
        <v>403.33330000000001</v>
      </c>
      <c r="U25" s="4">
        <v>403.33330000000001</v>
      </c>
      <c r="V25" s="49">
        <f t="shared" si="2"/>
        <v>66.666661157024805</v>
      </c>
      <c r="W25" s="31">
        <v>0.66666661157024798</v>
      </c>
      <c r="X25" s="22">
        <v>0</v>
      </c>
    </row>
    <row r="26" spans="1:24" ht="25.5" outlineLevel="4">
      <c r="A26" s="1" t="s">
        <v>1</v>
      </c>
      <c r="B26" s="1" t="s">
        <v>12</v>
      </c>
      <c r="C26" s="1" t="s">
        <v>13</v>
      </c>
      <c r="D26" s="1"/>
      <c r="E26" s="1"/>
      <c r="F26" s="1"/>
      <c r="G26" s="1"/>
      <c r="H26" s="1"/>
      <c r="I26" s="2">
        <v>0</v>
      </c>
      <c r="J26" s="3" t="s">
        <v>333</v>
      </c>
      <c r="K26" s="4">
        <v>605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403.33330000000001</v>
      </c>
      <c r="T26" s="4">
        <v>403.33330000000001</v>
      </c>
      <c r="U26" s="4">
        <v>403.33330000000001</v>
      </c>
      <c r="V26" s="49">
        <f t="shared" si="2"/>
        <v>66.666661157024805</v>
      </c>
      <c r="W26" s="31">
        <v>0.66666661157024798</v>
      </c>
      <c r="X26" s="22">
        <v>0</v>
      </c>
    </row>
    <row r="27" spans="1:24" ht="25.5" outlineLevel="5">
      <c r="A27" s="1" t="s">
        <v>1</v>
      </c>
      <c r="B27" s="1" t="s">
        <v>12</v>
      </c>
      <c r="C27" s="1" t="s">
        <v>14</v>
      </c>
      <c r="D27" s="1"/>
      <c r="E27" s="1"/>
      <c r="F27" s="1"/>
      <c r="G27" s="1"/>
      <c r="H27" s="1"/>
      <c r="I27" s="2">
        <v>0</v>
      </c>
      <c r="J27" s="3" t="s">
        <v>334</v>
      </c>
      <c r="K27" s="4">
        <v>605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403.33330000000001</v>
      </c>
      <c r="T27" s="4">
        <v>403.33330000000001</v>
      </c>
      <c r="U27" s="4">
        <v>403.33330000000001</v>
      </c>
      <c r="V27" s="49">
        <f t="shared" si="2"/>
        <v>66.666661157024805</v>
      </c>
      <c r="W27" s="31">
        <v>0.66666661157024798</v>
      </c>
      <c r="X27" s="22">
        <v>0</v>
      </c>
    </row>
    <row r="28" spans="1:24" outlineLevel="6">
      <c r="A28" s="1" t="s">
        <v>1</v>
      </c>
      <c r="B28" s="1" t="s">
        <v>12</v>
      </c>
      <c r="C28" s="1" t="s">
        <v>15</v>
      </c>
      <c r="D28" s="1"/>
      <c r="E28" s="1"/>
      <c r="F28" s="1"/>
      <c r="G28" s="1"/>
      <c r="H28" s="1"/>
      <c r="I28" s="2">
        <v>0</v>
      </c>
      <c r="J28" s="3" t="s">
        <v>335</v>
      </c>
      <c r="K28" s="4">
        <v>605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403.33330000000001</v>
      </c>
      <c r="T28" s="4">
        <v>403.33330000000001</v>
      </c>
      <c r="U28" s="4">
        <v>403.33330000000001</v>
      </c>
      <c r="V28" s="49">
        <f t="shared" si="2"/>
        <v>66.666661157024805</v>
      </c>
      <c r="W28" s="31">
        <v>0.66666661157024798</v>
      </c>
      <c r="X28" s="22">
        <v>0</v>
      </c>
    </row>
    <row r="29" spans="1:24" outlineLevel="7">
      <c r="A29" s="1" t="s">
        <v>1</v>
      </c>
      <c r="B29" s="1" t="s">
        <v>12</v>
      </c>
      <c r="C29" s="1" t="s">
        <v>15</v>
      </c>
      <c r="D29" s="1" t="s">
        <v>16</v>
      </c>
      <c r="E29" s="1"/>
      <c r="F29" s="1"/>
      <c r="G29" s="1"/>
      <c r="H29" s="1"/>
      <c r="I29" s="2">
        <v>0</v>
      </c>
      <c r="J29" s="3" t="s">
        <v>336</v>
      </c>
      <c r="K29" s="4">
        <v>605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403.33330000000001</v>
      </c>
      <c r="T29" s="4">
        <v>403.33330000000001</v>
      </c>
      <c r="U29" s="4">
        <v>403.33330000000001</v>
      </c>
      <c r="V29" s="49">
        <f t="shared" si="2"/>
        <v>66.666661157024805</v>
      </c>
      <c r="W29" s="31">
        <v>0.66666661157024798</v>
      </c>
      <c r="X29" s="22">
        <v>0</v>
      </c>
    </row>
    <row r="30" spans="1:24" ht="29.25" customHeight="1" outlineLevel="1">
      <c r="A30" s="1" t="s">
        <v>1</v>
      </c>
      <c r="B30" s="1" t="s">
        <v>17</v>
      </c>
      <c r="C30" s="1"/>
      <c r="D30" s="1"/>
      <c r="E30" s="1"/>
      <c r="F30" s="1"/>
      <c r="G30" s="1"/>
      <c r="H30" s="1"/>
      <c r="I30" s="2">
        <v>0</v>
      </c>
      <c r="J30" s="3" t="s">
        <v>337</v>
      </c>
      <c r="K30" s="4">
        <v>2186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1962.6</v>
      </c>
      <c r="T30" s="4">
        <v>1962.6</v>
      </c>
      <c r="U30" s="4">
        <v>1962.6</v>
      </c>
      <c r="V30" s="49">
        <f t="shared" si="2"/>
        <v>89.780420860018296</v>
      </c>
      <c r="W30" s="31">
        <v>0.89780420860018295</v>
      </c>
      <c r="X30" s="22">
        <v>0</v>
      </c>
    </row>
    <row r="31" spans="1:24" outlineLevel="2">
      <c r="A31" s="1" t="s">
        <v>1</v>
      </c>
      <c r="B31" s="1" t="s">
        <v>18</v>
      </c>
      <c r="C31" s="1"/>
      <c r="D31" s="1"/>
      <c r="E31" s="1"/>
      <c r="F31" s="1"/>
      <c r="G31" s="1"/>
      <c r="H31" s="1"/>
      <c r="I31" s="2">
        <v>0</v>
      </c>
      <c r="J31" s="3" t="s">
        <v>338</v>
      </c>
      <c r="K31" s="4">
        <v>2186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1962.6</v>
      </c>
      <c r="T31" s="4">
        <v>1962.6</v>
      </c>
      <c r="U31" s="4">
        <v>1962.6</v>
      </c>
      <c r="V31" s="49">
        <f t="shared" si="2"/>
        <v>89.780420860018296</v>
      </c>
      <c r="W31" s="31">
        <v>0.89780420860018295</v>
      </c>
      <c r="X31" s="22">
        <v>0</v>
      </c>
    </row>
    <row r="32" spans="1:24" ht="38.25" outlineLevel="3">
      <c r="A32" s="1" t="s">
        <v>1</v>
      </c>
      <c r="B32" s="1" t="s">
        <v>18</v>
      </c>
      <c r="C32" s="1" t="s">
        <v>4</v>
      </c>
      <c r="D32" s="1"/>
      <c r="E32" s="1"/>
      <c r="F32" s="1"/>
      <c r="G32" s="1"/>
      <c r="H32" s="1"/>
      <c r="I32" s="2">
        <v>0</v>
      </c>
      <c r="J32" s="3" t="s">
        <v>339</v>
      </c>
      <c r="K32" s="4">
        <v>2186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1962.6</v>
      </c>
      <c r="T32" s="4">
        <v>1962.6</v>
      </c>
      <c r="U32" s="4">
        <v>1962.6</v>
      </c>
      <c r="V32" s="49">
        <f t="shared" si="2"/>
        <v>89.780420860018296</v>
      </c>
      <c r="W32" s="31">
        <v>0.89780420860018295</v>
      </c>
      <c r="X32" s="22">
        <v>0</v>
      </c>
    </row>
    <row r="33" spans="1:24" ht="25.5" outlineLevel="4">
      <c r="A33" s="1" t="s">
        <v>1</v>
      </c>
      <c r="B33" s="1" t="s">
        <v>18</v>
      </c>
      <c r="C33" s="1" t="s">
        <v>19</v>
      </c>
      <c r="D33" s="1"/>
      <c r="E33" s="1"/>
      <c r="F33" s="1"/>
      <c r="G33" s="1"/>
      <c r="H33" s="1"/>
      <c r="I33" s="2">
        <v>0</v>
      </c>
      <c r="J33" s="3" t="s">
        <v>340</v>
      </c>
      <c r="K33" s="4">
        <v>2186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1962.6</v>
      </c>
      <c r="T33" s="4">
        <v>1962.6</v>
      </c>
      <c r="U33" s="4">
        <v>1962.6</v>
      </c>
      <c r="V33" s="49">
        <f t="shared" si="2"/>
        <v>89.780420860018296</v>
      </c>
      <c r="W33" s="31">
        <v>0.89780420860018295</v>
      </c>
      <c r="X33" s="22">
        <v>0</v>
      </c>
    </row>
    <row r="34" spans="1:24" ht="38.25" outlineLevel="5">
      <c r="A34" s="1" t="s">
        <v>1</v>
      </c>
      <c r="B34" s="1" t="s">
        <v>18</v>
      </c>
      <c r="C34" s="1" t="s">
        <v>20</v>
      </c>
      <c r="D34" s="1"/>
      <c r="E34" s="1"/>
      <c r="F34" s="1"/>
      <c r="G34" s="1"/>
      <c r="H34" s="1"/>
      <c r="I34" s="2">
        <v>0</v>
      </c>
      <c r="J34" s="3" t="s">
        <v>341</v>
      </c>
      <c r="K34" s="4">
        <v>2186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1962.6</v>
      </c>
      <c r="T34" s="4">
        <v>1962.6</v>
      </c>
      <c r="U34" s="4">
        <v>1962.6</v>
      </c>
      <c r="V34" s="49">
        <f t="shared" si="2"/>
        <v>89.780420860018296</v>
      </c>
      <c r="W34" s="31">
        <v>0.89780420860018295</v>
      </c>
      <c r="X34" s="22">
        <v>0</v>
      </c>
    </row>
    <row r="35" spans="1:24" outlineLevel="6">
      <c r="A35" s="1" t="s">
        <v>1</v>
      </c>
      <c r="B35" s="1" t="s">
        <v>18</v>
      </c>
      <c r="C35" s="1" t="s">
        <v>21</v>
      </c>
      <c r="D35" s="1"/>
      <c r="E35" s="1"/>
      <c r="F35" s="1"/>
      <c r="G35" s="1"/>
      <c r="H35" s="1"/>
      <c r="I35" s="2">
        <v>0</v>
      </c>
      <c r="J35" s="3" t="s">
        <v>342</v>
      </c>
      <c r="K35" s="4">
        <v>2186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1962.6</v>
      </c>
      <c r="T35" s="4">
        <v>1962.6</v>
      </c>
      <c r="U35" s="4">
        <v>1962.6</v>
      </c>
      <c r="V35" s="49">
        <f t="shared" si="2"/>
        <v>89.780420860018296</v>
      </c>
      <c r="W35" s="31">
        <v>0.89780420860018295</v>
      </c>
      <c r="X35" s="22">
        <v>0</v>
      </c>
    </row>
    <row r="36" spans="1:24" outlineLevel="7">
      <c r="A36" s="1" t="s">
        <v>1</v>
      </c>
      <c r="B36" s="1" t="s">
        <v>18</v>
      </c>
      <c r="C36" s="1" t="s">
        <v>21</v>
      </c>
      <c r="D36" s="1" t="s">
        <v>22</v>
      </c>
      <c r="E36" s="1"/>
      <c r="F36" s="1"/>
      <c r="G36" s="1"/>
      <c r="H36" s="1"/>
      <c r="I36" s="2">
        <v>0</v>
      </c>
      <c r="J36" s="3" t="s">
        <v>298</v>
      </c>
      <c r="K36" s="4">
        <v>2186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1962.6</v>
      </c>
      <c r="T36" s="4">
        <v>1962.6</v>
      </c>
      <c r="U36" s="4">
        <v>1962.6</v>
      </c>
      <c r="V36" s="49">
        <f t="shared" si="2"/>
        <v>89.780420860018296</v>
      </c>
      <c r="W36" s="31">
        <v>0.89780420860018295</v>
      </c>
      <c r="X36" s="22">
        <v>0</v>
      </c>
    </row>
    <row r="37" spans="1:24">
      <c r="A37" s="9" t="s">
        <v>23</v>
      </c>
      <c r="B37" s="9"/>
      <c r="C37" s="9"/>
      <c r="D37" s="9"/>
      <c r="E37" s="9"/>
      <c r="F37" s="9"/>
      <c r="G37" s="9"/>
      <c r="H37" s="9"/>
      <c r="I37" s="10">
        <v>0</v>
      </c>
      <c r="J37" s="11" t="s">
        <v>284</v>
      </c>
      <c r="K37" s="12">
        <v>99464.7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67811.821599999996</v>
      </c>
      <c r="T37" s="12">
        <f>T38+T114+T135+T170+T216+T224+T259</f>
        <v>67216.39880000001</v>
      </c>
      <c r="U37" s="12">
        <v>67068.375100000005</v>
      </c>
      <c r="V37" s="48">
        <f t="shared" si="2"/>
        <v>67.578144608087101</v>
      </c>
      <c r="W37" s="31">
        <v>0.68176750199967362</v>
      </c>
      <c r="X37" s="22">
        <v>0</v>
      </c>
    </row>
    <row r="38" spans="1:24" outlineLevel="1">
      <c r="A38" s="1" t="s">
        <v>23</v>
      </c>
      <c r="B38" s="1" t="s">
        <v>2</v>
      </c>
      <c r="C38" s="1"/>
      <c r="D38" s="1"/>
      <c r="E38" s="1"/>
      <c r="F38" s="1"/>
      <c r="G38" s="1"/>
      <c r="H38" s="1"/>
      <c r="I38" s="2">
        <v>0</v>
      </c>
      <c r="J38" s="3" t="s">
        <v>323</v>
      </c>
      <c r="K38" s="4">
        <v>35628.205800000003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23755.855500000001</v>
      </c>
      <c r="T38" s="4">
        <f>T39+T45+T55+T61+T66</f>
        <v>23203.599999999999</v>
      </c>
      <c r="U38" s="4">
        <v>23079.089499999998</v>
      </c>
      <c r="V38" s="49">
        <f t="shared" si="2"/>
        <v>65.127051668709058</v>
      </c>
      <c r="W38" s="31">
        <v>0.66677103060856346</v>
      </c>
      <c r="X38" s="22">
        <v>0</v>
      </c>
    </row>
    <row r="39" spans="1:24" ht="25.5" outlineLevel="2">
      <c r="A39" s="1" t="s">
        <v>23</v>
      </c>
      <c r="B39" s="1" t="s">
        <v>24</v>
      </c>
      <c r="C39" s="1"/>
      <c r="D39" s="1"/>
      <c r="E39" s="1"/>
      <c r="F39" s="1"/>
      <c r="G39" s="1"/>
      <c r="H39" s="1"/>
      <c r="I39" s="2">
        <v>0</v>
      </c>
      <c r="J39" s="3" t="s">
        <v>285</v>
      </c>
      <c r="K39" s="4">
        <v>1262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891.18719999999996</v>
      </c>
      <c r="T39" s="4">
        <v>886.2</v>
      </c>
      <c r="U39" s="4">
        <v>886.16150000000005</v>
      </c>
      <c r="V39" s="49">
        <f t="shared" si="2"/>
        <v>70.22187004754359</v>
      </c>
      <c r="W39" s="31">
        <v>0.70617052297939775</v>
      </c>
      <c r="X39" s="22">
        <v>0</v>
      </c>
    </row>
    <row r="40" spans="1:24" ht="38.25" outlineLevel="3">
      <c r="A40" s="1" t="s">
        <v>23</v>
      </c>
      <c r="B40" s="1" t="s">
        <v>24</v>
      </c>
      <c r="C40" s="1" t="s">
        <v>25</v>
      </c>
      <c r="D40" s="1"/>
      <c r="E40" s="1"/>
      <c r="F40" s="1"/>
      <c r="G40" s="1"/>
      <c r="H40" s="1"/>
      <c r="I40" s="2">
        <v>0</v>
      </c>
      <c r="J40" s="3" t="s">
        <v>343</v>
      </c>
      <c r="K40" s="4">
        <v>1262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891.18719999999996</v>
      </c>
      <c r="T40" s="4">
        <v>886.16150000000005</v>
      </c>
      <c r="U40" s="4">
        <v>886.16150000000005</v>
      </c>
      <c r="V40" s="49">
        <f t="shared" si="2"/>
        <v>70.218819334389863</v>
      </c>
      <c r="W40" s="31">
        <v>0.70617052297939775</v>
      </c>
      <c r="X40" s="22">
        <v>0</v>
      </c>
    </row>
    <row r="41" spans="1:24" ht="25.5" outlineLevel="4">
      <c r="A41" s="1" t="s">
        <v>23</v>
      </c>
      <c r="B41" s="1" t="s">
        <v>24</v>
      </c>
      <c r="C41" s="1" t="s">
        <v>26</v>
      </c>
      <c r="D41" s="1"/>
      <c r="E41" s="1"/>
      <c r="F41" s="1"/>
      <c r="G41" s="1"/>
      <c r="H41" s="1"/>
      <c r="I41" s="2">
        <v>0</v>
      </c>
      <c r="J41" s="3" t="s">
        <v>344</v>
      </c>
      <c r="K41" s="4">
        <v>1262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891.18719999999996</v>
      </c>
      <c r="T41" s="4">
        <v>886.16150000000005</v>
      </c>
      <c r="U41" s="4">
        <v>886.16150000000005</v>
      </c>
      <c r="V41" s="49">
        <f t="shared" si="2"/>
        <v>70.218819334389863</v>
      </c>
      <c r="W41" s="31">
        <v>0.70617052297939775</v>
      </c>
      <c r="X41" s="22">
        <v>0</v>
      </c>
    </row>
    <row r="42" spans="1:24" outlineLevel="5">
      <c r="A42" s="1" t="s">
        <v>23</v>
      </c>
      <c r="B42" s="1" t="s">
        <v>24</v>
      </c>
      <c r="C42" s="1" t="s">
        <v>27</v>
      </c>
      <c r="D42" s="1"/>
      <c r="E42" s="1"/>
      <c r="F42" s="1"/>
      <c r="G42" s="1"/>
      <c r="H42" s="1"/>
      <c r="I42" s="2">
        <v>0</v>
      </c>
      <c r="J42" s="3" t="s">
        <v>327</v>
      </c>
      <c r="K42" s="4">
        <v>1262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891.18719999999996</v>
      </c>
      <c r="T42" s="4">
        <v>886.16150000000005</v>
      </c>
      <c r="U42" s="4">
        <v>886.16150000000005</v>
      </c>
      <c r="V42" s="49">
        <f t="shared" si="2"/>
        <v>70.218819334389863</v>
      </c>
      <c r="W42" s="31">
        <v>0.70617052297939775</v>
      </c>
      <c r="X42" s="22">
        <v>0</v>
      </c>
    </row>
    <row r="43" spans="1:24" outlineLevel="6">
      <c r="A43" s="1" t="s">
        <v>23</v>
      </c>
      <c r="B43" s="1" t="s">
        <v>24</v>
      </c>
      <c r="C43" s="1" t="s">
        <v>28</v>
      </c>
      <c r="D43" s="1"/>
      <c r="E43" s="1"/>
      <c r="F43" s="1"/>
      <c r="G43" s="1"/>
      <c r="H43" s="1"/>
      <c r="I43" s="2">
        <v>0</v>
      </c>
      <c r="J43" s="3" t="s">
        <v>345</v>
      </c>
      <c r="K43" s="4">
        <v>1262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891.18719999999996</v>
      </c>
      <c r="T43" s="4">
        <v>886.16150000000005</v>
      </c>
      <c r="U43" s="4">
        <v>886.16150000000005</v>
      </c>
      <c r="V43" s="49">
        <f t="shared" si="2"/>
        <v>70.218819334389863</v>
      </c>
      <c r="W43" s="31">
        <v>0.70617052297939775</v>
      </c>
      <c r="X43" s="22">
        <v>0</v>
      </c>
    </row>
    <row r="44" spans="1:24" ht="55.5" customHeight="1" outlineLevel="7">
      <c r="A44" s="1" t="s">
        <v>23</v>
      </c>
      <c r="B44" s="1" t="s">
        <v>24</v>
      </c>
      <c r="C44" s="1" t="s">
        <v>28</v>
      </c>
      <c r="D44" s="1" t="s">
        <v>8</v>
      </c>
      <c r="E44" s="1"/>
      <c r="F44" s="1"/>
      <c r="G44" s="1"/>
      <c r="H44" s="1"/>
      <c r="I44" s="2">
        <v>0</v>
      </c>
      <c r="J44" s="3" t="s">
        <v>295</v>
      </c>
      <c r="K44" s="4">
        <v>1262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891.18719999999996</v>
      </c>
      <c r="T44" s="4">
        <v>886.16150000000005</v>
      </c>
      <c r="U44" s="4">
        <v>886.16150000000005</v>
      </c>
      <c r="V44" s="49">
        <f t="shared" si="2"/>
        <v>70.218819334389863</v>
      </c>
      <c r="W44" s="31">
        <v>0.70617052297939775</v>
      </c>
      <c r="X44" s="22">
        <v>0</v>
      </c>
    </row>
    <row r="45" spans="1:24" ht="38.25" outlineLevel="2">
      <c r="A45" s="1" t="s">
        <v>23</v>
      </c>
      <c r="B45" s="1" t="s">
        <v>29</v>
      </c>
      <c r="C45" s="1"/>
      <c r="D45" s="1"/>
      <c r="E45" s="1"/>
      <c r="F45" s="1"/>
      <c r="G45" s="1"/>
      <c r="H45" s="1"/>
      <c r="I45" s="2">
        <v>0</v>
      </c>
      <c r="J45" s="3" t="s">
        <v>346</v>
      </c>
      <c r="K45" s="4">
        <v>28669.3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19530.0396</v>
      </c>
      <c r="T45" s="4">
        <v>19001.8</v>
      </c>
      <c r="U45" s="4">
        <v>18906.195400000001</v>
      </c>
      <c r="V45" s="49">
        <f t="shared" si="2"/>
        <v>66.279260393521994</v>
      </c>
      <c r="W45" s="31">
        <v>0.68121787417202373</v>
      </c>
      <c r="X45" s="22">
        <v>0</v>
      </c>
    </row>
    <row r="46" spans="1:24" ht="38.25" outlineLevel="3">
      <c r="A46" s="1" t="s">
        <v>23</v>
      </c>
      <c r="B46" s="1" t="s">
        <v>29</v>
      </c>
      <c r="C46" s="1" t="s">
        <v>25</v>
      </c>
      <c r="D46" s="1"/>
      <c r="E46" s="1"/>
      <c r="F46" s="1"/>
      <c r="G46" s="1"/>
      <c r="H46" s="1"/>
      <c r="I46" s="2">
        <v>0</v>
      </c>
      <c r="J46" s="3" t="s">
        <v>343</v>
      </c>
      <c r="K46" s="4">
        <v>28669.3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19530.0396</v>
      </c>
      <c r="T46" s="4">
        <v>19001.817999999999</v>
      </c>
      <c r="U46" s="4">
        <v>18906.195400000001</v>
      </c>
      <c r="V46" s="49">
        <f t="shared" si="2"/>
        <v>66.279323178452216</v>
      </c>
      <c r="W46" s="31">
        <v>0.68121787417202373</v>
      </c>
      <c r="X46" s="22">
        <v>0</v>
      </c>
    </row>
    <row r="47" spans="1:24" ht="25.5" outlineLevel="4">
      <c r="A47" s="1" t="s">
        <v>23</v>
      </c>
      <c r="B47" s="1" t="s">
        <v>29</v>
      </c>
      <c r="C47" s="1" t="s">
        <v>26</v>
      </c>
      <c r="D47" s="1"/>
      <c r="E47" s="1"/>
      <c r="F47" s="1"/>
      <c r="G47" s="1"/>
      <c r="H47" s="1"/>
      <c r="I47" s="2">
        <v>0</v>
      </c>
      <c r="J47" s="3" t="s">
        <v>344</v>
      </c>
      <c r="K47" s="4">
        <v>28669.3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19530.0396</v>
      </c>
      <c r="T47" s="4">
        <v>19001.817999999999</v>
      </c>
      <c r="U47" s="4">
        <v>18906.195400000001</v>
      </c>
      <c r="V47" s="49">
        <f t="shared" si="2"/>
        <v>66.279323178452216</v>
      </c>
      <c r="W47" s="31">
        <v>0.68121787417202373</v>
      </c>
      <c r="X47" s="22">
        <v>0</v>
      </c>
    </row>
    <row r="48" spans="1:24" outlineLevel="5">
      <c r="A48" s="1" t="s">
        <v>23</v>
      </c>
      <c r="B48" s="1" t="s">
        <v>29</v>
      </c>
      <c r="C48" s="1" t="s">
        <v>27</v>
      </c>
      <c r="D48" s="1"/>
      <c r="E48" s="1"/>
      <c r="F48" s="1"/>
      <c r="G48" s="1"/>
      <c r="H48" s="1"/>
      <c r="I48" s="2">
        <v>0</v>
      </c>
      <c r="J48" s="3" t="s">
        <v>327</v>
      </c>
      <c r="K48" s="4">
        <v>28669.3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19530.0396</v>
      </c>
      <c r="T48" s="4">
        <v>19001.817999999999</v>
      </c>
      <c r="U48" s="4">
        <v>18906.195400000001</v>
      </c>
      <c r="V48" s="49">
        <f t="shared" si="2"/>
        <v>66.279323178452216</v>
      </c>
      <c r="W48" s="31">
        <v>0.68121787417202373</v>
      </c>
      <c r="X48" s="22">
        <v>0</v>
      </c>
    </row>
    <row r="49" spans="1:24" ht="38.25" outlineLevel="6">
      <c r="A49" s="1" t="s">
        <v>23</v>
      </c>
      <c r="B49" s="1" t="s">
        <v>29</v>
      </c>
      <c r="C49" s="1" t="s">
        <v>30</v>
      </c>
      <c r="D49" s="1"/>
      <c r="E49" s="1"/>
      <c r="F49" s="1"/>
      <c r="G49" s="1"/>
      <c r="H49" s="1"/>
      <c r="I49" s="2">
        <v>0</v>
      </c>
      <c r="J49" s="3" t="s">
        <v>347</v>
      </c>
      <c r="K49" s="4">
        <v>28664.3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19493.397000000001</v>
      </c>
      <c r="T49" s="4">
        <f>T50+T51+T52+T54</f>
        <v>19001.8</v>
      </c>
      <c r="U49" s="4">
        <v>18906.195400000001</v>
      </c>
      <c r="V49" s="49">
        <f t="shared" si="2"/>
        <v>66.290821684115784</v>
      </c>
      <c r="W49" s="31">
        <v>0.68005836528364549</v>
      </c>
      <c r="X49" s="22">
        <v>0</v>
      </c>
    </row>
    <row r="50" spans="1:24" ht="51" customHeight="1" outlineLevel="7">
      <c r="A50" s="1" t="s">
        <v>23</v>
      </c>
      <c r="B50" s="1" t="s">
        <v>29</v>
      </c>
      <c r="C50" s="1" t="s">
        <v>30</v>
      </c>
      <c r="D50" s="1" t="s">
        <v>8</v>
      </c>
      <c r="E50" s="1"/>
      <c r="F50" s="1"/>
      <c r="G50" s="1"/>
      <c r="H50" s="1"/>
      <c r="I50" s="2">
        <v>0</v>
      </c>
      <c r="J50" s="3" t="s">
        <v>295</v>
      </c>
      <c r="K50" s="4">
        <v>23502.1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16056.356</v>
      </c>
      <c r="T50" s="4">
        <v>15591</v>
      </c>
      <c r="U50" s="4">
        <v>15495.324199999999</v>
      </c>
      <c r="V50" s="49">
        <f t="shared" si="2"/>
        <v>66.33875270720489</v>
      </c>
      <c r="W50" s="31">
        <v>0.68318814063424116</v>
      </c>
      <c r="X50" s="22">
        <v>0</v>
      </c>
    </row>
    <row r="51" spans="1:24" ht="25.5" outlineLevel="7">
      <c r="A51" s="1" t="s">
        <v>23</v>
      </c>
      <c r="B51" s="1" t="s">
        <v>29</v>
      </c>
      <c r="C51" s="1" t="s">
        <v>30</v>
      </c>
      <c r="D51" s="1" t="s">
        <v>9</v>
      </c>
      <c r="E51" s="1"/>
      <c r="F51" s="1"/>
      <c r="G51" s="1"/>
      <c r="H51" s="1"/>
      <c r="I51" s="2">
        <v>0</v>
      </c>
      <c r="J51" s="3" t="s">
        <v>296</v>
      </c>
      <c r="K51" s="4">
        <v>5083.7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3366.5014000000001</v>
      </c>
      <c r="T51" s="4">
        <v>3359.3</v>
      </c>
      <c r="U51" s="4">
        <v>3359.3382999999999</v>
      </c>
      <c r="V51" s="49">
        <f t="shared" si="2"/>
        <v>66.079823750418015</v>
      </c>
      <c r="W51" s="31">
        <v>0.66221480417805934</v>
      </c>
      <c r="X51" s="22">
        <v>0</v>
      </c>
    </row>
    <row r="52" spans="1:24" outlineLevel="7">
      <c r="A52" s="1" t="s">
        <v>23</v>
      </c>
      <c r="B52" s="1" t="s">
        <v>29</v>
      </c>
      <c r="C52" s="1" t="s">
        <v>30</v>
      </c>
      <c r="D52" s="1" t="s">
        <v>10</v>
      </c>
      <c r="E52" s="1"/>
      <c r="F52" s="1"/>
      <c r="G52" s="1"/>
      <c r="H52" s="1"/>
      <c r="I52" s="2">
        <v>0</v>
      </c>
      <c r="J52" s="3" t="s">
        <v>297</v>
      </c>
      <c r="K52" s="4">
        <v>78.5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70.539599999999993</v>
      </c>
      <c r="T52" s="4">
        <v>51.5</v>
      </c>
      <c r="U52" s="4">
        <v>51.532899999999998</v>
      </c>
      <c r="V52" s="49">
        <f t="shared" si="2"/>
        <v>65.605095541401269</v>
      </c>
      <c r="W52" s="31">
        <v>0.89859363057324837</v>
      </c>
      <c r="X52" s="22">
        <v>0</v>
      </c>
    </row>
    <row r="53" spans="1:24" ht="42" customHeight="1" outlineLevel="6">
      <c r="A53" s="1" t="s">
        <v>23</v>
      </c>
      <c r="B53" s="1" t="s">
        <v>29</v>
      </c>
      <c r="C53" s="1" t="s">
        <v>31</v>
      </c>
      <c r="D53" s="1"/>
      <c r="E53" s="1"/>
      <c r="F53" s="1"/>
      <c r="G53" s="1"/>
      <c r="H53" s="1"/>
      <c r="I53" s="2">
        <v>0</v>
      </c>
      <c r="J53" s="3" t="s">
        <v>328</v>
      </c>
      <c r="K53" s="4">
        <v>5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36.642600000000002</v>
      </c>
      <c r="T53" s="4">
        <v>0</v>
      </c>
      <c r="U53" s="4">
        <v>0</v>
      </c>
      <c r="V53" s="49">
        <f t="shared" si="2"/>
        <v>0</v>
      </c>
      <c r="W53" s="31">
        <v>7.3285200000000001</v>
      </c>
      <c r="X53" s="22">
        <v>0</v>
      </c>
    </row>
    <row r="54" spans="1:24" ht="25.5" outlineLevel="7">
      <c r="A54" s="1" t="s">
        <v>23</v>
      </c>
      <c r="B54" s="1" t="s">
        <v>29</v>
      </c>
      <c r="C54" s="1" t="s">
        <v>31</v>
      </c>
      <c r="D54" s="1" t="s">
        <v>9</v>
      </c>
      <c r="E54" s="1"/>
      <c r="F54" s="1"/>
      <c r="G54" s="1"/>
      <c r="H54" s="1"/>
      <c r="I54" s="2">
        <v>0</v>
      </c>
      <c r="J54" s="3" t="s">
        <v>296</v>
      </c>
      <c r="K54" s="4">
        <v>5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36.642600000000002</v>
      </c>
      <c r="T54" s="4">
        <v>0</v>
      </c>
      <c r="U54" s="4">
        <v>0</v>
      </c>
      <c r="V54" s="49">
        <f t="shared" si="2"/>
        <v>0</v>
      </c>
      <c r="W54" s="31">
        <v>7.3285200000000001</v>
      </c>
      <c r="X54" s="22">
        <v>0</v>
      </c>
    </row>
    <row r="55" spans="1:24" outlineLevel="2">
      <c r="A55" s="1" t="s">
        <v>23</v>
      </c>
      <c r="B55" s="1" t="s">
        <v>32</v>
      </c>
      <c r="C55" s="1"/>
      <c r="D55" s="1"/>
      <c r="E55" s="1"/>
      <c r="F55" s="1"/>
      <c r="G55" s="1"/>
      <c r="H55" s="1"/>
      <c r="I55" s="2">
        <v>0</v>
      </c>
      <c r="J55" s="3" t="s">
        <v>348</v>
      </c>
      <c r="K55" s="4">
        <v>42.8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42.8</v>
      </c>
      <c r="T55" s="4">
        <v>0</v>
      </c>
      <c r="U55" s="4">
        <v>0</v>
      </c>
      <c r="V55" s="49">
        <f t="shared" si="2"/>
        <v>0</v>
      </c>
      <c r="W55" s="31">
        <v>1</v>
      </c>
      <c r="X55" s="22">
        <v>0</v>
      </c>
    </row>
    <row r="56" spans="1:24" ht="38.25" outlineLevel="3">
      <c r="A56" s="1" t="s">
        <v>23</v>
      </c>
      <c r="B56" s="1" t="s">
        <v>32</v>
      </c>
      <c r="C56" s="1" t="s">
        <v>25</v>
      </c>
      <c r="D56" s="1"/>
      <c r="E56" s="1"/>
      <c r="F56" s="1"/>
      <c r="G56" s="1"/>
      <c r="H56" s="1"/>
      <c r="I56" s="2">
        <v>0</v>
      </c>
      <c r="J56" s="3" t="s">
        <v>343</v>
      </c>
      <c r="K56" s="4">
        <v>42.8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42.8</v>
      </c>
      <c r="T56" s="4">
        <v>0</v>
      </c>
      <c r="U56" s="4">
        <v>0</v>
      </c>
      <c r="V56" s="49">
        <f t="shared" si="2"/>
        <v>0</v>
      </c>
      <c r="W56" s="31">
        <v>1</v>
      </c>
      <c r="X56" s="22">
        <v>0</v>
      </c>
    </row>
    <row r="57" spans="1:24" ht="38.25" outlineLevel="4">
      <c r="A57" s="1" t="s">
        <v>23</v>
      </c>
      <c r="B57" s="1" t="s">
        <v>32</v>
      </c>
      <c r="C57" s="1" t="s">
        <v>33</v>
      </c>
      <c r="D57" s="1"/>
      <c r="E57" s="1"/>
      <c r="F57" s="1"/>
      <c r="G57" s="1"/>
      <c r="H57" s="1"/>
      <c r="I57" s="2">
        <v>0</v>
      </c>
      <c r="J57" s="3" t="s">
        <v>349</v>
      </c>
      <c r="K57" s="4">
        <v>42.8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42.8</v>
      </c>
      <c r="T57" s="4">
        <v>0</v>
      </c>
      <c r="U57" s="4">
        <v>0</v>
      </c>
      <c r="V57" s="49">
        <f t="shared" si="2"/>
        <v>0</v>
      </c>
      <c r="W57" s="31">
        <v>1</v>
      </c>
      <c r="X57" s="22">
        <v>0</v>
      </c>
    </row>
    <row r="58" spans="1:24" ht="51" outlineLevel="5">
      <c r="A58" s="1" t="s">
        <v>23</v>
      </c>
      <c r="B58" s="1" t="s">
        <v>32</v>
      </c>
      <c r="C58" s="1" t="s">
        <v>34</v>
      </c>
      <c r="D58" s="1"/>
      <c r="E58" s="1"/>
      <c r="F58" s="1"/>
      <c r="G58" s="1"/>
      <c r="H58" s="1"/>
      <c r="I58" s="2">
        <v>0</v>
      </c>
      <c r="J58" s="3" t="s">
        <v>350</v>
      </c>
      <c r="K58" s="4">
        <v>42.8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42.8</v>
      </c>
      <c r="T58" s="4">
        <v>0</v>
      </c>
      <c r="U58" s="4">
        <v>0</v>
      </c>
      <c r="V58" s="49">
        <f t="shared" si="2"/>
        <v>0</v>
      </c>
      <c r="W58" s="31">
        <v>1</v>
      </c>
      <c r="X58" s="22">
        <v>0</v>
      </c>
    </row>
    <row r="59" spans="1:24" ht="38.25" outlineLevel="6">
      <c r="A59" s="1" t="s">
        <v>23</v>
      </c>
      <c r="B59" s="1" t="s">
        <v>32</v>
      </c>
      <c r="C59" s="1" t="s">
        <v>35</v>
      </c>
      <c r="D59" s="1"/>
      <c r="E59" s="1"/>
      <c r="F59" s="1"/>
      <c r="G59" s="1"/>
      <c r="H59" s="1"/>
      <c r="I59" s="2">
        <v>0</v>
      </c>
      <c r="J59" s="3" t="s">
        <v>351</v>
      </c>
      <c r="K59" s="4">
        <v>42.8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42.8</v>
      </c>
      <c r="T59" s="4">
        <v>0</v>
      </c>
      <c r="U59" s="4">
        <v>0</v>
      </c>
      <c r="V59" s="49">
        <f t="shared" si="2"/>
        <v>0</v>
      </c>
      <c r="W59" s="31">
        <v>1</v>
      </c>
      <c r="X59" s="22">
        <v>0</v>
      </c>
    </row>
    <row r="60" spans="1:24" ht="25.5" outlineLevel="7">
      <c r="A60" s="1" t="s">
        <v>23</v>
      </c>
      <c r="B60" s="1" t="s">
        <v>32</v>
      </c>
      <c r="C60" s="1" t="s">
        <v>35</v>
      </c>
      <c r="D60" s="1" t="s">
        <v>9</v>
      </c>
      <c r="E60" s="1"/>
      <c r="F60" s="1"/>
      <c r="G60" s="1"/>
      <c r="H60" s="1"/>
      <c r="I60" s="2">
        <v>0</v>
      </c>
      <c r="J60" s="3" t="s">
        <v>296</v>
      </c>
      <c r="K60" s="4">
        <v>42.8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42.8</v>
      </c>
      <c r="T60" s="4">
        <v>0</v>
      </c>
      <c r="U60" s="4">
        <v>0</v>
      </c>
      <c r="V60" s="49">
        <f t="shared" si="2"/>
        <v>0</v>
      </c>
      <c r="W60" s="31">
        <v>1</v>
      </c>
      <c r="X60" s="22">
        <v>0</v>
      </c>
    </row>
    <row r="61" spans="1:24" outlineLevel="2">
      <c r="A61" s="1" t="s">
        <v>23</v>
      </c>
      <c r="B61" s="1" t="s">
        <v>36</v>
      </c>
      <c r="C61" s="1"/>
      <c r="D61" s="1"/>
      <c r="E61" s="1"/>
      <c r="F61" s="1"/>
      <c r="G61" s="1"/>
      <c r="H61" s="1"/>
      <c r="I61" s="2">
        <v>0</v>
      </c>
      <c r="J61" s="3" t="s">
        <v>352</v>
      </c>
      <c r="K61" s="4">
        <v>300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9">
        <f t="shared" si="2"/>
        <v>0</v>
      </c>
      <c r="W61" s="31">
        <v>0</v>
      </c>
      <c r="X61" s="22">
        <v>0</v>
      </c>
    </row>
    <row r="62" spans="1:24" outlineLevel="3">
      <c r="A62" s="1" t="s">
        <v>23</v>
      </c>
      <c r="B62" s="1" t="s">
        <v>36</v>
      </c>
      <c r="C62" s="1" t="s">
        <v>37</v>
      </c>
      <c r="D62" s="1"/>
      <c r="E62" s="1"/>
      <c r="F62" s="1"/>
      <c r="G62" s="1"/>
      <c r="H62" s="1"/>
      <c r="I62" s="2">
        <v>0</v>
      </c>
      <c r="J62" s="3" t="s">
        <v>353</v>
      </c>
      <c r="K62" s="4">
        <v>300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9">
        <f t="shared" si="2"/>
        <v>0</v>
      </c>
      <c r="W62" s="31">
        <v>0</v>
      </c>
      <c r="X62" s="22">
        <v>0</v>
      </c>
    </row>
    <row r="63" spans="1:24" outlineLevel="4">
      <c r="A63" s="1" t="s">
        <v>23</v>
      </c>
      <c r="B63" s="1" t="s">
        <v>36</v>
      </c>
      <c r="C63" s="1" t="s">
        <v>38</v>
      </c>
      <c r="D63" s="1"/>
      <c r="E63" s="1"/>
      <c r="F63" s="1"/>
      <c r="G63" s="1"/>
      <c r="H63" s="1"/>
      <c r="I63" s="2">
        <v>0</v>
      </c>
      <c r="J63" s="3" t="s">
        <v>352</v>
      </c>
      <c r="K63" s="4">
        <v>300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9">
        <f t="shared" si="2"/>
        <v>0</v>
      </c>
      <c r="W63" s="31">
        <v>0</v>
      </c>
      <c r="X63" s="22">
        <v>0</v>
      </c>
    </row>
    <row r="64" spans="1:24" outlineLevel="6">
      <c r="A64" s="1" t="s">
        <v>23</v>
      </c>
      <c r="B64" s="1" t="s">
        <v>36</v>
      </c>
      <c r="C64" s="1" t="s">
        <v>39</v>
      </c>
      <c r="D64" s="1"/>
      <c r="E64" s="1"/>
      <c r="F64" s="1"/>
      <c r="G64" s="1"/>
      <c r="H64" s="1"/>
      <c r="I64" s="2">
        <v>0</v>
      </c>
      <c r="J64" s="3" t="s">
        <v>354</v>
      </c>
      <c r="K64" s="4">
        <v>300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9">
        <f t="shared" si="2"/>
        <v>0</v>
      </c>
      <c r="W64" s="31">
        <v>0</v>
      </c>
      <c r="X64" s="22">
        <v>0</v>
      </c>
    </row>
    <row r="65" spans="1:24" outlineLevel="7">
      <c r="A65" s="1" t="s">
        <v>23</v>
      </c>
      <c r="B65" s="1" t="s">
        <v>36</v>
      </c>
      <c r="C65" s="1" t="s">
        <v>39</v>
      </c>
      <c r="D65" s="1" t="s">
        <v>10</v>
      </c>
      <c r="E65" s="1"/>
      <c r="F65" s="1"/>
      <c r="G65" s="1"/>
      <c r="H65" s="1"/>
      <c r="I65" s="2">
        <v>0</v>
      </c>
      <c r="J65" s="3" t="s">
        <v>297</v>
      </c>
      <c r="K65" s="4">
        <v>300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9">
        <f t="shared" si="2"/>
        <v>0</v>
      </c>
      <c r="W65" s="31">
        <v>0</v>
      </c>
      <c r="X65" s="22">
        <v>0</v>
      </c>
    </row>
    <row r="66" spans="1:24" outlineLevel="2">
      <c r="A66" s="1" t="s">
        <v>23</v>
      </c>
      <c r="B66" s="1" t="s">
        <v>40</v>
      </c>
      <c r="C66" s="1"/>
      <c r="D66" s="1"/>
      <c r="E66" s="1"/>
      <c r="F66" s="1"/>
      <c r="G66" s="1"/>
      <c r="H66" s="1"/>
      <c r="I66" s="2">
        <v>0</v>
      </c>
      <c r="J66" s="3" t="s">
        <v>355</v>
      </c>
      <c r="K66" s="4">
        <v>5354.1058000000003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3291.8287</v>
      </c>
      <c r="T66" s="4">
        <v>3315.6</v>
      </c>
      <c r="U66" s="4">
        <v>3286.7325999999998</v>
      </c>
      <c r="V66" s="49">
        <f t="shared" si="2"/>
        <v>61.926307096882539</v>
      </c>
      <c r="W66" s="31">
        <v>0.61482324462097859</v>
      </c>
      <c r="X66" s="22">
        <v>0</v>
      </c>
    </row>
    <row r="67" spans="1:24" ht="39.75" customHeight="1" outlineLevel="3">
      <c r="A67" s="1" t="s">
        <v>23</v>
      </c>
      <c r="B67" s="1" t="s">
        <v>40</v>
      </c>
      <c r="C67" s="1" t="s">
        <v>41</v>
      </c>
      <c r="D67" s="1"/>
      <c r="E67" s="1"/>
      <c r="F67" s="1"/>
      <c r="G67" s="1"/>
      <c r="H67" s="1"/>
      <c r="I67" s="2">
        <v>0</v>
      </c>
      <c r="J67" s="3" t="s">
        <v>356</v>
      </c>
      <c r="K67" s="4">
        <v>1380.0001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794.21690000000001</v>
      </c>
      <c r="T67" s="4">
        <v>794.01900000000001</v>
      </c>
      <c r="U67" s="4">
        <v>794.01900000000001</v>
      </c>
      <c r="V67" s="49">
        <f t="shared" si="2"/>
        <v>57.537604526260544</v>
      </c>
      <c r="W67" s="31">
        <v>0.57551945104931512</v>
      </c>
      <c r="X67" s="22">
        <v>0</v>
      </c>
    </row>
    <row r="68" spans="1:24" ht="25.5" outlineLevel="4">
      <c r="A68" s="1" t="s">
        <v>23</v>
      </c>
      <c r="B68" s="1" t="s">
        <v>40</v>
      </c>
      <c r="C68" s="1" t="s">
        <v>42</v>
      </c>
      <c r="D68" s="1"/>
      <c r="E68" s="1"/>
      <c r="F68" s="1"/>
      <c r="G68" s="1"/>
      <c r="H68" s="1"/>
      <c r="I68" s="2">
        <v>0</v>
      </c>
      <c r="J68" s="3" t="s">
        <v>311</v>
      </c>
      <c r="K68" s="4">
        <v>165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165</v>
      </c>
      <c r="T68" s="4">
        <v>165</v>
      </c>
      <c r="U68" s="4">
        <v>165</v>
      </c>
      <c r="V68" s="49">
        <f t="shared" si="2"/>
        <v>100</v>
      </c>
      <c r="W68" s="31">
        <v>1</v>
      </c>
      <c r="X68" s="22">
        <v>0</v>
      </c>
    </row>
    <row r="69" spans="1:24" ht="25.5" outlineLevel="5">
      <c r="A69" s="1" t="s">
        <v>23</v>
      </c>
      <c r="B69" s="1" t="s">
        <v>40</v>
      </c>
      <c r="C69" s="1" t="s">
        <v>43</v>
      </c>
      <c r="D69" s="1"/>
      <c r="E69" s="1"/>
      <c r="F69" s="1"/>
      <c r="G69" s="1"/>
      <c r="H69" s="1"/>
      <c r="I69" s="2">
        <v>0</v>
      </c>
      <c r="J69" s="3" t="s">
        <v>357</v>
      </c>
      <c r="K69" s="4">
        <v>165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165</v>
      </c>
      <c r="T69" s="4">
        <v>165</v>
      </c>
      <c r="U69" s="4">
        <v>165</v>
      </c>
      <c r="V69" s="49">
        <f t="shared" si="2"/>
        <v>100</v>
      </c>
      <c r="W69" s="31">
        <v>1</v>
      </c>
      <c r="X69" s="22">
        <v>0</v>
      </c>
    </row>
    <row r="70" spans="1:24" ht="25.5" outlineLevel="6">
      <c r="A70" s="1" t="s">
        <v>23</v>
      </c>
      <c r="B70" s="1" t="s">
        <v>40</v>
      </c>
      <c r="C70" s="1" t="s">
        <v>44</v>
      </c>
      <c r="D70" s="1"/>
      <c r="E70" s="1"/>
      <c r="F70" s="1"/>
      <c r="G70" s="1"/>
      <c r="H70" s="1"/>
      <c r="I70" s="2">
        <v>0</v>
      </c>
      <c r="J70" s="3" t="s">
        <v>358</v>
      </c>
      <c r="K70" s="4">
        <v>70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70</v>
      </c>
      <c r="T70" s="4">
        <v>70</v>
      </c>
      <c r="U70" s="4">
        <v>70</v>
      </c>
      <c r="V70" s="49">
        <f t="shared" si="2"/>
        <v>100</v>
      </c>
      <c r="W70" s="31">
        <v>1</v>
      </c>
      <c r="X70" s="22">
        <v>0</v>
      </c>
    </row>
    <row r="71" spans="1:24" ht="25.5" outlineLevel="7">
      <c r="A71" s="1" t="s">
        <v>23</v>
      </c>
      <c r="B71" s="1" t="s">
        <v>40</v>
      </c>
      <c r="C71" s="1" t="s">
        <v>44</v>
      </c>
      <c r="D71" s="1" t="s">
        <v>9</v>
      </c>
      <c r="E71" s="1"/>
      <c r="F71" s="1"/>
      <c r="G71" s="1"/>
      <c r="H71" s="1"/>
      <c r="I71" s="2">
        <v>0</v>
      </c>
      <c r="J71" s="3" t="s">
        <v>296</v>
      </c>
      <c r="K71" s="4">
        <v>70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70</v>
      </c>
      <c r="T71" s="4">
        <v>70</v>
      </c>
      <c r="U71" s="4">
        <v>70</v>
      </c>
      <c r="V71" s="49">
        <f t="shared" si="2"/>
        <v>100</v>
      </c>
      <c r="W71" s="31">
        <v>1</v>
      </c>
      <c r="X71" s="22">
        <v>0</v>
      </c>
    </row>
    <row r="72" spans="1:24" ht="51" outlineLevel="6">
      <c r="A72" s="1" t="s">
        <v>23</v>
      </c>
      <c r="B72" s="1" t="s">
        <v>40</v>
      </c>
      <c r="C72" s="1" t="s">
        <v>45</v>
      </c>
      <c r="D72" s="1"/>
      <c r="E72" s="1"/>
      <c r="F72" s="1"/>
      <c r="G72" s="1"/>
      <c r="H72" s="1"/>
      <c r="I72" s="2">
        <v>0</v>
      </c>
      <c r="J72" s="3" t="s">
        <v>359</v>
      </c>
      <c r="K72" s="4">
        <v>95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95</v>
      </c>
      <c r="T72" s="4">
        <v>95</v>
      </c>
      <c r="U72" s="4">
        <v>95</v>
      </c>
      <c r="V72" s="49">
        <f t="shared" si="2"/>
        <v>100</v>
      </c>
      <c r="W72" s="31">
        <v>1</v>
      </c>
      <c r="X72" s="22">
        <v>0</v>
      </c>
    </row>
    <row r="73" spans="1:24" ht="25.5" outlineLevel="7">
      <c r="A73" s="1" t="s">
        <v>23</v>
      </c>
      <c r="B73" s="1" t="s">
        <v>40</v>
      </c>
      <c r="C73" s="1" t="s">
        <v>45</v>
      </c>
      <c r="D73" s="1" t="s">
        <v>9</v>
      </c>
      <c r="E73" s="1"/>
      <c r="F73" s="1"/>
      <c r="G73" s="1"/>
      <c r="H73" s="1"/>
      <c r="I73" s="2">
        <v>0</v>
      </c>
      <c r="J73" s="3" t="s">
        <v>329</v>
      </c>
      <c r="K73" s="4">
        <v>95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95</v>
      </c>
      <c r="T73" s="4">
        <v>95</v>
      </c>
      <c r="U73" s="4">
        <v>95</v>
      </c>
      <c r="V73" s="49">
        <f t="shared" si="2"/>
        <v>100</v>
      </c>
      <c r="W73" s="31">
        <v>1</v>
      </c>
      <c r="X73" s="22">
        <v>0</v>
      </c>
    </row>
    <row r="74" spans="1:24" ht="25.5" outlineLevel="4">
      <c r="A74" s="1" t="s">
        <v>23</v>
      </c>
      <c r="B74" s="1" t="s">
        <v>40</v>
      </c>
      <c r="C74" s="1" t="s">
        <v>46</v>
      </c>
      <c r="D74" s="1"/>
      <c r="E74" s="1"/>
      <c r="F74" s="1"/>
      <c r="G74" s="1"/>
      <c r="H74" s="1"/>
      <c r="I74" s="2">
        <v>0</v>
      </c>
      <c r="J74" s="3" t="s">
        <v>360</v>
      </c>
      <c r="K74" s="4">
        <v>1215.0001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629.21690000000001</v>
      </c>
      <c r="T74" s="4">
        <v>629.01900000000001</v>
      </c>
      <c r="U74" s="4">
        <v>629.01900000000001</v>
      </c>
      <c r="V74" s="49">
        <f t="shared" si="2"/>
        <v>51.77110685011467</v>
      </c>
      <c r="W74" s="31">
        <v>0.51787394914617702</v>
      </c>
      <c r="X74" s="22">
        <v>0</v>
      </c>
    </row>
    <row r="75" spans="1:24" ht="25.5" outlineLevel="5">
      <c r="A75" s="1" t="s">
        <v>23</v>
      </c>
      <c r="B75" s="1" t="s">
        <v>40</v>
      </c>
      <c r="C75" s="1" t="s">
        <v>47</v>
      </c>
      <c r="D75" s="1"/>
      <c r="E75" s="1"/>
      <c r="F75" s="1"/>
      <c r="G75" s="1"/>
      <c r="H75" s="1"/>
      <c r="I75" s="2">
        <v>0</v>
      </c>
      <c r="J75" s="3" t="s">
        <v>361</v>
      </c>
      <c r="K75" s="4">
        <v>1215.0001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629.21690000000001</v>
      </c>
      <c r="T75" s="4">
        <v>629.01900000000001</v>
      </c>
      <c r="U75" s="4">
        <v>629.01900000000001</v>
      </c>
      <c r="V75" s="49">
        <f t="shared" si="2"/>
        <v>51.77110685011467</v>
      </c>
      <c r="W75" s="31">
        <v>0.51787394914617702</v>
      </c>
      <c r="X75" s="22">
        <v>0</v>
      </c>
    </row>
    <row r="76" spans="1:24" outlineLevel="6">
      <c r="A76" s="1" t="s">
        <v>23</v>
      </c>
      <c r="B76" s="1" t="s">
        <v>40</v>
      </c>
      <c r="C76" s="1" t="s">
        <v>48</v>
      </c>
      <c r="D76" s="1"/>
      <c r="E76" s="1"/>
      <c r="F76" s="1"/>
      <c r="G76" s="1"/>
      <c r="H76" s="1"/>
      <c r="I76" s="2">
        <v>0</v>
      </c>
      <c r="J76" s="3" t="s">
        <v>362</v>
      </c>
      <c r="K76" s="4">
        <v>100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69.157300000000006</v>
      </c>
      <c r="T76" s="4">
        <v>69.157300000000006</v>
      </c>
      <c r="U76" s="4">
        <v>69.157300000000006</v>
      </c>
      <c r="V76" s="49">
        <f t="shared" si="2"/>
        <v>69.157300000000006</v>
      </c>
      <c r="W76" s="31">
        <v>0.69157299999999999</v>
      </c>
      <c r="X76" s="22">
        <v>0</v>
      </c>
    </row>
    <row r="77" spans="1:24" ht="25.5" outlineLevel="7">
      <c r="A77" s="1" t="s">
        <v>23</v>
      </c>
      <c r="B77" s="1" t="s">
        <v>40</v>
      </c>
      <c r="C77" s="1" t="s">
        <v>48</v>
      </c>
      <c r="D77" s="1" t="s">
        <v>9</v>
      </c>
      <c r="E77" s="1"/>
      <c r="F77" s="1"/>
      <c r="G77" s="1"/>
      <c r="H77" s="1"/>
      <c r="I77" s="2">
        <v>0</v>
      </c>
      <c r="J77" s="3" t="s">
        <v>329</v>
      </c>
      <c r="K77" s="4">
        <v>100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69.157300000000006</v>
      </c>
      <c r="T77" s="4">
        <v>69.157300000000006</v>
      </c>
      <c r="U77" s="4">
        <v>69.157300000000006</v>
      </c>
      <c r="V77" s="49">
        <f t="shared" ref="V77:V140" si="3">T77/K77*100</f>
        <v>69.157300000000006</v>
      </c>
      <c r="W77" s="31">
        <v>0.69157299999999999</v>
      </c>
      <c r="X77" s="22">
        <v>0</v>
      </c>
    </row>
    <row r="78" spans="1:24" outlineLevel="6">
      <c r="A78" s="1" t="s">
        <v>23</v>
      </c>
      <c r="B78" s="1" t="s">
        <v>40</v>
      </c>
      <c r="C78" s="1" t="s">
        <v>49</v>
      </c>
      <c r="D78" s="1"/>
      <c r="E78" s="1"/>
      <c r="F78" s="1"/>
      <c r="G78" s="1"/>
      <c r="H78" s="1"/>
      <c r="I78" s="2">
        <v>0</v>
      </c>
      <c r="J78" s="3" t="s">
        <v>363</v>
      </c>
      <c r="K78" s="4">
        <v>900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392.71409999999997</v>
      </c>
      <c r="T78" s="4">
        <v>392.51620000000003</v>
      </c>
      <c r="U78" s="4">
        <v>392.51620000000003</v>
      </c>
      <c r="V78" s="49">
        <f t="shared" si="3"/>
        <v>43.61291111111111</v>
      </c>
      <c r="W78" s="31">
        <v>0.43634899999999999</v>
      </c>
      <c r="X78" s="22">
        <v>0</v>
      </c>
    </row>
    <row r="79" spans="1:24" ht="25.5" outlineLevel="7">
      <c r="A79" s="1" t="s">
        <v>23</v>
      </c>
      <c r="B79" s="1" t="s">
        <v>40</v>
      </c>
      <c r="C79" s="1" t="s">
        <v>49</v>
      </c>
      <c r="D79" s="1" t="s">
        <v>9</v>
      </c>
      <c r="E79" s="1"/>
      <c r="F79" s="1"/>
      <c r="G79" s="1"/>
      <c r="H79" s="1"/>
      <c r="I79" s="2">
        <v>0</v>
      </c>
      <c r="J79" s="3" t="s">
        <v>329</v>
      </c>
      <c r="K79" s="4">
        <v>894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386.71409999999997</v>
      </c>
      <c r="T79" s="4">
        <v>386.51620000000003</v>
      </c>
      <c r="U79" s="4">
        <v>386.51620000000003</v>
      </c>
      <c r="V79" s="49">
        <f t="shared" si="3"/>
        <v>43.234474272930647</v>
      </c>
      <c r="W79" s="31">
        <v>0.43256610738255036</v>
      </c>
      <c r="X79" s="22">
        <v>0</v>
      </c>
    </row>
    <row r="80" spans="1:24" outlineLevel="7">
      <c r="A80" s="1" t="s">
        <v>23</v>
      </c>
      <c r="B80" s="1" t="s">
        <v>40</v>
      </c>
      <c r="C80" s="1" t="s">
        <v>49</v>
      </c>
      <c r="D80" s="1" t="s">
        <v>10</v>
      </c>
      <c r="E80" s="1"/>
      <c r="F80" s="1"/>
      <c r="G80" s="1"/>
      <c r="H80" s="1"/>
      <c r="I80" s="2">
        <v>0</v>
      </c>
      <c r="J80" s="3" t="s">
        <v>297</v>
      </c>
      <c r="K80" s="4">
        <v>6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6</v>
      </c>
      <c r="T80" s="4">
        <v>6</v>
      </c>
      <c r="U80" s="4">
        <v>6</v>
      </c>
      <c r="V80" s="49">
        <f t="shared" si="3"/>
        <v>100</v>
      </c>
      <c r="W80" s="31">
        <v>1</v>
      </c>
      <c r="X80" s="22">
        <v>0</v>
      </c>
    </row>
    <row r="81" spans="1:24" outlineLevel="6">
      <c r="A81" s="1" t="s">
        <v>23</v>
      </c>
      <c r="B81" s="1" t="s">
        <v>40</v>
      </c>
      <c r="C81" s="1" t="s">
        <v>50</v>
      </c>
      <c r="D81" s="1"/>
      <c r="E81" s="1"/>
      <c r="F81" s="1"/>
      <c r="G81" s="1"/>
      <c r="H81" s="1"/>
      <c r="I81" s="2">
        <v>0</v>
      </c>
      <c r="J81" s="3" t="s">
        <v>364</v>
      </c>
      <c r="K81" s="4">
        <v>100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60</v>
      </c>
      <c r="T81" s="4">
        <v>60</v>
      </c>
      <c r="U81" s="4">
        <v>60</v>
      </c>
      <c r="V81" s="49">
        <f t="shared" si="3"/>
        <v>60</v>
      </c>
      <c r="W81" s="31">
        <v>0.6</v>
      </c>
      <c r="X81" s="22">
        <v>0</v>
      </c>
    </row>
    <row r="82" spans="1:24" ht="25.5" outlineLevel="7">
      <c r="A82" s="1" t="s">
        <v>23</v>
      </c>
      <c r="B82" s="1" t="s">
        <v>40</v>
      </c>
      <c r="C82" s="1" t="s">
        <v>50</v>
      </c>
      <c r="D82" s="1" t="s">
        <v>9</v>
      </c>
      <c r="E82" s="1"/>
      <c r="F82" s="1"/>
      <c r="G82" s="1"/>
      <c r="H82" s="1"/>
      <c r="I82" s="2">
        <v>0</v>
      </c>
      <c r="J82" s="3" t="s">
        <v>296</v>
      </c>
      <c r="K82" s="4">
        <v>94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54</v>
      </c>
      <c r="T82" s="4">
        <v>54</v>
      </c>
      <c r="U82" s="4">
        <v>54</v>
      </c>
      <c r="V82" s="49">
        <f t="shared" si="3"/>
        <v>57.446808510638306</v>
      </c>
      <c r="W82" s="31">
        <v>0.57446808510638303</v>
      </c>
      <c r="X82" s="22">
        <v>0</v>
      </c>
    </row>
    <row r="83" spans="1:24" outlineLevel="7">
      <c r="A83" s="1" t="s">
        <v>23</v>
      </c>
      <c r="B83" s="1" t="s">
        <v>40</v>
      </c>
      <c r="C83" s="1" t="s">
        <v>50</v>
      </c>
      <c r="D83" s="1" t="s">
        <v>10</v>
      </c>
      <c r="E83" s="1"/>
      <c r="F83" s="1"/>
      <c r="G83" s="1"/>
      <c r="H83" s="1"/>
      <c r="I83" s="2">
        <v>0</v>
      </c>
      <c r="J83" s="3" t="s">
        <v>297</v>
      </c>
      <c r="K83" s="4">
        <v>6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6</v>
      </c>
      <c r="T83" s="4">
        <v>6</v>
      </c>
      <c r="U83" s="4">
        <v>6</v>
      </c>
      <c r="V83" s="49">
        <f t="shared" si="3"/>
        <v>100</v>
      </c>
      <c r="W83" s="31">
        <v>1</v>
      </c>
      <c r="X83" s="22">
        <v>0</v>
      </c>
    </row>
    <row r="84" spans="1:24" outlineLevel="6">
      <c r="A84" s="1" t="s">
        <v>23</v>
      </c>
      <c r="B84" s="1" t="s">
        <v>40</v>
      </c>
      <c r="C84" s="1" t="s">
        <v>51</v>
      </c>
      <c r="D84" s="1"/>
      <c r="E84" s="1"/>
      <c r="F84" s="1"/>
      <c r="G84" s="1"/>
      <c r="H84" s="1"/>
      <c r="I84" s="2">
        <v>0</v>
      </c>
      <c r="J84" s="3" t="s">
        <v>363</v>
      </c>
      <c r="K84" s="4">
        <v>115.0001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107.3455</v>
      </c>
      <c r="T84" s="4">
        <v>107.3455</v>
      </c>
      <c r="U84" s="4">
        <v>107.3455</v>
      </c>
      <c r="V84" s="49">
        <f t="shared" si="3"/>
        <v>93.34383187492881</v>
      </c>
      <c r="W84" s="31">
        <v>0.93343831874928807</v>
      </c>
      <c r="X84" s="22">
        <v>0</v>
      </c>
    </row>
    <row r="85" spans="1:24" ht="25.5" outlineLevel="7">
      <c r="A85" s="1" t="s">
        <v>23</v>
      </c>
      <c r="B85" s="1" t="s">
        <v>40</v>
      </c>
      <c r="C85" s="1" t="s">
        <v>51</v>
      </c>
      <c r="D85" s="1" t="s">
        <v>9</v>
      </c>
      <c r="E85" s="1"/>
      <c r="F85" s="1"/>
      <c r="G85" s="1"/>
      <c r="H85" s="1"/>
      <c r="I85" s="2">
        <v>0</v>
      </c>
      <c r="J85" s="3" t="s">
        <v>296</v>
      </c>
      <c r="K85" s="4">
        <v>115.0001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107.3455</v>
      </c>
      <c r="T85" s="4">
        <v>107.3455</v>
      </c>
      <c r="U85" s="4">
        <v>107.3455</v>
      </c>
      <c r="V85" s="49">
        <f t="shared" si="3"/>
        <v>93.34383187492881</v>
      </c>
      <c r="W85" s="31">
        <v>0.93343831874928807</v>
      </c>
      <c r="X85" s="22">
        <v>0</v>
      </c>
    </row>
    <row r="86" spans="1:24" ht="38.25" outlineLevel="3">
      <c r="A86" s="1" t="s">
        <v>23</v>
      </c>
      <c r="B86" s="1" t="s">
        <v>40</v>
      </c>
      <c r="C86" s="1" t="s">
        <v>25</v>
      </c>
      <c r="D86" s="1"/>
      <c r="E86" s="1"/>
      <c r="F86" s="1"/>
      <c r="G86" s="1"/>
      <c r="H86" s="1"/>
      <c r="I86" s="2">
        <v>0</v>
      </c>
      <c r="J86" s="3" t="s">
        <v>343</v>
      </c>
      <c r="K86" s="4">
        <v>2410.0500000000002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1235.424</v>
      </c>
      <c r="T86" s="4">
        <v>1232.1157000000001</v>
      </c>
      <c r="U86" s="4">
        <v>1232.1157000000001</v>
      </c>
      <c r="V86" s="49">
        <f t="shared" si="3"/>
        <v>51.124072114686413</v>
      </c>
      <c r="W86" s="31">
        <v>0.51261343125661296</v>
      </c>
      <c r="X86" s="22">
        <v>0</v>
      </c>
    </row>
    <row r="87" spans="1:24" ht="38.25" outlineLevel="4">
      <c r="A87" s="1" t="s">
        <v>23</v>
      </c>
      <c r="B87" s="1" t="s">
        <v>40</v>
      </c>
      <c r="C87" s="1" t="s">
        <v>33</v>
      </c>
      <c r="D87" s="1"/>
      <c r="E87" s="1"/>
      <c r="F87" s="1"/>
      <c r="G87" s="1"/>
      <c r="H87" s="1"/>
      <c r="I87" s="2">
        <v>0</v>
      </c>
      <c r="J87" s="3" t="s">
        <v>349</v>
      </c>
      <c r="K87" s="4">
        <v>1980.05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1133.9639999999999</v>
      </c>
      <c r="T87" s="4">
        <v>1133.0467000000001</v>
      </c>
      <c r="U87" s="4">
        <v>1133.0467000000001</v>
      </c>
      <c r="V87" s="49">
        <f t="shared" si="3"/>
        <v>57.223135779399513</v>
      </c>
      <c r="W87" s="31">
        <v>0.57269462892351208</v>
      </c>
      <c r="X87" s="22">
        <v>0</v>
      </c>
    </row>
    <row r="88" spans="1:24" ht="52.5" customHeight="1" outlineLevel="5">
      <c r="A88" s="1" t="s">
        <v>23</v>
      </c>
      <c r="B88" s="1" t="s">
        <v>40</v>
      </c>
      <c r="C88" s="1" t="s">
        <v>34</v>
      </c>
      <c r="D88" s="1"/>
      <c r="E88" s="1"/>
      <c r="F88" s="1"/>
      <c r="G88" s="1"/>
      <c r="H88" s="1"/>
      <c r="I88" s="2">
        <v>0</v>
      </c>
      <c r="J88" s="3" t="s">
        <v>365</v>
      </c>
      <c r="K88" s="4">
        <v>1980.05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1133.9639999999999</v>
      </c>
      <c r="T88" s="4">
        <v>1133.0467000000001</v>
      </c>
      <c r="U88" s="4">
        <v>1133.0467000000001</v>
      </c>
      <c r="V88" s="49">
        <f t="shared" si="3"/>
        <v>57.223135779399513</v>
      </c>
      <c r="W88" s="31">
        <v>0.57269462892351208</v>
      </c>
      <c r="X88" s="22">
        <v>0</v>
      </c>
    </row>
    <row r="89" spans="1:24" ht="53.25" customHeight="1" outlineLevel="6">
      <c r="A89" s="1" t="s">
        <v>23</v>
      </c>
      <c r="B89" s="1" t="s">
        <v>40</v>
      </c>
      <c r="C89" s="1" t="s">
        <v>52</v>
      </c>
      <c r="D89" s="1"/>
      <c r="E89" s="1"/>
      <c r="F89" s="1"/>
      <c r="G89" s="1"/>
      <c r="H89" s="1"/>
      <c r="I89" s="2">
        <v>0</v>
      </c>
      <c r="J89" s="3" t="s">
        <v>366</v>
      </c>
      <c r="K89" s="4">
        <v>198.15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53.779000000000003</v>
      </c>
      <c r="T89" s="4">
        <v>53.664299999999997</v>
      </c>
      <c r="U89" s="4">
        <v>53.664299999999997</v>
      </c>
      <c r="V89" s="49">
        <f t="shared" si="3"/>
        <v>27.082664647993944</v>
      </c>
      <c r="W89" s="31">
        <v>0.27140550088316934</v>
      </c>
      <c r="X89" s="22">
        <v>0</v>
      </c>
    </row>
    <row r="90" spans="1:24" ht="54" customHeight="1" outlineLevel="7">
      <c r="A90" s="1" t="s">
        <v>23</v>
      </c>
      <c r="B90" s="1" t="s">
        <v>40</v>
      </c>
      <c r="C90" s="1" t="s">
        <v>52</v>
      </c>
      <c r="D90" s="1" t="s">
        <v>8</v>
      </c>
      <c r="E90" s="1"/>
      <c r="F90" s="1"/>
      <c r="G90" s="1"/>
      <c r="H90" s="1"/>
      <c r="I90" s="2">
        <v>0</v>
      </c>
      <c r="J90" s="3" t="s">
        <v>295</v>
      </c>
      <c r="K90" s="4">
        <v>152.66589999999999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48.429000000000002</v>
      </c>
      <c r="T90" s="4">
        <v>48.314300000000003</v>
      </c>
      <c r="U90" s="4">
        <v>48.314300000000003</v>
      </c>
      <c r="V90" s="49">
        <f t="shared" si="3"/>
        <v>31.64708032376582</v>
      </c>
      <c r="W90" s="31">
        <v>0.31722211705429959</v>
      </c>
      <c r="X90" s="22">
        <v>0</v>
      </c>
    </row>
    <row r="91" spans="1:24" ht="25.5" outlineLevel="7">
      <c r="A91" s="1" t="s">
        <v>23</v>
      </c>
      <c r="B91" s="1" t="s">
        <v>40</v>
      </c>
      <c r="C91" s="1" t="s">
        <v>52</v>
      </c>
      <c r="D91" s="1" t="s">
        <v>9</v>
      </c>
      <c r="E91" s="1"/>
      <c r="F91" s="1"/>
      <c r="G91" s="1"/>
      <c r="H91" s="1"/>
      <c r="I91" s="2">
        <v>0</v>
      </c>
      <c r="J91" s="3" t="s">
        <v>296</v>
      </c>
      <c r="K91" s="4">
        <v>45.484099999999998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5.35</v>
      </c>
      <c r="T91" s="4">
        <v>5.35</v>
      </c>
      <c r="U91" s="4">
        <v>5.35</v>
      </c>
      <c r="V91" s="49">
        <f t="shared" si="3"/>
        <v>11.762352118652451</v>
      </c>
      <c r="W91" s="31">
        <v>0.11762352118652453</v>
      </c>
      <c r="X91" s="22">
        <v>0</v>
      </c>
    </row>
    <row r="92" spans="1:24" outlineLevel="6">
      <c r="A92" s="1" t="s">
        <v>23</v>
      </c>
      <c r="B92" s="1" t="s">
        <v>40</v>
      </c>
      <c r="C92" s="1" t="s">
        <v>53</v>
      </c>
      <c r="D92" s="1"/>
      <c r="E92" s="1"/>
      <c r="F92" s="1"/>
      <c r="G92" s="1"/>
      <c r="H92" s="1"/>
      <c r="I92" s="2">
        <v>0</v>
      </c>
      <c r="J92" s="3" t="s">
        <v>368</v>
      </c>
      <c r="K92" s="4">
        <v>117.7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117.7</v>
      </c>
      <c r="T92" s="4">
        <v>117.7</v>
      </c>
      <c r="U92" s="4">
        <v>117.7</v>
      </c>
      <c r="V92" s="49">
        <f t="shared" si="3"/>
        <v>100</v>
      </c>
      <c r="W92" s="31">
        <v>1</v>
      </c>
      <c r="X92" s="22">
        <v>0</v>
      </c>
    </row>
    <row r="93" spans="1:24" ht="25.5" outlineLevel="7">
      <c r="A93" s="1" t="s">
        <v>23</v>
      </c>
      <c r="B93" s="1" t="s">
        <v>40</v>
      </c>
      <c r="C93" s="1" t="s">
        <v>53</v>
      </c>
      <c r="D93" s="1" t="s">
        <v>54</v>
      </c>
      <c r="E93" s="1"/>
      <c r="F93" s="1"/>
      <c r="G93" s="1"/>
      <c r="H93" s="1"/>
      <c r="I93" s="2">
        <v>0</v>
      </c>
      <c r="J93" s="3" t="s">
        <v>299</v>
      </c>
      <c r="K93" s="4">
        <v>117.7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117.7</v>
      </c>
      <c r="T93" s="4">
        <v>117.7</v>
      </c>
      <c r="U93" s="4">
        <v>117.7</v>
      </c>
      <c r="V93" s="49">
        <f t="shared" si="3"/>
        <v>100</v>
      </c>
      <c r="W93" s="31">
        <v>1</v>
      </c>
      <c r="X93" s="22">
        <v>0</v>
      </c>
    </row>
    <row r="94" spans="1:24" ht="25.5" outlineLevel="6">
      <c r="A94" s="1" t="s">
        <v>23</v>
      </c>
      <c r="B94" s="1" t="s">
        <v>40</v>
      </c>
      <c r="C94" s="1" t="s">
        <v>55</v>
      </c>
      <c r="D94" s="1"/>
      <c r="E94" s="1"/>
      <c r="F94" s="1"/>
      <c r="G94" s="1"/>
      <c r="H94" s="1"/>
      <c r="I94" s="2">
        <v>0</v>
      </c>
      <c r="J94" s="3" t="s">
        <v>367</v>
      </c>
      <c r="K94" s="4">
        <v>443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298.28429999999997</v>
      </c>
      <c r="T94" s="4">
        <v>297.48169999999999</v>
      </c>
      <c r="U94" s="4">
        <v>297.48169999999999</v>
      </c>
      <c r="V94" s="49">
        <f t="shared" si="3"/>
        <v>67.151625282167032</v>
      </c>
      <c r="W94" s="31">
        <v>0.67332799097065466</v>
      </c>
      <c r="X94" s="22">
        <v>0</v>
      </c>
    </row>
    <row r="95" spans="1:24" ht="51" outlineLevel="7">
      <c r="A95" s="1" t="s">
        <v>23</v>
      </c>
      <c r="B95" s="1" t="s">
        <v>40</v>
      </c>
      <c r="C95" s="1" t="s">
        <v>55</v>
      </c>
      <c r="D95" s="1" t="s">
        <v>8</v>
      </c>
      <c r="E95" s="1"/>
      <c r="F95" s="1"/>
      <c r="G95" s="1"/>
      <c r="H95" s="1"/>
      <c r="I95" s="2">
        <v>0</v>
      </c>
      <c r="J95" s="3" t="s">
        <v>295</v>
      </c>
      <c r="K95" s="4">
        <v>79.5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75.911500000000004</v>
      </c>
      <c r="T95" s="4">
        <v>75.761300000000006</v>
      </c>
      <c r="U95" s="4">
        <v>75.761300000000006</v>
      </c>
      <c r="V95" s="49">
        <f t="shared" si="3"/>
        <v>95.297232704402518</v>
      </c>
      <c r="W95" s="31">
        <v>0.95486163522012579</v>
      </c>
      <c r="X95" s="22">
        <v>0</v>
      </c>
    </row>
    <row r="96" spans="1:24" ht="25.5" outlineLevel="7">
      <c r="A96" s="1" t="s">
        <v>23</v>
      </c>
      <c r="B96" s="1" t="s">
        <v>40</v>
      </c>
      <c r="C96" s="1" t="s">
        <v>55</v>
      </c>
      <c r="D96" s="1" t="s">
        <v>9</v>
      </c>
      <c r="E96" s="1"/>
      <c r="F96" s="1"/>
      <c r="G96" s="1"/>
      <c r="H96" s="1"/>
      <c r="I96" s="2">
        <v>0</v>
      </c>
      <c r="J96" s="3" t="s">
        <v>329</v>
      </c>
      <c r="K96" s="4">
        <v>363.5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222.37280000000001</v>
      </c>
      <c r="T96" s="4">
        <v>221.72040000000001</v>
      </c>
      <c r="U96" s="4">
        <v>221.72040000000001</v>
      </c>
      <c r="V96" s="49">
        <f t="shared" si="3"/>
        <v>60.995983493810179</v>
      </c>
      <c r="W96" s="31">
        <v>0.61175460797799175</v>
      </c>
      <c r="X96" s="22">
        <v>0</v>
      </c>
    </row>
    <row r="97" spans="1:24" ht="38.25" outlineLevel="6">
      <c r="A97" s="1" t="s">
        <v>23</v>
      </c>
      <c r="B97" s="1" t="s">
        <v>40</v>
      </c>
      <c r="C97" s="1" t="s">
        <v>56</v>
      </c>
      <c r="D97" s="1"/>
      <c r="E97" s="1"/>
      <c r="F97" s="1"/>
      <c r="G97" s="1"/>
      <c r="H97" s="1"/>
      <c r="I97" s="2">
        <v>0</v>
      </c>
      <c r="J97" s="3" t="s">
        <v>369</v>
      </c>
      <c r="K97" s="4">
        <v>1221.2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664.20069999999998</v>
      </c>
      <c r="T97" s="4">
        <v>664.20069999999998</v>
      </c>
      <c r="U97" s="4">
        <v>664.20069999999998</v>
      </c>
      <c r="V97" s="49">
        <f t="shared" si="3"/>
        <v>54.389182771044872</v>
      </c>
      <c r="W97" s="31">
        <v>0.54389182771044875</v>
      </c>
      <c r="X97" s="22">
        <v>0</v>
      </c>
    </row>
    <row r="98" spans="1:24" ht="25.5" outlineLevel="7">
      <c r="A98" s="1" t="s">
        <v>23</v>
      </c>
      <c r="B98" s="1" t="s">
        <v>40</v>
      </c>
      <c r="C98" s="1" t="s">
        <v>56</v>
      </c>
      <c r="D98" s="1" t="s">
        <v>9</v>
      </c>
      <c r="E98" s="1"/>
      <c r="F98" s="1"/>
      <c r="G98" s="1"/>
      <c r="H98" s="1"/>
      <c r="I98" s="2">
        <v>0</v>
      </c>
      <c r="J98" s="3" t="s">
        <v>329</v>
      </c>
      <c r="K98" s="4">
        <v>1221.2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664.20069999999998</v>
      </c>
      <c r="T98" s="4">
        <v>664.20069999999998</v>
      </c>
      <c r="U98" s="4">
        <v>664.20069999999998</v>
      </c>
      <c r="V98" s="49">
        <f t="shared" si="3"/>
        <v>54.389182771044872</v>
      </c>
      <c r="W98" s="31">
        <v>0.54389182771044875</v>
      </c>
      <c r="X98" s="22">
        <v>0</v>
      </c>
    </row>
    <row r="99" spans="1:24" ht="30" customHeight="1" outlineLevel="4">
      <c r="A99" s="1" t="s">
        <v>23</v>
      </c>
      <c r="B99" s="1" t="s">
        <v>40</v>
      </c>
      <c r="C99" s="1" t="s">
        <v>57</v>
      </c>
      <c r="D99" s="1"/>
      <c r="E99" s="1"/>
      <c r="F99" s="1"/>
      <c r="G99" s="1"/>
      <c r="H99" s="1"/>
      <c r="I99" s="2">
        <v>0</v>
      </c>
      <c r="J99" s="3" t="s">
        <v>370</v>
      </c>
      <c r="K99" s="4">
        <v>430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101.46</v>
      </c>
      <c r="T99" s="4">
        <v>99.069000000000003</v>
      </c>
      <c r="U99" s="4">
        <v>99.069000000000003</v>
      </c>
      <c r="V99" s="49">
        <f t="shared" si="3"/>
        <v>23.039302325581396</v>
      </c>
      <c r="W99" s="31">
        <v>0.23595348837209301</v>
      </c>
      <c r="X99" s="22">
        <v>0</v>
      </c>
    </row>
    <row r="100" spans="1:24" ht="25.5" outlineLevel="5">
      <c r="A100" s="1" t="s">
        <v>23</v>
      </c>
      <c r="B100" s="1" t="s">
        <v>40</v>
      </c>
      <c r="C100" s="1" t="s">
        <v>58</v>
      </c>
      <c r="D100" s="1"/>
      <c r="E100" s="1"/>
      <c r="F100" s="1"/>
      <c r="G100" s="1"/>
      <c r="H100" s="1"/>
      <c r="I100" s="2">
        <v>0</v>
      </c>
      <c r="J100" s="3" t="s">
        <v>371</v>
      </c>
      <c r="K100" s="4">
        <v>430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101.46</v>
      </c>
      <c r="T100" s="4">
        <v>99.069000000000003</v>
      </c>
      <c r="U100" s="4">
        <v>99.069000000000003</v>
      </c>
      <c r="V100" s="49">
        <f t="shared" si="3"/>
        <v>23.039302325581396</v>
      </c>
      <c r="W100" s="31">
        <v>0.23595348837209301</v>
      </c>
      <c r="X100" s="22">
        <v>0</v>
      </c>
    </row>
    <row r="101" spans="1:24" ht="38.25" outlineLevel="6">
      <c r="A101" s="1" t="s">
        <v>23</v>
      </c>
      <c r="B101" s="1" t="s">
        <v>40</v>
      </c>
      <c r="C101" s="1" t="s">
        <v>59</v>
      </c>
      <c r="D101" s="1"/>
      <c r="E101" s="1"/>
      <c r="F101" s="1"/>
      <c r="G101" s="1"/>
      <c r="H101" s="1"/>
      <c r="I101" s="2">
        <v>0</v>
      </c>
      <c r="J101" s="3" t="s">
        <v>372</v>
      </c>
      <c r="K101" s="4">
        <v>430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101.46</v>
      </c>
      <c r="T101" s="4">
        <v>99.069000000000003</v>
      </c>
      <c r="U101" s="4">
        <v>99.069000000000003</v>
      </c>
      <c r="V101" s="49">
        <f t="shared" si="3"/>
        <v>23.039302325581396</v>
      </c>
      <c r="W101" s="31">
        <v>0.23595348837209301</v>
      </c>
      <c r="X101" s="22">
        <v>0</v>
      </c>
    </row>
    <row r="102" spans="1:24" ht="25.5" outlineLevel="7">
      <c r="A102" s="1" t="s">
        <v>23</v>
      </c>
      <c r="B102" s="1" t="s">
        <v>40</v>
      </c>
      <c r="C102" s="1" t="s">
        <v>59</v>
      </c>
      <c r="D102" s="1" t="s">
        <v>9</v>
      </c>
      <c r="E102" s="1"/>
      <c r="F102" s="1"/>
      <c r="G102" s="1"/>
      <c r="H102" s="1"/>
      <c r="I102" s="2">
        <v>0</v>
      </c>
      <c r="J102" s="3" t="s">
        <v>296</v>
      </c>
      <c r="K102" s="4">
        <v>430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101.46</v>
      </c>
      <c r="T102" s="4">
        <v>99.069000000000003</v>
      </c>
      <c r="U102" s="4">
        <v>99.069000000000003</v>
      </c>
      <c r="V102" s="49">
        <f t="shared" si="3"/>
        <v>23.039302325581396</v>
      </c>
      <c r="W102" s="31">
        <v>0.23595348837209301</v>
      </c>
      <c r="X102" s="22">
        <v>0</v>
      </c>
    </row>
    <row r="103" spans="1:24" ht="38.25" outlineLevel="3">
      <c r="A103" s="1" t="s">
        <v>23</v>
      </c>
      <c r="B103" s="1" t="s">
        <v>40</v>
      </c>
      <c r="C103" s="1" t="s">
        <v>60</v>
      </c>
      <c r="D103" s="1"/>
      <c r="E103" s="1"/>
      <c r="F103" s="1"/>
      <c r="G103" s="1"/>
      <c r="H103" s="1"/>
      <c r="I103" s="2">
        <v>0</v>
      </c>
      <c r="J103" s="3" t="s">
        <v>373</v>
      </c>
      <c r="K103" s="4">
        <v>100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54</v>
      </c>
      <c r="T103" s="4">
        <v>54</v>
      </c>
      <c r="U103" s="4">
        <v>54</v>
      </c>
      <c r="V103" s="49">
        <f t="shared" si="3"/>
        <v>54</v>
      </c>
      <c r="W103" s="31">
        <v>0.54</v>
      </c>
      <c r="X103" s="22">
        <v>0</v>
      </c>
    </row>
    <row r="104" spans="1:24" ht="38.25" outlineLevel="4">
      <c r="A104" s="1" t="s">
        <v>23</v>
      </c>
      <c r="B104" s="1" t="s">
        <v>40</v>
      </c>
      <c r="C104" s="1" t="s">
        <v>61</v>
      </c>
      <c r="D104" s="1"/>
      <c r="E104" s="1"/>
      <c r="F104" s="1"/>
      <c r="G104" s="1"/>
      <c r="H104" s="1"/>
      <c r="I104" s="2">
        <v>0</v>
      </c>
      <c r="J104" s="3" t="s">
        <v>374</v>
      </c>
      <c r="K104" s="4">
        <v>100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54</v>
      </c>
      <c r="T104" s="4">
        <v>54</v>
      </c>
      <c r="U104" s="4">
        <v>54</v>
      </c>
      <c r="V104" s="49">
        <f t="shared" si="3"/>
        <v>54</v>
      </c>
      <c r="W104" s="31">
        <v>0.54</v>
      </c>
      <c r="X104" s="22">
        <v>0</v>
      </c>
    </row>
    <row r="105" spans="1:24" ht="38.25" outlineLevel="5">
      <c r="A105" s="1" t="s">
        <v>23</v>
      </c>
      <c r="B105" s="1" t="s">
        <v>40</v>
      </c>
      <c r="C105" s="1" t="s">
        <v>62</v>
      </c>
      <c r="D105" s="1"/>
      <c r="E105" s="1"/>
      <c r="F105" s="1"/>
      <c r="G105" s="1"/>
      <c r="H105" s="1"/>
      <c r="I105" s="2">
        <v>0</v>
      </c>
      <c r="J105" s="3" t="s">
        <v>375</v>
      </c>
      <c r="K105" s="4">
        <v>100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54</v>
      </c>
      <c r="T105" s="4">
        <v>54</v>
      </c>
      <c r="U105" s="4">
        <v>54</v>
      </c>
      <c r="V105" s="49">
        <f t="shared" si="3"/>
        <v>54</v>
      </c>
      <c r="W105" s="31">
        <v>0.54</v>
      </c>
      <c r="X105" s="22">
        <v>0</v>
      </c>
    </row>
    <row r="106" spans="1:24" ht="38.25" outlineLevel="6">
      <c r="A106" s="1" t="s">
        <v>23</v>
      </c>
      <c r="B106" s="1" t="s">
        <v>40</v>
      </c>
      <c r="C106" s="1" t="s">
        <v>63</v>
      </c>
      <c r="D106" s="1"/>
      <c r="E106" s="1"/>
      <c r="F106" s="1"/>
      <c r="G106" s="1"/>
      <c r="H106" s="1"/>
      <c r="I106" s="2">
        <v>0</v>
      </c>
      <c r="J106" s="3" t="s">
        <v>376</v>
      </c>
      <c r="K106" s="4">
        <v>100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54</v>
      </c>
      <c r="T106" s="4">
        <v>54</v>
      </c>
      <c r="U106" s="4">
        <v>54</v>
      </c>
      <c r="V106" s="49">
        <f t="shared" si="3"/>
        <v>54</v>
      </c>
      <c r="W106" s="31">
        <v>0.54</v>
      </c>
      <c r="X106" s="22">
        <v>0</v>
      </c>
    </row>
    <row r="107" spans="1:24" ht="25.5" outlineLevel="7">
      <c r="A107" s="1" t="s">
        <v>23</v>
      </c>
      <c r="B107" s="1" t="s">
        <v>40</v>
      </c>
      <c r="C107" s="1" t="s">
        <v>63</v>
      </c>
      <c r="D107" s="1" t="s">
        <v>9</v>
      </c>
      <c r="E107" s="1"/>
      <c r="F107" s="1"/>
      <c r="G107" s="1"/>
      <c r="H107" s="1"/>
      <c r="I107" s="2">
        <v>0</v>
      </c>
      <c r="J107" s="3" t="s">
        <v>329</v>
      </c>
      <c r="K107" s="4">
        <v>100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54</v>
      </c>
      <c r="T107" s="4">
        <v>54</v>
      </c>
      <c r="U107" s="4">
        <v>54</v>
      </c>
      <c r="V107" s="49">
        <f t="shared" si="3"/>
        <v>54</v>
      </c>
      <c r="W107" s="31">
        <v>0.54</v>
      </c>
      <c r="X107" s="22">
        <v>0</v>
      </c>
    </row>
    <row r="108" spans="1:24" outlineLevel="3">
      <c r="A108" s="1" t="s">
        <v>23</v>
      </c>
      <c r="B108" s="1" t="s">
        <v>40</v>
      </c>
      <c r="C108" s="1" t="s">
        <v>37</v>
      </c>
      <c r="D108" s="1"/>
      <c r="E108" s="1"/>
      <c r="F108" s="1"/>
      <c r="G108" s="1"/>
      <c r="H108" s="1"/>
      <c r="I108" s="2">
        <v>0</v>
      </c>
      <c r="J108" s="3" t="s">
        <v>353</v>
      </c>
      <c r="K108" s="4">
        <v>1464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1208.1877999999999</v>
      </c>
      <c r="T108" s="4">
        <v>1235.4309000000001</v>
      </c>
      <c r="U108" s="4">
        <v>1206.5979</v>
      </c>
      <c r="V108" s="49">
        <f t="shared" si="3"/>
        <v>84.387356557377061</v>
      </c>
      <c r="W108" s="31">
        <v>0.82523349350711184</v>
      </c>
      <c r="X108" s="22">
        <v>0</v>
      </c>
    </row>
    <row r="109" spans="1:24" ht="25.5" outlineLevel="4">
      <c r="A109" s="1" t="s">
        <v>23</v>
      </c>
      <c r="B109" s="1" t="s">
        <v>40</v>
      </c>
      <c r="C109" s="1" t="s">
        <v>64</v>
      </c>
      <c r="D109" s="1"/>
      <c r="E109" s="1"/>
      <c r="F109" s="1"/>
      <c r="G109" s="1"/>
      <c r="H109" s="1"/>
      <c r="I109" s="2">
        <v>0</v>
      </c>
      <c r="J109" s="3" t="s">
        <v>377</v>
      </c>
      <c r="K109" s="4">
        <v>1464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1208.1877999999999</v>
      </c>
      <c r="T109" s="4">
        <v>1235.4309000000001</v>
      </c>
      <c r="U109" s="4">
        <v>1206.5979</v>
      </c>
      <c r="V109" s="49">
        <f t="shared" si="3"/>
        <v>84.387356557377061</v>
      </c>
      <c r="W109" s="31">
        <v>0.82523349350711184</v>
      </c>
      <c r="X109" s="22">
        <v>0</v>
      </c>
    </row>
    <row r="110" spans="1:24" ht="28.5" customHeight="1" outlineLevel="6">
      <c r="A110" s="1" t="s">
        <v>23</v>
      </c>
      <c r="B110" s="1" t="s">
        <v>40</v>
      </c>
      <c r="C110" s="1" t="s">
        <v>65</v>
      </c>
      <c r="D110" s="1"/>
      <c r="E110" s="1"/>
      <c r="F110" s="1"/>
      <c r="G110" s="1"/>
      <c r="H110" s="1"/>
      <c r="I110" s="2">
        <v>0</v>
      </c>
      <c r="J110" s="3" t="s">
        <v>378</v>
      </c>
      <c r="K110" s="4">
        <v>1464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1208.1877999999999</v>
      </c>
      <c r="T110" s="4">
        <v>1235.4309000000001</v>
      </c>
      <c r="U110" s="4">
        <v>1206.5979</v>
      </c>
      <c r="V110" s="49">
        <f t="shared" si="3"/>
        <v>84.387356557377061</v>
      </c>
      <c r="W110" s="31">
        <v>0.82523349350711184</v>
      </c>
      <c r="X110" s="22">
        <v>0</v>
      </c>
    </row>
    <row r="111" spans="1:24" ht="53.25" customHeight="1" outlineLevel="7">
      <c r="A111" s="1" t="s">
        <v>23</v>
      </c>
      <c r="B111" s="1" t="s">
        <v>40</v>
      </c>
      <c r="C111" s="1" t="s">
        <v>65</v>
      </c>
      <c r="D111" s="1" t="s">
        <v>8</v>
      </c>
      <c r="E111" s="1"/>
      <c r="F111" s="1"/>
      <c r="G111" s="1"/>
      <c r="H111" s="1"/>
      <c r="I111" s="2">
        <v>0</v>
      </c>
      <c r="J111" s="3" t="s">
        <v>295</v>
      </c>
      <c r="K111" s="4">
        <v>1193.3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983.81799999999998</v>
      </c>
      <c r="T111" s="4">
        <v>1003.6453</v>
      </c>
      <c r="U111" s="4">
        <v>982.22829999999999</v>
      </c>
      <c r="V111" s="49">
        <f t="shared" si="3"/>
        <v>84.106704097879842</v>
      </c>
      <c r="W111" s="31">
        <v>0.82445152099220653</v>
      </c>
      <c r="X111" s="22">
        <v>0</v>
      </c>
    </row>
    <row r="112" spans="1:24" ht="25.5" outlineLevel="7">
      <c r="A112" s="1" t="s">
        <v>23</v>
      </c>
      <c r="B112" s="1" t="s">
        <v>40</v>
      </c>
      <c r="C112" s="1" t="s">
        <v>65</v>
      </c>
      <c r="D112" s="1" t="s">
        <v>9</v>
      </c>
      <c r="E112" s="1"/>
      <c r="F112" s="1"/>
      <c r="G112" s="1"/>
      <c r="H112" s="1"/>
      <c r="I112" s="2">
        <v>0</v>
      </c>
      <c r="J112" s="3" t="s">
        <v>296</v>
      </c>
      <c r="K112" s="4">
        <v>268.7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223.47919999999999</v>
      </c>
      <c r="T112" s="4">
        <v>230.89500000000001</v>
      </c>
      <c r="U112" s="4">
        <v>223.47900000000001</v>
      </c>
      <c r="V112" s="49">
        <f t="shared" si="3"/>
        <v>85.930405656866398</v>
      </c>
      <c r="W112" s="31">
        <v>0.83153287539575904</v>
      </c>
      <c r="X112" s="22">
        <v>0</v>
      </c>
    </row>
    <row r="113" spans="1:24" outlineLevel="7">
      <c r="A113" s="1" t="s">
        <v>23</v>
      </c>
      <c r="B113" s="1" t="s">
        <v>40</v>
      </c>
      <c r="C113" s="1" t="s">
        <v>65</v>
      </c>
      <c r="D113" s="1" t="s">
        <v>10</v>
      </c>
      <c r="E113" s="1"/>
      <c r="F113" s="1"/>
      <c r="G113" s="1"/>
      <c r="H113" s="1"/>
      <c r="I113" s="2">
        <v>0</v>
      </c>
      <c r="J113" s="3" t="s">
        <v>297</v>
      </c>
      <c r="K113" s="4">
        <v>2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0.89059999999999995</v>
      </c>
      <c r="T113" s="4">
        <v>0.89059999999999995</v>
      </c>
      <c r="U113" s="4">
        <v>0.89059999999999995</v>
      </c>
      <c r="V113" s="49">
        <f t="shared" si="3"/>
        <v>44.529999999999994</v>
      </c>
      <c r="W113" s="31">
        <v>0.44529999999999997</v>
      </c>
      <c r="X113" s="22">
        <v>0</v>
      </c>
    </row>
    <row r="114" spans="1:24" ht="18" customHeight="1" outlineLevel="1">
      <c r="A114" s="1" t="s">
        <v>23</v>
      </c>
      <c r="B114" s="1" t="s">
        <v>66</v>
      </c>
      <c r="C114" s="1"/>
      <c r="D114" s="1"/>
      <c r="E114" s="1"/>
      <c r="F114" s="1"/>
      <c r="G114" s="1"/>
      <c r="H114" s="1"/>
      <c r="I114" s="2">
        <v>0</v>
      </c>
      <c r="J114" s="3" t="s">
        <v>379</v>
      </c>
      <c r="K114" s="4">
        <v>1930.9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1333.2750000000001</v>
      </c>
      <c r="T114" s="4">
        <v>1293</v>
      </c>
      <c r="U114" s="4">
        <v>1292.9772</v>
      </c>
      <c r="V114" s="49">
        <f t="shared" si="3"/>
        <v>66.963592107307463</v>
      </c>
      <c r="W114" s="31">
        <v>0.69049407012274067</v>
      </c>
      <c r="X114" s="22">
        <v>0</v>
      </c>
    </row>
    <row r="115" spans="1:24" outlineLevel="2">
      <c r="A115" s="1" t="s">
        <v>23</v>
      </c>
      <c r="B115" s="1" t="s">
        <v>67</v>
      </c>
      <c r="C115" s="1"/>
      <c r="D115" s="1"/>
      <c r="E115" s="1"/>
      <c r="F115" s="1"/>
      <c r="G115" s="1"/>
      <c r="H115" s="1"/>
      <c r="I115" s="2">
        <v>0</v>
      </c>
      <c r="J115" s="3" t="s">
        <v>380</v>
      </c>
      <c r="K115" s="4">
        <v>713.3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534.97500000000002</v>
      </c>
      <c r="T115" s="4">
        <v>501.8</v>
      </c>
      <c r="U115" s="4">
        <v>501.74689999999998</v>
      </c>
      <c r="V115" s="49">
        <f t="shared" si="3"/>
        <v>70.349081732791262</v>
      </c>
      <c r="W115" s="31">
        <v>0.75</v>
      </c>
      <c r="X115" s="22">
        <v>0</v>
      </c>
    </row>
    <row r="116" spans="1:24" ht="38.25" outlineLevel="3">
      <c r="A116" s="1" t="s">
        <v>23</v>
      </c>
      <c r="B116" s="1" t="s">
        <v>67</v>
      </c>
      <c r="C116" s="1" t="s">
        <v>25</v>
      </c>
      <c r="D116" s="1"/>
      <c r="E116" s="1"/>
      <c r="F116" s="1"/>
      <c r="G116" s="1"/>
      <c r="H116" s="1"/>
      <c r="I116" s="2">
        <v>0</v>
      </c>
      <c r="J116" s="3" t="s">
        <v>343</v>
      </c>
      <c r="K116" s="4">
        <v>713.3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534.97500000000002</v>
      </c>
      <c r="T116" s="4">
        <v>501.8</v>
      </c>
      <c r="U116" s="4">
        <v>501.74689999999998</v>
      </c>
      <c r="V116" s="49">
        <f t="shared" si="3"/>
        <v>70.349081732791262</v>
      </c>
      <c r="W116" s="31">
        <v>0.75</v>
      </c>
      <c r="X116" s="22">
        <v>0</v>
      </c>
    </row>
    <row r="117" spans="1:24" ht="38.25" outlineLevel="4">
      <c r="A117" s="1" t="s">
        <v>23</v>
      </c>
      <c r="B117" s="1" t="s">
        <v>67</v>
      </c>
      <c r="C117" s="1" t="s">
        <v>33</v>
      </c>
      <c r="D117" s="1"/>
      <c r="E117" s="1"/>
      <c r="F117" s="1"/>
      <c r="G117" s="1"/>
      <c r="H117" s="1"/>
      <c r="I117" s="2">
        <v>0</v>
      </c>
      <c r="J117" s="3" t="s">
        <v>349</v>
      </c>
      <c r="K117" s="4">
        <v>713.3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534.97500000000002</v>
      </c>
      <c r="T117" s="4">
        <v>501.8</v>
      </c>
      <c r="U117" s="4">
        <v>501.74689999999998</v>
      </c>
      <c r="V117" s="49">
        <f t="shared" si="3"/>
        <v>70.349081732791262</v>
      </c>
      <c r="W117" s="31">
        <v>0.75</v>
      </c>
      <c r="X117" s="22">
        <v>0</v>
      </c>
    </row>
    <row r="118" spans="1:24" ht="51" outlineLevel="5">
      <c r="A118" s="1" t="s">
        <v>23</v>
      </c>
      <c r="B118" s="1" t="s">
        <v>67</v>
      </c>
      <c r="C118" s="1" t="s">
        <v>34</v>
      </c>
      <c r="D118" s="1"/>
      <c r="E118" s="1"/>
      <c r="F118" s="1"/>
      <c r="G118" s="1"/>
      <c r="H118" s="1"/>
      <c r="I118" s="2">
        <v>0</v>
      </c>
      <c r="J118" s="3" t="s">
        <v>350</v>
      </c>
      <c r="K118" s="4">
        <v>713.3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534.97500000000002</v>
      </c>
      <c r="T118" s="4">
        <v>501.8</v>
      </c>
      <c r="U118" s="4">
        <v>501.74689999999998</v>
      </c>
      <c r="V118" s="49">
        <f t="shared" si="3"/>
        <v>70.349081732791262</v>
      </c>
      <c r="W118" s="31">
        <v>0.75</v>
      </c>
      <c r="X118" s="22">
        <v>0</v>
      </c>
    </row>
    <row r="119" spans="1:24" ht="30" customHeight="1" outlineLevel="6">
      <c r="A119" s="1" t="s">
        <v>23</v>
      </c>
      <c r="B119" s="1" t="s">
        <v>67</v>
      </c>
      <c r="C119" s="1" t="s">
        <v>68</v>
      </c>
      <c r="D119" s="1"/>
      <c r="E119" s="1"/>
      <c r="F119" s="1"/>
      <c r="G119" s="1"/>
      <c r="H119" s="1"/>
      <c r="I119" s="2">
        <v>0</v>
      </c>
      <c r="J119" s="3" t="s">
        <v>381</v>
      </c>
      <c r="K119" s="4">
        <v>713.3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534.97500000000002</v>
      </c>
      <c r="T119" s="4">
        <v>501.8</v>
      </c>
      <c r="U119" s="4">
        <v>501.74689999999998</v>
      </c>
      <c r="V119" s="49">
        <f t="shared" si="3"/>
        <v>70.349081732791262</v>
      </c>
      <c r="W119" s="31">
        <v>0.75</v>
      </c>
      <c r="X119" s="22">
        <v>0</v>
      </c>
    </row>
    <row r="120" spans="1:24" ht="51.75" customHeight="1" outlineLevel="7">
      <c r="A120" s="1" t="s">
        <v>23</v>
      </c>
      <c r="B120" s="1" t="s">
        <v>67</v>
      </c>
      <c r="C120" s="1" t="s">
        <v>68</v>
      </c>
      <c r="D120" s="1" t="s">
        <v>8</v>
      </c>
      <c r="E120" s="1"/>
      <c r="F120" s="1"/>
      <c r="G120" s="1"/>
      <c r="H120" s="1"/>
      <c r="I120" s="2">
        <v>0</v>
      </c>
      <c r="J120" s="3" t="s">
        <v>295</v>
      </c>
      <c r="K120" s="4">
        <v>683.6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505.27499999999998</v>
      </c>
      <c r="T120" s="4">
        <v>472.1</v>
      </c>
      <c r="U120" s="4">
        <v>472.04689999999999</v>
      </c>
      <c r="V120" s="49">
        <f t="shared" si="3"/>
        <v>69.060854300760681</v>
      </c>
      <c r="W120" s="31">
        <v>0.73913838502047979</v>
      </c>
      <c r="X120" s="22">
        <v>0</v>
      </c>
    </row>
    <row r="121" spans="1:24" ht="25.5" outlineLevel="7">
      <c r="A121" s="1" t="s">
        <v>23</v>
      </c>
      <c r="B121" s="1" t="s">
        <v>67</v>
      </c>
      <c r="C121" s="1" t="s">
        <v>68</v>
      </c>
      <c r="D121" s="1" t="s">
        <v>9</v>
      </c>
      <c r="E121" s="1"/>
      <c r="F121" s="1"/>
      <c r="G121" s="1"/>
      <c r="H121" s="1"/>
      <c r="I121" s="2">
        <v>0</v>
      </c>
      <c r="J121" s="3" t="s">
        <v>296</v>
      </c>
      <c r="K121" s="4">
        <v>29.7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29.7</v>
      </c>
      <c r="T121" s="4">
        <v>29.7</v>
      </c>
      <c r="U121" s="4">
        <v>29.7</v>
      </c>
      <c r="V121" s="49">
        <f t="shared" si="3"/>
        <v>100</v>
      </c>
      <c r="W121" s="31">
        <v>1</v>
      </c>
      <c r="X121" s="22">
        <v>0</v>
      </c>
    </row>
    <row r="122" spans="1:24" ht="27.75" customHeight="1" outlineLevel="2">
      <c r="A122" s="1" t="s">
        <v>23</v>
      </c>
      <c r="B122" s="1" t="s">
        <v>69</v>
      </c>
      <c r="C122" s="1"/>
      <c r="D122" s="1"/>
      <c r="E122" s="1"/>
      <c r="F122" s="1"/>
      <c r="G122" s="1"/>
      <c r="H122" s="1"/>
      <c r="I122" s="2">
        <v>0</v>
      </c>
      <c r="J122" s="3" t="s">
        <v>286</v>
      </c>
      <c r="K122" s="4">
        <v>1167.5999999999999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798.3</v>
      </c>
      <c r="T122" s="4">
        <v>791.2</v>
      </c>
      <c r="U122" s="4">
        <v>791.23030000000006</v>
      </c>
      <c r="V122" s="49">
        <f t="shared" si="3"/>
        <v>67.762932511133954</v>
      </c>
      <c r="W122" s="31">
        <v>0.68371017471736895</v>
      </c>
      <c r="X122" s="22">
        <v>0</v>
      </c>
    </row>
    <row r="123" spans="1:24" ht="63.75" outlineLevel="3">
      <c r="A123" s="1" t="s">
        <v>23</v>
      </c>
      <c r="B123" s="1" t="s">
        <v>69</v>
      </c>
      <c r="C123" s="1" t="s">
        <v>70</v>
      </c>
      <c r="D123" s="1"/>
      <c r="E123" s="1"/>
      <c r="F123" s="1"/>
      <c r="G123" s="1"/>
      <c r="H123" s="1"/>
      <c r="I123" s="2">
        <v>0</v>
      </c>
      <c r="J123" s="3" t="s">
        <v>382</v>
      </c>
      <c r="K123" s="4">
        <v>1167.5999999999999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798.3</v>
      </c>
      <c r="T123" s="4">
        <v>791.23030000000006</v>
      </c>
      <c r="U123" s="4">
        <v>791.23030000000006</v>
      </c>
      <c r="V123" s="49">
        <f t="shared" si="3"/>
        <v>67.765527577937661</v>
      </c>
      <c r="W123" s="31">
        <v>0.68371017471736895</v>
      </c>
      <c r="X123" s="22">
        <v>0</v>
      </c>
    </row>
    <row r="124" spans="1:24" ht="51" outlineLevel="4">
      <c r="A124" s="1" t="s">
        <v>23</v>
      </c>
      <c r="B124" s="1" t="s">
        <v>69</v>
      </c>
      <c r="C124" s="1" t="s">
        <v>71</v>
      </c>
      <c r="D124" s="1"/>
      <c r="E124" s="1"/>
      <c r="F124" s="1"/>
      <c r="G124" s="1"/>
      <c r="H124" s="1"/>
      <c r="I124" s="2">
        <v>0</v>
      </c>
      <c r="J124" s="3" t="s">
        <v>562</v>
      </c>
      <c r="K124" s="4">
        <v>1167.5999999999999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798.3</v>
      </c>
      <c r="T124" s="4">
        <v>791.23030000000006</v>
      </c>
      <c r="U124" s="4">
        <v>791.23030000000006</v>
      </c>
      <c r="V124" s="49">
        <f t="shared" si="3"/>
        <v>67.765527577937661</v>
      </c>
      <c r="W124" s="31">
        <v>0.68371017471736895</v>
      </c>
      <c r="X124" s="22">
        <v>0</v>
      </c>
    </row>
    <row r="125" spans="1:24" ht="40.5" customHeight="1" outlineLevel="5">
      <c r="A125" s="1" t="s">
        <v>23</v>
      </c>
      <c r="B125" s="1" t="s">
        <v>69</v>
      </c>
      <c r="C125" s="1" t="s">
        <v>72</v>
      </c>
      <c r="D125" s="1"/>
      <c r="E125" s="1"/>
      <c r="F125" s="1"/>
      <c r="G125" s="1"/>
      <c r="H125" s="1"/>
      <c r="I125" s="2">
        <v>0</v>
      </c>
      <c r="J125" s="3" t="s">
        <v>383</v>
      </c>
      <c r="K125" s="4">
        <v>1167.5999999999999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798.3</v>
      </c>
      <c r="T125" s="4">
        <v>791.23030000000006</v>
      </c>
      <c r="U125" s="4">
        <v>791.23030000000006</v>
      </c>
      <c r="V125" s="49">
        <f t="shared" si="3"/>
        <v>67.765527577937661</v>
      </c>
      <c r="W125" s="31">
        <v>0.68371017471736895</v>
      </c>
      <c r="X125" s="22">
        <v>0</v>
      </c>
    </row>
    <row r="126" spans="1:24" ht="25.5" outlineLevel="6">
      <c r="A126" s="1" t="s">
        <v>23</v>
      </c>
      <c r="B126" s="1" t="s">
        <v>69</v>
      </c>
      <c r="C126" s="1" t="s">
        <v>73</v>
      </c>
      <c r="D126" s="1"/>
      <c r="E126" s="1"/>
      <c r="F126" s="1"/>
      <c r="G126" s="1"/>
      <c r="H126" s="1"/>
      <c r="I126" s="2">
        <v>0</v>
      </c>
      <c r="J126" s="3" t="s">
        <v>384</v>
      </c>
      <c r="K126" s="4">
        <v>1167.5999999999999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798.3</v>
      </c>
      <c r="T126" s="4">
        <v>791.23030000000006</v>
      </c>
      <c r="U126" s="4">
        <v>791.23030000000006</v>
      </c>
      <c r="V126" s="49">
        <f t="shared" si="3"/>
        <v>67.765527577937661</v>
      </c>
      <c r="W126" s="31">
        <v>0.68371017471736895</v>
      </c>
      <c r="X126" s="22">
        <v>0</v>
      </c>
    </row>
    <row r="127" spans="1:24" ht="51.75" customHeight="1" outlineLevel="7">
      <c r="A127" s="1" t="s">
        <v>23</v>
      </c>
      <c r="B127" s="1" t="s">
        <v>69</v>
      </c>
      <c r="C127" s="1" t="s">
        <v>73</v>
      </c>
      <c r="D127" s="1" t="s">
        <v>8</v>
      </c>
      <c r="E127" s="1"/>
      <c r="F127" s="1"/>
      <c r="G127" s="1"/>
      <c r="H127" s="1"/>
      <c r="I127" s="2">
        <v>0</v>
      </c>
      <c r="J127" s="3" t="s">
        <v>295</v>
      </c>
      <c r="K127" s="4">
        <v>1068.5999999999999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732.3</v>
      </c>
      <c r="T127" s="4">
        <v>725.23030000000006</v>
      </c>
      <c r="U127" s="4">
        <v>725.23030000000006</v>
      </c>
      <c r="V127" s="49">
        <f t="shared" si="3"/>
        <v>67.867331087404096</v>
      </c>
      <c r="W127" s="31">
        <v>0.68528916339135315</v>
      </c>
      <c r="X127" s="22">
        <v>0</v>
      </c>
    </row>
    <row r="128" spans="1:24" ht="25.5" outlineLevel="7">
      <c r="A128" s="1" t="s">
        <v>23</v>
      </c>
      <c r="B128" s="1" t="s">
        <v>69</v>
      </c>
      <c r="C128" s="1" t="s">
        <v>73</v>
      </c>
      <c r="D128" s="1" t="s">
        <v>9</v>
      </c>
      <c r="E128" s="1"/>
      <c r="F128" s="1"/>
      <c r="G128" s="1"/>
      <c r="H128" s="1"/>
      <c r="I128" s="2">
        <v>0</v>
      </c>
      <c r="J128" s="3" t="s">
        <v>296</v>
      </c>
      <c r="K128" s="4">
        <v>99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66</v>
      </c>
      <c r="T128" s="4">
        <v>66</v>
      </c>
      <c r="U128" s="4">
        <v>66</v>
      </c>
      <c r="V128" s="49">
        <f t="shared" si="3"/>
        <v>66.666666666666657</v>
      </c>
      <c r="W128" s="31">
        <v>0.66666666666666663</v>
      </c>
      <c r="X128" s="22">
        <v>0</v>
      </c>
    </row>
    <row r="129" spans="1:24" outlineLevel="2">
      <c r="A129" s="1" t="s">
        <v>23</v>
      </c>
      <c r="B129" s="1" t="s">
        <v>74</v>
      </c>
      <c r="C129" s="1"/>
      <c r="D129" s="1"/>
      <c r="E129" s="1"/>
      <c r="F129" s="1"/>
      <c r="G129" s="1"/>
      <c r="H129" s="1"/>
      <c r="I129" s="2">
        <v>0</v>
      </c>
      <c r="J129" s="3" t="s">
        <v>561</v>
      </c>
      <c r="K129" s="4">
        <v>50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9">
        <f t="shared" si="3"/>
        <v>0</v>
      </c>
      <c r="W129" s="31">
        <v>0</v>
      </c>
      <c r="X129" s="22">
        <v>0</v>
      </c>
    </row>
    <row r="130" spans="1:24" ht="63.75" outlineLevel="3">
      <c r="A130" s="1" t="s">
        <v>23</v>
      </c>
      <c r="B130" s="1" t="s">
        <v>74</v>
      </c>
      <c r="C130" s="1" t="s">
        <v>70</v>
      </c>
      <c r="D130" s="1"/>
      <c r="E130" s="1"/>
      <c r="F130" s="1"/>
      <c r="G130" s="1"/>
      <c r="H130" s="1"/>
      <c r="I130" s="2">
        <v>0</v>
      </c>
      <c r="J130" s="3" t="s">
        <v>560</v>
      </c>
      <c r="K130" s="4">
        <v>50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9">
        <f t="shared" si="3"/>
        <v>0</v>
      </c>
      <c r="W130" s="31">
        <v>0</v>
      </c>
      <c r="X130" s="22">
        <v>0</v>
      </c>
    </row>
    <row r="131" spans="1:24" ht="25.5" outlineLevel="4">
      <c r="A131" s="1" t="s">
        <v>23</v>
      </c>
      <c r="B131" s="1" t="s">
        <v>74</v>
      </c>
      <c r="C131" s="1" t="s">
        <v>75</v>
      </c>
      <c r="D131" s="1"/>
      <c r="E131" s="1"/>
      <c r="F131" s="1"/>
      <c r="G131" s="1"/>
      <c r="H131" s="1"/>
      <c r="I131" s="2">
        <v>0</v>
      </c>
      <c r="J131" s="3" t="s">
        <v>385</v>
      </c>
      <c r="K131" s="4">
        <v>50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9">
        <f t="shared" si="3"/>
        <v>0</v>
      </c>
      <c r="W131" s="31">
        <v>0</v>
      </c>
      <c r="X131" s="22">
        <v>0</v>
      </c>
    </row>
    <row r="132" spans="1:24" ht="25.5" outlineLevel="5">
      <c r="A132" s="1" t="s">
        <v>23</v>
      </c>
      <c r="B132" s="1" t="s">
        <v>74</v>
      </c>
      <c r="C132" s="1" t="s">
        <v>76</v>
      </c>
      <c r="D132" s="1"/>
      <c r="E132" s="1"/>
      <c r="F132" s="1"/>
      <c r="G132" s="1"/>
      <c r="H132" s="1"/>
      <c r="I132" s="2">
        <v>0</v>
      </c>
      <c r="J132" s="3" t="s">
        <v>386</v>
      </c>
      <c r="K132" s="4">
        <v>50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9">
        <f t="shared" si="3"/>
        <v>0</v>
      </c>
      <c r="W132" s="31">
        <v>0</v>
      </c>
      <c r="X132" s="22">
        <v>0</v>
      </c>
    </row>
    <row r="133" spans="1:24" outlineLevel="6">
      <c r="A133" s="1" t="s">
        <v>23</v>
      </c>
      <c r="B133" s="1" t="s">
        <v>74</v>
      </c>
      <c r="C133" s="1" t="s">
        <v>77</v>
      </c>
      <c r="D133" s="1"/>
      <c r="E133" s="1"/>
      <c r="F133" s="1"/>
      <c r="G133" s="1"/>
      <c r="H133" s="1"/>
      <c r="I133" s="2">
        <v>0</v>
      </c>
      <c r="J133" s="3" t="s">
        <v>387</v>
      </c>
      <c r="K133" s="4">
        <v>50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9">
        <f t="shared" si="3"/>
        <v>0</v>
      </c>
      <c r="W133" s="31">
        <v>0</v>
      </c>
      <c r="X133" s="22">
        <v>0</v>
      </c>
    </row>
    <row r="134" spans="1:24" ht="25.5" outlineLevel="7">
      <c r="A134" s="1" t="s">
        <v>23</v>
      </c>
      <c r="B134" s="1" t="s">
        <v>74</v>
      </c>
      <c r="C134" s="1" t="s">
        <v>77</v>
      </c>
      <c r="D134" s="1" t="s">
        <v>9</v>
      </c>
      <c r="E134" s="1"/>
      <c r="F134" s="1"/>
      <c r="G134" s="1"/>
      <c r="H134" s="1"/>
      <c r="I134" s="2">
        <v>0</v>
      </c>
      <c r="J134" s="3" t="s">
        <v>329</v>
      </c>
      <c r="K134" s="4">
        <v>50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9">
        <f t="shared" si="3"/>
        <v>0</v>
      </c>
      <c r="W134" s="31">
        <v>0</v>
      </c>
      <c r="X134" s="22">
        <v>0</v>
      </c>
    </row>
    <row r="135" spans="1:24" outlineLevel="1">
      <c r="A135" s="1" t="s">
        <v>23</v>
      </c>
      <c r="B135" s="1" t="s">
        <v>78</v>
      </c>
      <c r="C135" s="1"/>
      <c r="D135" s="1"/>
      <c r="E135" s="1"/>
      <c r="F135" s="1"/>
      <c r="G135" s="1"/>
      <c r="H135" s="1"/>
      <c r="I135" s="2">
        <v>0</v>
      </c>
      <c r="J135" s="3" t="s">
        <v>388</v>
      </c>
      <c r="K135" s="4">
        <v>31190.899600000001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22115.132300000001</v>
      </c>
      <c r="T135" s="4">
        <f>T136+T142+T151+T164</f>
        <v>22100.657500000001</v>
      </c>
      <c r="U135" s="4">
        <v>22100.7147</v>
      </c>
      <c r="V135" s="49">
        <f t="shared" si="3"/>
        <v>70.856107978366865</v>
      </c>
      <c r="W135" s="31">
        <v>0.70902515104117103</v>
      </c>
      <c r="X135" s="22">
        <v>0</v>
      </c>
    </row>
    <row r="136" spans="1:24" outlineLevel="2">
      <c r="A136" s="1" t="s">
        <v>23</v>
      </c>
      <c r="B136" s="1" t="s">
        <v>79</v>
      </c>
      <c r="C136" s="1"/>
      <c r="D136" s="1"/>
      <c r="E136" s="1"/>
      <c r="F136" s="1"/>
      <c r="G136" s="1"/>
      <c r="H136" s="1"/>
      <c r="I136" s="2">
        <v>0</v>
      </c>
      <c r="J136" s="3" t="s">
        <v>389</v>
      </c>
      <c r="K136" s="4">
        <v>158.9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46.2575</v>
      </c>
      <c r="T136" s="4">
        <v>46.2575</v>
      </c>
      <c r="U136" s="4">
        <v>46.2575</v>
      </c>
      <c r="V136" s="49">
        <f t="shared" si="3"/>
        <v>29.111076148521082</v>
      </c>
      <c r="W136" s="31">
        <v>0.29111076148521081</v>
      </c>
      <c r="X136" s="22">
        <v>0</v>
      </c>
    </row>
    <row r="137" spans="1:24" ht="44.25" customHeight="1" outlineLevel="3">
      <c r="A137" s="1" t="s">
        <v>23</v>
      </c>
      <c r="B137" s="1" t="s">
        <v>79</v>
      </c>
      <c r="C137" s="1" t="s">
        <v>41</v>
      </c>
      <c r="D137" s="1"/>
      <c r="E137" s="1"/>
      <c r="F137" s="1"/>
      <c r="G137" s="1"/>
      <c r="H137" s="1"/>
      <c r="I137" s="2">
        <v>0</v>
      </c>
      <c r="J137" s="3" t="s">
        <v>356</v>
      </c>
      <c r="K137" s="4">
        <v>158.9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46.2575</v>
      </c>
      <c r="T137" s="4">
        <v>46.2575</v>
      </c>
      <c r="U137" s="4">
        <v>46.2575</v>
      </c>
      <c r="V137" s="49">
        <f t="shared" si="3"/>
        <v>29.111076148521082</v>
      </c>
      <c r="W137" s="31">
        <v>0.29111076148521081</v>
      </c>
      <c r="X137" s="22">
        <v>0</v>
      </c>
    </row>
    <row r="138" spans="1:24" ht="25.5" outlineLevel="4">
      <c r="A138" s="1" t="s">
        <v>23</v>
      </c>
      <c r="B138" s="1" t="s">
        <v>79</v>
      </c>
      <c r="C138" s="1" t="s">
        <v>42</v>
      </c>
      <c r="D138" s="1"/>
      <c r="E138" s="1"/>
      <c r="F138" s="1"/>
      <c r="G138" s="1"/>
      <c r="H138" s="1"/>
      <c r="I138" s="2">
        <v>0</v>
      </c>
      <c r="J138" s="3" t="s">
        <v>390</v>
      </c>
      <c r="K138" s="4">
        <v>158.9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46.2575</v>
      </c>
      <c r="T138" s="4">
        <v>46.2575</v>
      </c>
      <c r="U138" s="4">
        <v>46.2575</v>
      </c>
      <c r="V138" s="49">
        <f t="shared" si="3"/>
        <v>29.111076148521082</v>
      </c>
      <c r="W138" s="31">
        <v>0.29111076148521081</v>
      </c>
      <c r="X138" s="22">
        <v>0</v>
      </c>
    </row>
    <row r="139" spans="1:24" ht="25.5" outlineLevel="5">
      <c r="A139" s="1" t="s">
        <v>23</v>
      </c>
      <c r="B139" s="1" t="s">
        <v>79</v>
      </c>
      <c r="C139" s="1" t="s">
        <v>43</v>
      </c>
      <c r="D139" s="1"/>
      <c r="E139" s="1"/>
      <c r="F139" s="1"/>
      <c r="G139" s="1"/>
      <c r="H139" s="1"/>
      <c r="I139" s="2">
        <v>0</v>
      </c>
      <c r="J139" s="3" t="s">
        <v>357</v>
      </c>
      <c r="K139" s="4">
        <v>158.9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46.2575</v>
      </c>
      <c r="T139" s="4">
        <v>46.2575</v>
      </c>
      <c r="U139" s="4">
        <v>46.2575</v>
      </c>
      <c r="V139" s="49">
        <f t="shared" si="3"/>
        <v>29.111076148521082</v>
      </c>
      <c r="W139" s="31">
        <v>0.29111076148521081</v>
      </c>
      <c r="X139" s="22">
        <v>0</v>
      </c>
    </row>
    <row r="140" spans="1:24" ht="63.75" outlineLevel="6">
      <c r="A140" s="1" t="s">
        <v>23</v>
      </c>
      <c r="B140" s="1" t="s">
        <v>79</v>
      </c>
      <c r="C140" s="1" t="s">
        <v>80</v>
      </c>
      <c r="D140" s="1"/>
      <c r="E140" s="1"/>
      <c r="F140" s="1"/>
      <c r="G140" s="1"/>
      <c r="H140" s="1"/>
      <c r="I140" s="2">
        <v>0</v>
      </c>
      <c r="J140" s="3" t="s">
        <v>391</v>
      </c>
      <c r="K140" s="4">
        <v>158.9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46.2575</v>
      </c>
      <c r="T140" s="4">
        <v>46.2575</v>
      </c>
      <c r="U140" s="4">
        <v>46.2575</v>
      </c>
      <c r="V140" s="49">
        <f t="shared" si="3"/>
        <v>29.111076148521082</v>
      </c>
      <c r="W140" s="31">
        <v>0.29111076148521081</v>
      </c>
      <c r="X140" s="22">
        <v>0</v>
      </c>
    </row>
    <row r="141" spans="1:24" ht="25.5" outlineLevel="7">
      <c r="A141" s="1" t="s">
        <v>23</v>
      </c>
      <c r="B141" s="1" t="s">
        <v>79</v>
      </c>
      <c r="C141" s="1" t="s">
        <v>80</v>
      </c>
      <c r="D141" s="1" t="s">
        <v>9</v>
      </c>
      <c r="E141" s="1"/>
      <c r="F141" s="1"/>
      <c r="G141" s="1"/>
      <c r="H141" s="1"/>
      <c r="I141" s="2">
        <v>0</v>
      </c>
      <c r="J141" s="3" t="s">
        <v>296</v>
      </c>
      <c r="K141" s="4">
        <v>158.9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46.2575</v>
      </c>
      <c r="T141" s="4">
        <v>46.2575</v>
      </c>
      <c r="U141" s="4">
        <v>46.2575</v>
      </c>
      <c r="V141" s="49">
        <f t="shared" ref="V141:V204" si="4">T141/K141*100</f>
        <v>29.111076148521082</v>
      </c>
      <c r="W141" s="31">
        <v>0.29111076148521081</v>
      </c>
      <c r="X141" s="22">
        <v>0</v>
      </c>
    </row>
    <row r="142" spans="1:24" outlineLevel="2">
      <c r="A142" s="1" t="s">
        <v>23</v>
      </c>
      <c r="B142" s="1" t="s">
        <v>81</v>
      </c>
      <c r="C142" s="1"/>
      <c r="D142" s="1"/>
      <c r="E142" s="1"/>
      <c r="F142" s="1"/>
      <c r="G142" s="1"/>
      <c r="H142" s="1"/>
      <c r="I142" s="2">
        <v>0</v>
      </c>
      <c r="J142" s="3" t="s">
        <v>392</v>
      </c>
      <c r="K142" s="4">
        <v>5276.6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3039.1864</v>
      </c>
      <c r="T142" s="4">
        <v>3039.2</v>
      </c>
      <c r="U142" s="4">
        <v>3039.1860999999999</v>
      </c>
      <c r="V142" s="49">
        <f t="shared" si="4"/>
        <v>57.597695485729439</v>
      </c>
      <c r="W142" s="31">
        <v>0.57597437744001823</v>
      </c>
      <c r="X142" s="22">
        <v>0</v>
      </c>
    </row>
    <row r="143" spans="1:24" ht="41.25" customHeight="1" outlineLevel="3">
      <c r="A143" s="1" t="s">
        <v>23</v>
      </c>
      <c r="B143" s="1" t="s">
        <v>81</v>
      </c>
      <c r="C143" s="1" t="s">
        <v>41</v>
      </c>
      <c r="D143" s="1"/>
      <c r="E143" s="1"/>
      <c r="F143" s="1"/>
      <c r="G143" s="1"/>
      <c r="H143" s="1"/>
      <c r="I143" s="2">
        <v>0</v>
      </c>
      <c r="J143" s="3" t="s">
        <v>356</v>
      </c>
      <c r="K143" s="4">
        <v>5276.6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3039.1864</v>
      </c>
      <c r="T143" s="4">
        <v>3039.1860999999999</v>
      </c>
      <c r="U143" s="4">
        <v>3039.1860999999999</v>
      </c>
      <c r="V143" s="49">
        <f t="shared" si="4"/>
        <v>57.597432058522521</v>
      </c>
      <c r="W143" s="31">
        <v>0.57597437744001823</v>
      </c>
      <c r="X143" s="22">
        <v>0</v>
      </c>
    </row>
    <row r="144" spans="1:24" ht="25.5" outlineLevel="4">
      <c r="A144" s="1" t="s">
        <v>23</v>
      </c>
      <c r="B144" s="1" t="s">
        <v>81</v>
      </c>
      <c r="C144" s="1" t="s">
        <v>82</v>
      </c>
      <c r="D144" s="1"/>
      <c r="E144" s="1"/>
      <c r="F144" s="1"/>
      <c r="G144" s="1"/>
      <c r="H144" s="1"/>
      <c r="I144" s="2">
        <v>0</v>
      </c>
      <c r="J144" s="3" t="s">
        <v>393</v>
      </c>
      <c r="K144" s="4">
        <v>5276.6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3039.1864</v>
      </c>
      <c r="T144" s="4">
        <v>3039.1860999999999</v>
      </c>
      <c r="U144" s="4">
        <v>3039.1860999999999</v>
      </c>
      <c r="V144" s="49">
        <f t="shared" si="4"/>
        <v>57.597432058522521</v>
      </c>
      <c r="W144" s="31">
        <v>0.57597437744001823</v>
      </c>
      <c r="X144" s="22">
        <v>0</v>
      </c>
    </row>
    <row r="145" spans="1:24" outlineLevel="5">
      <c r="A145" s="1" t="s">
        <v>23</v>
      </c>
      <c r="B145" s="1" t="s">
        <v>81</v>
      </c>
      <c r="C145" s="1" t="s">
        <v>83</v>
      </c>
      <c r="D145" s="1"/>
      <c r="E145" s="1"/>
      <c r="F145" s="1"/>
      <c r="G145" s="1"/>
      <c r="H145" s="1"/>
      <c r="I145" s="2">
        <v>0</v>
      </c>
      <c r="J145" s="3" t="s">
        <v>394</v>
      </c>
      <c r="K145" s="4">
        <v>5276.6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3039.1864</v>
      </c>
      <c r="T145" s="4">
        <v>3039.1860999999999</v>
      </c>
      <c r="U145" s="4">
        <v>3039.1860999999999</v>
      </c>
      <c r="V145" s="49">
        <f t="shared" si="4"/>
        <v>57.597432058522521</v>
      </c>
      <c r="W145" s="31">
        <v>0.57597437744001823</v>
      </c>
      <c r="X145" s="22">
        <v>0</v>
      </c>
    </row>
    <row r="146" spans="1:24" ht="65.25" customHeight="1" outlineLevel="6">
      <c r="A146" s="1" t="s">
        <v>23</v>
      </c>
      <c r="B146" s="1" t="s">
        <v>81</v>
      </c>
      <c r="C146" s="1" t="s">
        <v>84</v>
      </c>
      <c r="D146" s="1"/>
      <c r="E146" s="1"/>
      <c r="F146" s="1"/>
      <c r="G146" s="1"/>
      <c r="H146" s="1"/>
      <c r="I146" s="2">
        <v>0</v>
      </c>
      <c r="J146" s="3" t="s">
        <v>395</v>
      </c>
      <c r="K146" s="4">
        <v>2638.3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1291.3504</v>
      </c>
      <c r="T146" s="4">
        <v>1291.3504</v>
      </c>
      <c r="U146" s="4">
        <v>1291.3504</v>
      </c>
      <c r="V146" s="49">
        <f t="shared" si="4"/>
        <v>48.946306333623923</v>
      </c>
      <c r="W146" s="31">
        <v>0.48946306333623923</v>
      </c>
      <c r="X146" s="22">
        <v>0</v>
      </c>
    </row>
    <row r="147" spans="1:24" outlineLevel="7">
      <c r="A147" s="1" t="s">
        <v>23</v>
      </c>
      <c r="B147" s="1" t="s">
        <v>81</v>
      </c>
      <c r="C147" s="1" t="s">
        <v>84</v>
      </c>
      <c r="D147" s="1" t="s">
        <v>10</v>
      </c>
      <c r="E147" s="1"/>
      <c r="F147" s="1"/>
      <c r="G147" s="1"/>
      <c r="H147" s="1"/>
      <c r="I147" s="2">
        <v>0</v>
      </c>
      <c r="J147" s="3" t="s">
        <v>297</v>
      </c>
      <c r="K147" s="4">
        <v>2638.3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1291.3504</v>
      </c>
      <c r="T147" s="4">
        <v>1291.3504</v>
      </c>
      <c r="U147" s="4">
        <v>1291.3504</v>
      </c>
      <c r="V147" s="49">
        <f t="shared" si="4"/>
        <v>48.946306333623923</v>
      </c>
      <c r="W147" s="31">
        <v>0.48946306333623923</v>
      </c>
      <c r="X147" s="22">
        <v>0</v>
      </c>
    </row>
    <row r="148" spans="1:24" ht="53.25" customHeight="1" outlineLevel="6">
      <c r="A148" s="1" t="s">
        <v>23</v>
      </c>
      <c r="B148" s="1" t="s">
        <v>81</v>
      </c>
      <c r="C148" s="1" t="s">
        <v>85</v>
      </c>
      <c r="D148" s="1"/>
      <c r="E148" s="1"/>
      <c r="F148" s="1"/>
      <c r="G148" s="1"/>
      <c r="H148" s="1"/>
      <c r="I148" s="2">
        <v>0</v>
      </c>
      <c r="J148" s="3" t="s">
        <v>396</v>
      </c>
      <c r="K148" s="4">
        <v>2638.3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1747.836</v>
      </c>
      <c r="T148" s="4">
        <v>1747.8357000000001</v>
      </c>
      <c r="U148" s="4">
        <v>1747.8357000000001</v>
      </c>
      <c r="V148" s="49">
        <f t="shared" si="4"/>
        <v>66.248557783421134</v>
      </c>
      <c r="W148" s="31">
        <v>0.66248569154379711</v>
      </c>
      <c r="X148" s="22">
        <v>0</v>
      </c>
    </row>
    <row r="149" spans="1:24" ht="25.5" outlineLevel="7">
      <c r="A149" s="1" t="s">
        <v>23</v>
      </c>
      <c r="B149" s="1" t="s">
        <v>81</v>
      </c>
      <c r="C149" s="1" t="s">
        <v>85</v>
      </c>
      <c r="D149" s="1" t="s">
        <v>9</v>
      </c>
      <c r="E149" s="1"/>
      <c r="F149" s="1"/>
      <c r="G149" s="1"/>
      <c r="H149" s="1"/>
      <c r="I149" s="2">
        <v>0</v>
      </c>
      <c r="J149" s="3" t="s">
        <v>329</v>
      </c>
      <c r="K149" s="4">
        <v>13.452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13.452</v>
      </c>
      <c r="T149" s="4">
        <v>13.452</v>
      </c>
      <c r="U149" s="4">
        <v>13.452</v>
      </c>
      <c r="V149" s="49">
        <f t="shared" si="4"/>
        <v>100</v>
      </c>
      <c r="W149" s="31">
        <v>1</v>
      </c>
      <c r="X149" s="22">
        <v>0</v>
      </c>
    </row>
    <row r="150" spans="1:24" outlineLevel="7">
      <c r="A150" s="1" t="s">
        <v>23</v>
      </c>
      <c r="B150" s="1" t="s">
        <v>81</v>
      </c>
      <c r="C150" s="1" t="s">
        <v>85</v>
      </c>
      <c r="D150" s="1" t="s">
        <v>10</v>
      </c>
      <c r="E150" s="1"/>
      <c r="F150" s="1"/>
      <c r="G150" s="1"/>
      <c r="H150" s="1"/>
      <c r="I150" s="2">
        <v>0</v>
      </c>
      <c r="J150" s="3" t="s">
        <v>297</v>
      </c>
      <c r="K150" s="4">
        <v>2624.848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1734.384</v>
      </c>
      <c r="T150" s="4">
        <v>1734.3837000000001</v>
      </c>
      <c r="U150" s="4">
        <v>1734.3837000000001</v>
      </c>
      <c r="V150" s="49">
        <f t="shared" si="4"/>
        <v>66.075586091080325</v>
      </c>
      <c r="W150" s="31">
        <v>0.66075597520313556</v>
      </c>
      <c r="X150" s="22">
        <v>0</v>
      </c>
    </row>
    <row r="151" spans="1:24" outlineLevel="2">
      <c r="A151" s="1" t="s">
        <v>23</v>
      </c>
      <c r="B151" s="1" t="s">
        <v>86</v>
      </c>
      <c r="C151" s="1"/>
      <c r="D151" s="1"/>
      <c r="E151" s="1"/>
      <c r="F151" s="1"/>
      <c r="G151" s="1"/>
      <c r="H151" s="1"/>
      <c r="I151" s="2">
        <v>0</v>
      </c>
      <c r="J151" s="3" t="s">
        <v>397</v>
      </c>
      <c r="K151" s="4">
        <v>25655.399600000001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18953.8711</v>
      </c>
      <c r="T151" s="4">
        <f>T156+T158+T160+T162+T163</f>
        <v>18953.8</v>
      </c>
      <c r="U151" s="4">
        <v>18953.8711</v>
      </c>
      <c r="V151" s="49">
        <f t="shared" si="4"/>
        <v>73.878404918705684</v>
      </c>
      <c r="W151" s="31">
        <v>0.73878682053348332</v>
      </c>
      <c r="X151" s="22">
        <v>0</v>
      </c>
    </row>
    <row r="152" spans="1:24" ht="42.75" customHeight="1" outlineLevel="3">
      <c r="A152" s="1" t="s">
        <v>23</v>
      </c>
      <c r="B152" s="1" t="s">
        <v>86</v>
      </c>
      <c r="C152" s="1" t="s">
        <v>41</v>
      </c>
      <c r="D152" s="1"/>
      <c r="E152" s="1"/>
      <c r="F152" s="1"/>
      <c r="G152" s="1"/>
      <c r="H152" s="1"/>
      <c r="I152" s="2">
        <v>0</v>
      </c>
      <c r="J152" s="3" t="s">
        <v>356</v>
      </c>
      <c r="K152" s="4">
        <v>25655.399600000001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18953.8711</v>
      </c>
      <c r="T152" s="4">
        <v>18953.8</v>
      </c>
      <c r="U152" s="4">
        <v>18953.8711</v>
      </c>
      <c r="V152" s="49">
        <f t="shared" si="4"/>
        <v>73.878404918705684</v>
      </c>
      <c r="W152" s="31">
        <v>0.73878682053348332</v>
      </c>
      <c r="X152" s="22">
        <v>0</v>
      </c>
    </row>
    <row r="153" spans="1:24" ht="25.5" outlineLevel="4">
      <c r="A153" s="1" t="s">
        <v>23</v>
      </c>
      <c r="B153" s="1" t="s">
        <v>86</v>
      </c>
      <c r="C153" s="1" t="s">
        <v>82</v>
      </c>
      <c r="D153" s="1"/>
      <c r="E153" s="1"/>
      <c r="F153" s="1"/>
      <c r="G153" s="1"/>
      <c r="H153" s="1"/>
      <c r="I153" s="2">
        <v>0</v>
      </c>
      <c r="J153" s="3" t="s">
        <v>393</v>
      </c>
      <c r="K153" s="4">
        <v>25655.399600000001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18953.8711</v>
      </c>
      <c r="T153" s="4">
        <v>18953.8</v>
      </c>
      <c r="U153" s="4">
        <v>18953.8711</v>
      </c>
      <c r="V153" s="49">
        <f t="shared" si="4"/>
        <v>73.878404918705684</v>
      </c>
      <c r="W153" s="31">
        <v>0.73878682053348332</v>
      </c>
      <c r="X153" s="22">
        <v>0</v>
      </c>
    </row>
    <row r="154" spans="1:24" ht="16.5" customHeight="1" outlineLevel="5">
      <c r="A154" s="1" t="s">
        <v>23</v>
      </c>
      <c r="B154" s="1" t="s">
        <v>86</v>
      </c>
      <c r="C154" s="1" t="s">
        <v>87</v>
      </c>
      <c r="D154" s="1"/>
      <c r="E154" s="1"/>
      <c r="F154" s="1"/>
      <c r="G154" s="1"/>
      <c r="H154" s="1"/>
      <c r="I154" s="2">
        <v>0</v>
      </c>
      <c r="J154" s="3" t="s">
        <v>398</v>
      </c>
      <c r="K154" s="4">
        <v>25655.399600000001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18953.8711</v>
      </c>
      <c r="T154" s="4">
        <v>18953.8</v>
      </c>
      <c r="U154" s="4">
        <v>18953.8711</v>
      </c>
      <c r="V154" s="49">
        <f t="shared" si="4"/>
        <v>73.878404918705684</v>
      </c>
      <c r="W154" s="31">
        <v>0.73878682053348332</v>
      </c>
      <c r="X154" s="22">
        <v>0</v>
      </c>
    </row>
    <row r="155" spans="1:24" ht="63.75" outlineLevel="6">
      <c r="A155" s="1" t="s">
        <v>23</v>
      </c>
      <c r="B155" s="1" t="s">
        <v>86</v>
      </c>
      <c r="C155" s="1" t="s">
        <v>88</v>
      </c>
      <c r="D155" s="1"/>
      <c r="E155" s="1"/>
      <c r="F155" s="1"/>
      <c r="G155" s="1"/>
      <c r="H155" s="1"/>
      <c r="I155" s="2">
        <v>0</v>
      </c>
      <c r="J155" s="3" t="s">
        <v>399</v>
      </c>
      <c r="K155" s="4">
        <v>7632.3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4729.4387999999999</v>
      </c>
      <c r="T155" s="4">
        <v>4729.4387999999999</v>
      </c>
      <c r="U155" s="4">
        <v>4729.4387999999999</v>
      </c>
      <c r="V155" s="49">
        <f t="shared" si="4"/>
        <v>61.966101961400888</v>
      </c>
      <c r="W155" s="31">
        <v>0.61966101961400888</v>
      </c>
      <c r="X155" s="22">
        <v>0</v>
      </c>
    </row>
    <row r="156" spans="1:24" ht="25.5" outlineLevel="7">
      <c r="A156" s="1" t="s">
        <v>23</v>
      </c>
      <c r="B156" s="1" t="s">
        <v>86</v>
      </c>
      <c r="C156" s="1" t="s">
        <v>88</v>
      </c>
      <c r="D156" s="1" t="s">
        <v>9</v>
      </c>
      <c r="E156" s="1"/>
      <c r="F156" s="1"/>
      <c r="G156" s="1"/>
      <c r="H156" s="1"/>
      <c r="I156" s="2">
        <v>0</v>
      </c>
      <c r="J156" s="3" t="s">
        <v>329</v>
      </c>
      <c r="K156" s="4">
        <v>7632.3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4729.4387999999999</v>
      </c>
      <c r="T156" s="4">
        <v>4729.3999999999996</v>
      </c>
      <c r="U156" s="4">
        <v>4729.4387999999999</v>
      </c>
      <c r="V156" s="49">
        <f t="shared" si="4"/>
        <v>61.965593595639575</v>
      </c>
      <c r="W156" s="31">
        <v>0.61966101961400888</v>
      </c>
      <c r="X156" s="22">
        <v>0</v>
      </c>
    </row>
    <row r="157" spans="1:24" ht="38.25" outlineLevel="6">
      <c r="A157" s="1" t="s">
        <v>23</v>
      </c>
      <c r="B157" s="1" t="s">
        <v>86</v>
      </c>
      <c r="C157" s="1" t="s">
        <v>89</v>
      </c>
      <c r="D157" s="1"/>
      <c r="E157" s="1"/>
      <c r="F157" s="1"/>
      <c r="G157" s="1"/>
      <c r="H157" s="1"/>
      <c r="I157" s="2">
        <v>0</v>
      </c>
      <c r="J157" s="3" t="s">
        <v>400</v>
      </c>
      <c r="K157" s="4">
        <v>2714.4854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9">
        <f t="shared" si="4"/>
        <v>0</v>
      </c>
      <c r="W157" s="31">
        <v>0</v>
      </c>
      <c r="X157" s="22">
        <v>0</v>
      </c>
    </row>
    <row r="158" spans="1:24" ht="25.5" outlineLevel="7">
      <c r="A158" s="1" t="s">
        <v>23</v>
      </c>
      <c r="B158" s="1" t="s">
        <v>86</v>
      </c>
      <c r="C158" s="1" t="s">
        <v>89</v>
      </c>
      <c r="D158" s="1" t="s">
        <v>9</v>
      </c>
      <c r="E158" s="1"/>
      <c r="F158" s="1"/>
      <c r="G158" s="1"/>
      <c r="H158" s="1"/>
      <c r="I158" s="2">
        <v>0</v>
      </c>
      <c r="J158" s="3" t="s">
        <v>296</v>
      </c>
      <c r="K158" s="4">
        <v>2714.4854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9">
        <f t="shared" si="4"/>
        <v>0</v>
      </c>
      <c r="W158" s="31">
        <v>0</v>
      </c>
      <c r="X158" s="22">
        <v>0</v>
      </c>
    </row>
    <row r="159" spans="1:24" ht="28.5" customHeight="1" outlineLevel="6">
      <c r="A159" s="1" t="s">
        <v>23</v>
      </c>
      <c r="B159" s="1" t="s">
        <v>86</v>
      </c>
      <c r="C159" s="1" t="s">
        <v>90</v>
      </c>
      <c r="D159" s="1"/>
      <c r="E159" s="1"/>
      <c r="F159" s="1"/>
      <c r="G159" s="1"/>
      <c r="H159" s="1"/>
      <c r="I159" s="2">
        <v>0</v>
      </c>
      <c r="J159" s="3" t="s">
        <v>401</v>
      </c>
      <c r="K159" s="4">
        <v>6327.6142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5620.9125999999997</v>
      </c>
      <c r="T159" s="4">
        <v>5620.9</v>
      </c>
      <c r="U159" s="4">
        <v>5620.9125999999997</v>
      </c>
      <c r="V159" s="49">
        <f t="shared" si="4"/>
        <v>88.831269137742311</v>
      </c>
      <c r="W159" s="31">
        <v>0.88831468264926772</v>
      </c>
      <c r="X159" s="22">
        <v>0</v>
      </c>
    </row>
    <row r="160" spans="1:24" outlineLevel="7">
      <c r="A160" s="1" t="s">
        <v>23</v>
      </c>
      <c r="B160" s="1" t="s">
        <v>86</v>
      </c>
      <c r="C160" s="1" t="s">
        <v>90</v>
      </c>
      <c r="D160" s="1" t="s">
        <v>10</v>
      </c>
      <c r="E160" s="1"/>
      <c r="F160" s="1"/>
      <c r="G160" s="1"/>
      <c r="H160" s="1"/>
      <c r="I160" s="2">
        <v>0</v>
      </c>
      <c r="J160" s="3" t="s">
        <v>297</v>
      </c>
      <c r="K160" s="4">
        <v>6327.6142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5620.9125999999997</v>
      </c>
      <c r="T160" s="4">
        <v>5620.9</v>
      </c>
      <c r="U160" s="4">
        <v>5620.9125999999997</v>
      </c>
      <c r="V160" s="49">
        <f t="shared" si="4"/>
        <v>88.831269137742311</v>
      </c>
      <c r="W160" s="31">
        <v>0.88831468264926772</v>
      </c>
      <c r="X160" s="22">
        <v>0</v>
      </c>
    </row>
    <row r="161" spans="1:24" ht="38.25" outlineLevel="6">
      <c r="A161" s="1" t="s">
        <v>23</v>
      </c>
      <c r="B161" s="1" t="s">
        <v>86</v>
      </c>
      <c r="C161" s="1" t="s">
        <v>91</v>
      </c>
      <c r="D161" s="1"/>
      <c r="E161" s="1"/>
      <c r="F161" s="1"/>
      <c r="G161" s="1"/>
      <c r="H161" s="1"/>
      <c r="I161" s="2">
        <v>0</v>
      </c>
      <c r="J161" s="3" t="s">
        <v>402</v>
      </c>
      <c r="K161" s="4">
        <v>8981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8603.5197000000007</v>
      </c>
      <c r="T161" s="4">
        <v>8603.5197000000007</v>
      </c>
      <c r="U161" s="4">
        <v>8603.5197000000007</v>
      </c>
      <c r="V161" s="49">
        <f t="shared" si="4"/>
        <v>95.796901235942556</v>
      </c>
      <c r="W161" s="31">
        <v>0.95796901235942544</v>
      </c>
      <c r="X161" s="22">
        <v>0</v>
      </c>
    </row>
    <row r="162" spans="1:24" ht="25.5" outlineLevel="7">
      <c r="A162" s="1" t="s">
        <v>23</v>
      </c>
      <c r="B162" s="1" t="s">
        <v>86</v>
      </c>
      <c r="C162" s="1" t="s">
        <v>91</v>
      </c>
      <c r="D162" s="1" t="s">
        <v>9</v>
      </c>
      <c r="E162" s="1"/>
      <c r="F162" s="1"/>
      <c r="G162" s="1"/>
      <c r="H162" s="1"/>
      <c r="I162" s="2">
        <v>0</v>
      </c>
      <c r="J162" s="3" t="s">
        <v>296</v>
      </c>
      <c r="K162" s="4">
        <v>8961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8583.5197000000007</v>
      </c>
      <c r="T162" s="4">
        <v>8583.5</v>
      </c>
      <c r="U162" s="4">
        <v>8583.5197000000007</v>
      </c>
      <c r="V162" s="49">
        <f t="shared" si="4"/>
        <v>95.787300524495038</v>
      </c>
      <c r="W162" s="31">
        <v>0.95787520366030576</v>
      </c>
      <c r="X162" s="22">
        <v>0</v>
      </c>
    </row>
    <row r="163" spans="1:24" outlineLevel="7">
      <c r="A163" s="1" t="s">
        <v>23</v>
      </c>
      <c r="B163" s="1" t="s">
        <v>86</v>
      </c>
      <c r="C163" s="1" t="s">
        <v>91</v>
      </c>
      <c r="D163" s="1" t="s">
        <v>10</v>
      </c>
      <c r="E163" s="1"/>
      <c r="F163" s="1"/>
      <c r="G163" s="1"/>
      <c r="H163" s="1"/>
      <c r="I163" s="2">
        <v>0</v>
      </c>
      <c r="J163" s="3" t="s">
        <v>297</v>
      </c>
      <c r="K163" s="4">
        <v>20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20</v>
      </c>
      <c r="T163" s="4">
        <v>20</v>
      </c>
      <c r="U163" s="4">
        <v>20</v>
      </c>
      <c r="V163" s="49">
        <f t="shared" si="4"/>
        <v>100</v>
      </c>
      <c r="W163" s="31">
        <v>1</v>
      </c>
      <c r="X163" s="22">
        <v>0</v>
      </c>
    </row>
    <row r="164" spans="1:24" outlineLevel="2">
      <c r="A164" s="1" t="s">
        <v>23</v>
      </c>
      <c r="B164" s="1" t="s">
        <v>92</v>
      </c>
      <c r="C164" s="1"/>
      <c r="D164" s="1"/>
      <c r="E164" s="1"/>
      <c r="F164" s="1"/>
      <c r="G164" s="1"/>
      <c r="H164" s="1"/>
      <c r="I164" s="2">
        <v>0</v>
      </c>
      <c r="J164" s="3" t="s">
        <v>403</v>
      </c>
      <c r="K164" s="4">
        <v>100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75.817300000000003</v>
      </c>
      <c r="T164" s="4">
        <v>61.4</v>
      </c>
      <c r="U164" s="4">
        <v>61.4</v>
      </c>
      <c r="V164" s="49">
        <f t="shared" si="4"/>
        <v>61.4</v>
      </c>
      <c r="W164" s="31">
        <v>0.75817299999999999</v>
      </c>
      <c r="X164" s="22">
        <v>0</v>
      </c>
    </row>
    <row r="165" spans="1:24" ht="42.75" customHeight="1" outlineLevel="3">
      <c r="A165" s="1" t="s">
        <v>23</v>
      </c>
      <c r="B165" s="1" t="s">
        <v>92</v>
      </c>
      <c r="C165" s="1" t="s">
        <v>41</v>
      </c>
      <c r="D165" s="1"/>
      <c r="E165" s="1"/>
      <c r="F165" s="1"/>
      <c r="G165" s="1"/>
      <c r="H165" s="1"/>
      <c r="I165" s="2">
        <v>0</v>
      </c>
      <c r="J165" s="3" t="s">
        <v>404</v>
      </c>
      <c r="K165" s="4">
        <v>100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75.817300000000003</v>
      </c>
      <c r="T165" s="4">
        <v>61.4</v>
      </c>
      <c r="U165" s="4">
        <v>61.4</v>
      </c>
      <c r="V165" s="49">
        <f t="shared" si="4"/>
        <v>61.4</v>
      </c>
      <c r="W165" s="31">
        <v>0.75817299999999999</v>
      </c>
      <c r="X165" s="22">
        <v>0</v>
      </c>
    </row>
    <row r="166" spans="1:24" ht="25.5" outlineLevel="4">
      <c r="A166" s="1" t="s">
        <v>23</v>
      </c>
      <c r="B166" s="1" t="s">
        <v>92</v>
      </c>
      <c r="C166" s="1" t="s">
        <v>46</v>
      </c>
      <c r="D166" s="1"/>
      <c r="E166" s="1"/>
      <c r="F166" s="1"/>
      <c r="G166" s="1"/>
      <c r="H166" s="1"/>
      <c r="I166" s="2">
        <v>0</v>
      </c>
      <c r="J166" s="3" t="s">
        <v>360</v>
      </c>
      <c r="K166" s="4">
        <v>100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75.817300000000003</v>
      </c>
      <c r="T166" s="4">
        <v>61.4</v>
      </c>
      <c r="U166" s="4">
        <v>61.4</v>
      </c>
      <c r="V166" s="49">
        <f t="shared" si="4"/>
        <v>61.4</v>
      </c>
      <c r="W166" s="31">
        <v>0.75817299999999999</v>
      </c>
      <c r="X166" s="22">
        <v>0</v>
      </c>
    </row>
    <row r="167" spans="1:24" ht="26.25" customHeight="1" outlineLevel="5">
      <c r="A167" s="1" t="s">
        <v>23</v>
      </c>
      <c r="B167" s="1" t="s">
        <v>92</v>
      </c>
      <c r="C167" s="1" t="s">
        <v>47</v>
      </c>
      <c r="D167" s="1"/>
      <c r="E167" s="1"/>
      <c r="F167" s="1"/>
      <c r="G167" s="1"/>
      <c r="H167" s="1"/>
      <c r="I167" s="2">
        <v>0</v>
      </c>
      <c r="J167" s="3" t="s">
        <v>361</v>
      </c>
      <c r="K167" s="4">
        <v>100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75.817300000000003</v>
      </c>
      <c r="T167" s="4">
        <v>61.4</v>
      </c>
      <c r="U167" s="4">
        <v>61.4</v>
      </c>
      <c r="V167" s="49">
        <f t="shared" si="4"/>
        <v>61.4</v>
      </c>
      <c r="W167" s="31">
        <v>0.75817299999999999</v>
      </c>
      <c r="X167" s="22">
        <v>0</v>
      </c>
    </row>
    <row r="168" spans="1:24" outlineLevel="6">
      <c r="A168" s="1" t="s">
        <v>23</v>
      </c>
      <c r="B168" s="1" t="s">
        <v>92</v>
      </c>
      <c r="C168" s="1" t="s">
        <v>93</v>
      </c>
      <c r="D168" s="1"/>
      <c r="E168" s="1"/>
      <c r="F168" s="1"/>
      <c r="G168" s="1"/>
      <c r="H168" s="1"/>
      <c r="I168" s="2">
        <v>0</v>
      </c>
      <c r="J168" s="3" t="s">
        <v>405</v>
      </c>
      <c r="K168" s="4">
        <v>100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75.817300000000003</v>
      </c>
      <c r="T168" s="4">
        <v>61.4</v>
      </c>
      <c r="U168" s="4">
        <v>61.4</v>
      </c>
      <c r="V168" s="49">
        <f t="shared" si="4"/>
        <v>61.4</v>
      </c>
      <c r="W168" s="31">
        <v>0.75817299999999999</v>
      </c>
      <c r="X168" s="22">
        <v>0</v>
      </c>
    </row>
    <row r="169" spans="1:24" ht="25.5" outlineLevel="7">
      <c r="A169" s="1" t="s">
        <v>23</v>
      </c>
      <c r="B169" s="1" t="s">
        <v>92</v>
      </c>
      <c r="C169" s="1" t="s">
        <v>93</v>
      </c>
      <c r="D169" s="1" t="s">
        <v>9</v>
      </c>
      <c r="E169" s="1"/>
      <c r="F169" s="1"/>
      <c r="G169" s="1"/>
      <c r="H169" s="1"/>
      <c r="I169" s="2">
        <v>0</v>
      </c>
      <c r="J169" s="3" t="s">
        <v>329</v>
      </c>
      <c r="K169" s="4">
        <v>100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75.817300000000003</v>
      </c>
      <c r="T169" s="4">
        <v>61.4</v>
      </c>
      <c r="U169" s="4">
        <v>61.4</v>
      </c>
      <c r="V169" s="49">
        <f t="shared" si="4"/>
        <v>61.4</v>
      </c>
      <c r="W169" s="31">
        <v>0.75817299999999999</v>
      </c>
      <c r="X169" s="22">
        <v>0</v>
      </c>
    </row>
    <row r="170" spans="1:24" outlineLevel="1">
      <c r="A170" s="1" t="s">
        <v>23</v>
      </c>
      <c r="B170" s="1" t="s">
        <v>94</v>
      </c>
      <c r="C170" s="1"/>
      <c r="D170" s="1"/>
      <c r="E170" s="1"/>
      <c r="F170" s="1"/>
      <c r="G170" s="1"/>
      <c r="H170" s="1"/>
      <c r="I170" s="2">
        <v>0</v>
      </c>
      <c r="J170" s="3" t="s">
        <v>406</v>
      </c>
      <c r="K170" s="4">
        <v>21638.3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14356.0178</v>
      </c>
      <c r="T170" s="4">
        <f>T171+T179+T200</f>
        <v>14377.041300000001</v>
      </c>
      <c r="U170" s="4">
        <v>14353.5146</v>
      </c>
      <c r="V170" s="49">
        <f t="shared" si="4"/>
        <v>66.44256387978723</v>
      </c>
      <c r="W170" s="31">
        <v>0.66345405138111591</v>
      </c>
      <c r="X170" s="22">
        <v>0</v>
      </c>
    </row>
    <row r="171" spans="1:24" outlineLevel="2">
      <c r="A171" s="1" t="s">
        <v>23</v>
      </c>
      <c r="B171" s="1" t="s">
        <v>95</v>
      </c>
      <c r="C171" s="1"/>
      <c r="D171" s="1"/>
      <c r="E171" s="1"/>
      <c r="F171" s="1"/>
      <c r="G171" s="1"/>
      <c r="H171" s="1"/>
      <c r="I171" s="2">
        <v>0</v>
      </c>
      <c r="J171" s="3" t="s">
        <v>407</v>
      </c>
      <c r="K171" s="4">
        <v>1336.9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4">
        <v>845.14419999999996</v>
      </c>
      <c r="T171" s="4">
        <v>845.1</v>
      </c>
      <c r="U171" s="4">
        <v>845.14419999999996</v>
      </c>
      <c r="V171" s="49">
        <f t="shared" si="4"/>
        <v>63.213404143915021</v>
      </c>
      <c r="W171" s="31">
        <v>0.63216710299947643</v>
      </c>
      <c r="X171" s="22">
        <v>0</v>
      </c>
    </row>
    <row r="172" spans="1:24" ht="38.25" outlineLevel="3">
      <c r="A172" s="1" t="s">
        <v>23</v>
      </c>
      <c r="B172" s="1" t="s">
        <v>95</v>
      </c>
      <c r="C172" s="1" t="s">
        <v>41</v>
      </c>
      <c r="D172" s="1"/>
      <c r="E172" s="1"/>
      <c r="F172" s="1"/>
      <c r="G172" s="1"/>
      <c r="H172" s="1"/>
      <c r="I172" s="2">
        <v>0</v>
      </c>
      <c r="J172" s="3" t="s">
        <v>404</v>
      </c>
      <c r="K172" s="4">
        <v>1336.9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845.14419999999996</v>
      </c>
      <c r="T172" s="4">
        <v>845.14419999999996</v>
      </c>
      <c r="U172" s="4">
        <v>845.14419999999996</v>
      </c>
      <c r="V172" s="49">
        <f t="shared" si="4"/>
        <v>63.216710299947628</v>
      </c>
      <c r="W172" s="31">
        <v>0.63216710299947643</v>
      </c>
      <c r="X172" s="22">
        <v>0</v>
      </c>
    </row>
    <row r="173" spans="1:24" ht="25.5" outlineLevel="4">
      <c r="A173" s="1" t="s">
        <v>23</v>
      </c>
      <c r="B173" s="1" t="s">
        <v>95</v>
      </c>
      <c r="C173" s="1" t="s">
        <v>42</v>
      </c>
      <c r="D173" s="1"/>
      <c r="E173" s="1"/>
      <c r="F173" s="1"/>
      <c r="G173" s="1"/>
      <c r="H173" s="1"/>
      <c r="I173" s="2">
        <v>0</v>
      </c>
      <c r="J173" s="3" t="s">
        <v>390</v>
      </c>
      <c r="K173" s="4">
        <v>1336.9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845.14419999999996</v>
      </c>
      <c r="T173" s="4">
        <v>845.14419999999996</v>
      </c>
      <c r="U173" s="4">
        <v>845.14419999999996</v>
      </c>
      <c r="V173" s="49">
        <f t="shared" si="4"/>
        <v>63.216710299947628</v>
      </c>
      <c r="W173" s="31">
        <v>0.63216710299947643</v>
      </c>
      <c r="X173" s="22">
        <v>0</v>
      </c>
    </row>
    <row r="174" spans="1:24" ht="25.5" outlineLevel="5">
      <c r="A174" s="1" t="s">
        <v>23</v>
      </c>
      <c r="B174" s="1" t="s">
        <v>95</v>
      </c>
      <c r="C174" s="1" t="s">
        <v>43</v>
      </c>
      <c r="D174" s="1"/>
      <c r="E174" s="1"/>
      <c r="F174" s="1"/>
      <c r="G174" s="1"/>
      <c r="H174" s="1"/>
      <c r="I174" s="2">
        <v>0</v>
      </c>
      <c r="J174" s="3" t="s">
        <v>357</v>
      </c>
      <c r="K174" s="4">
        <v>1336.9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845.14419999999996</v>
      </c>
      <c r="T174" s="4">
        <v>845.14419999999996</v>
      </c>
      <c r="U174" s="4">
        <v>845.14419999999996</v>
      </c>
      <c r="V174" s="49">
        <f t="shared" si="4"/>
        <v>63.216710299947628</v>
      </c>
      <c r="W174" s="31">
        <v>0.63216710299947643</v>
      </c>
      <c r="X174" s="22">
        <v>0</v>
      </c>
    </row>
    <row r="175" spans="1:24" ht="30.75" customHeight="1" outlineLevel="6">
      <c r="A175" s="1" t="s">
        <v>23</v>
      </c>
      <c r="B175" s="1" t="s">
        <v>95</v>
      </c>
      <c r="C175" s="1" t="s">
        <v>96</v>
      </c>
      <c r="D175" s="1"/>
      <c r="E175" s="1"/>
      <c r="F175" s="1"/>
      <c r="G175" s="1"/>
      <c r="H175" s="1"/>
      <c r="I175" s="2">
        <v>0</v>
      </c>
      <c r="J175" s="3" t="s">
        <v>408</v>
      </c>
      <c r="K175" s="4">
        <v>10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2.0459000000000001</v>
      </c>
      <c r="T175" s="4">
        <v>2.0459000000000001</v>
      </c>
      <c r="U175" s="4">
        <v>2.0459000000000001</v>
      </c>
      <c r="V175" s="49">
        <f t="shared" si="4"/>
        <v>20.459</v>
      </c>
      <c r="W175" s="31">
        <v>0.20458999999999999</v>
      </c>
      <c r="X175" s="22">
        <v>0</v>
      </c>
    </row>
    <row r="176" spans="1:24" ht="25.5" outlineLevel="7">
      <c r="A176" s="1" t="s">
        <v>23</v>
      </c>
      <c r="B176" s="1" t="s">
        <v>95</v>
      </c>
      <c r="C176" s="1" t="s">
        <v>96</v>
      </c>
      <c r="D176" s="1" t="s">
        <v>9</v>
      </c>
      <c r="E176" s="1"/>
      <c r="F176" s="1"/>
      <c r="G176" s="1"/>
      <c r="H176" s="1"/>
      <c r="I176" s="2">
        <v>0</v>
      </c>
      <c r="J176" s="3" t="s">
        <v>296</v>
      </c>
      <c r="K176" s="4">
        <v>10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2.0459000000000001</v>
      </c>
      <c r="T176" s="4">
        <v>2.0459000000000001</v>
      </c>
      <c r="U176" s="4">
        <v>2.0459000000000001</v>
      </c>
      <c r="V176" s="49">
        <f t="shared" si="4"/>
        <v>20.459</v>
      </c>
      <c r="W176" s="31">
        <v>0.20458999999999999</v>
      </c>
      <c r="X176" s="22">
        <v>0</v>
      </c>
    </row>
    <row r="177" spans="1:24" ht="25.5" outlineLevel="6">
      <c r="A177" s="1" t="s">
        <v>23</v>
      </c>
      <c r="B177" s="1" t="s">
        <v>95</v>
      </c>
      <c r="C177" s="1" t="s">
        <v>97</v>
      </c>
      <c r="D177" s="1"/>
      <c r="E177" s="1"/>
      <c r="F177" s="1"/>
      <c r="G177" s="1"/>
      <c r="H177" s="1"/>
      <c r="I177" s="2">
        <v>0</v>
      </c>
      <c r="J177" s="3" t="s">
        <v>409</v>
      </c>
      <c r="K177" s="4">
        <v>1326.9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843.09829999999999</v>
      </c>
      <c r="T177" s="4">
        <v>843.09829999999999</v>
      </c>
      <c r="U177" s="4">
        <v>843.09829999999999</v>
      </c>
      <c r="V177" s="49">
        <f t="shared" si="4"/>
        <v>63.538947923732003</v>
      </c>
      <c r="W177" s="31">
        <v>0.63538947923732003</v>
      </c>
      <c r="X177" s="22">
        <v>0</v>
      </c>
    </row>
    <row r="178" spans="1:24" outlineLevel="7">
      <c r="A178" s="1" t="s">
        <v>23</v>
      </c>
      <c r="B178" s="1" t="s">
        <v>95</v>
      </c>
      <c r="C178" s="1" t="s">
        <v>97</v>
      </c>
      <c r="D178" s="1" t="s">
        <v>10</v>
      </c>
      <c r="E178" s="1"/>
      <c r="F178" s="1"/>
      <c r="G178" s="1"/>
      <c r="H178" s="1"/>
      <c r="I178" s="2">
        <v>0</v>
      </c>
      <c r="J178" s="3" t="s">
        <v>297</v>
      </c>
      <c r="K178" s="4">
        <v>1326.9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843.09829999999999</v>
      </c>
      <c r="T178" s="4">
        <v>843.09829999999999</v>
      </c>
      <c r="U178" s="4">
        <v>843.09829999999999</v>
      </c>
      <c r="V178" s="49">
        <f t="shared" si="4"/>
        <v>63.538947923732003</v>
      </c>
      <c r="W178" s="31">
        <v>0.63538947923732003</v>
      </c>
      <c r="X178" s="22">
        <v>0</v>
      </c>
    </row>
    <row r="179" spans="1:24" outlineLevel="2">
      <c r="A179" s="1" t="s">
        <v>23</v>
      </c>
      <c r="B179" s="1" t="s">
        <v>98</v>
      </c>
      <c r="C179" s="1"/>
      <c r="D179" s="1"/>
      <c r="E179" s="1"/>
      <c r="F179" s="1"/>
      <c r="G179" s="1"/>
      <c r="H179" s="1"/>
      <c r="I179" s="2">
        <v>0</v>
      </c>
      <c r="J179" s="3" t="s">
        <v>410</v>
      </c>
      <c r="K179" s="4">
        <v>2698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100</v>
      </c>
      <c r="T179" s="4">
        <v>100</v>
      </c>
      <c r="U179" s="4">
        <v>100</v>
      </c>
      <c r="V179" s="49">
        <f t="shared" si="4"/>
        <v>3.7064492216456637</v>
      </c>
      <c r="W179" s="31">
        <v>3.7064492216456635E-2</v>
      </c>
      <c r="X179" s="22">
        <v>0</v>
      </c>
    </row>
    <row r="180" spans="1:24" ht="39" customHeight="1" outlineLevel="3">
      <c r="A180" s="1" t="s">
        <v>23</v>
      </c>
      <c r="B180" s="1" t="s">
        <v>98</v>
      </c>
      <c r="C180" s="1" t="s">
        <v>41</v>
      </c>
      <c r="D180" s="1"/>
      <c r="E180" s="1"/>
      <c r="F180" s="1"/>
      <c r="G180" s="1"/>
      <c r="H180" s="1"/>
      <c r="I180" s="2">
        <v>0</v>
      </c>
      <c r="J180" s="3" t="s">
        <v>356</v>
      </c>
      <c r="K180" s="4">
        <v>2459.6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100</v>
      </c>
      <c r="T180" s="4">
        <v>100</v>
      </c>
      <c r="U180" s="4">
        <v>100</v>
      </c>
      <c r="V180" s="49">
        <f t="shared" si="4"/>
        <v>4.0657017401203452</v>
      </c>
      <c r="W180" s="31">
        <v>4.0657017401203449E-2</v>
      </c>
      <c r="X180" s="22">
        <v>0</v>
      </c>
    </row>
    <row r="181" spans="1:24" ht="25.5" outlineLevel="4">
      <c r="A181" s="1" t="s">
        <v>23</v>
      </c>
      <c r="B181" s="1" t="s">
        <v>98</v>
      </c>
      <c r="C181" s="1" t="s">
        <v>42</v>
      </c>
      <c r="D181" s="1"/>
      <c r="E181" s="1"/>
      <c r="F181" s="1"/>
      <c r="G181" s="1"/>
      <c r="H181" s="1"/>
      <c r="I181" s="2">
        <v>0</v>
      </c>
      <c r="J181" s="3" t="s">
        <v>390</v>
      </c>
      <c r="K181" s="4">
        <v>2459.6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100</v>
      </c>
      <c r="T181" s="4">
        <v>100</v>
      </c>
      <c r="U181" s="4">
        <v>100</v>
      </c>
      <c r="V181" s="49">
        <f t="shared" si="4"/>
        <v>4.0657017401203452</v>
      </c>
      <c r="W181" s="31">
        <v>4.0657017401203449E-2</v>
      </c>
      <c r="X181" s="22">
        <v>0</v>
      </c>
    </row>
    <row r="182" spans="1:24" ht="38.25" outlineLevel="5">
      <c r="A182" s="1" t="s">
        <v>23</v>
      </c>
      <c r="B182" s="1" t="s">
        <v>98</v>
      </c>
      <c r="C182" s="1" t="s">
        <v>99</v>
      </c>
      <c r="D182" s="1"/>
      <c r="E182" s="1"/>
      <c r="F182" s="1"/>
      <c r="G182" s="1"/>
      <c r="H182" s="1"/>
      <c r="I182" s="2">
        <v>0</v>
      </c>
      <c r="J182" s="3" t="s">
        <v>411</v>
      </c>
      <c r="K182" s="4">
        <v>675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9">
        <f t="shared" si="4"/>
        <v>0</v>
      </c>
      <c r="W182" s="31">
        <v>0</v>
      </c>
      <c r="X182" s="22">
        <v>0</v>
      </c>
    </row>
    <row r="183" spans="1:24" ht="25.5" outlineLevel="6">
      <c r="A183" s="1" t="s">
        <v>23</v>
      </c>
      <c r="B183" s="1" t="s">
        <v>98</v>
      </c>
      <c r="C183" s="1" t="s">
        <v>100</v>
      </c>
      <c r="D183" s="1"/>
      <c r="E183" s="1"/>
      <c r="F183" s="1"/>
      <c r="G183" s="1"/>
      <c r="H183" s="1"/>
      <c r="I183" s="2">
        <v>0</v>
      </c>
      <c r="J183" s="3" t="s">
        <v>412</v>
      </c>
      <c r="K183" s="4">
        <v>675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9">
        <f t="shared" si="4"/>
        <v>0</v>
      </c>
      <c r="W183" s="31">
        <v>0</v>
      </c>
      <c r="X183" s="22">
        <v>0</v>
      </c>
    </row>
    <row r="184" spans="1:24" ht="25.5" outlineLevel="7">
      <c r="A184" s="1" t="s">
        <v>23</v>
      </c>
      <c r="B184" s="1" t="s">
        <v>98</v>
      </c>
      <c r="C184" s="1" t="s">
        <v>100</v>
      </c>
      <c r="D184" s="1" t="s">
        <v>101</v>
      </c>
      <c r="E184" s="1"/>
      <c r="F184" s="1"/>
      <c r="G184" s="1"/>
      <c r="H184" s="1"/>
      <c r="I184" s="2">
        <v>0</v>
      </c>
      <c r="J184" s="3" t="s">
        <v>300</v>
      </c>
      <c r="K184" s="4">
        <v>675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9">
        <f t="shared" si="4"/>
        <v>0</v>
      </c>
      <c r="W184" s="31">
        <v>0</v>
      </c>
      <c r="X184" s="22">
        <v>0</v>
      </c>
    </row>
    <row r="185" spans="1:24" ht="25.5" outlineLevel="5">
      <c r="A185" s="1" t="s">
        <v>23</v>
      </c>
      <c r="B185" s="1" t="s">
        <v>98</v>
      </c>
      <c r="C185" s="1" t="s">
        <v>43</v>
      </c>
      <c r="D185" s="1"/>
      <c r="E185" s="1"/>
      <c r="F185" s="1"/>
      <c r="G185" s="1"/>
      <c r="H185" s="1"/>
      <c r="I185" s="2">
        <v>0</v>
      </c>
      <c r="J185" s="3" t="s">
        <v>357</v>
      </c>
      <c r="K185" s="4">
        <v>1784.6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100</v>
      </c>
      <c r="T185" s="4">
        <v>100</v>
      </c>
      <c r="U185" s="4">
        <v>100</v>
      </c>
      <c r="V185" s="49">
        <f t="shared" si="4"/>
        <v>5.603496581867085</v>
      </c>
      <c r="W185" s="31">
        <v>5.6034965818670852E-2</v>
      </c>
      <c r="X185" s="22">
        <v>0</v>
      </c>
    </row>
    <row r="186" spans="1:24" ht="25.5" outlineLevel="6">
      <c r="A186" s="1" t="s">
        <v>23</v>
      </c>
      <c r="B186" s="1" t="s">
        <v>98</v>
      </c>
      <c r="C186" s="1" t="s">
        <v>102</v>
      </c>
      <c r="D186" s="1"/>
      <c r="E186" s="1"/>
      <c r="F186" s="1"/>
      <c r="G186" s="1"/>
      <c r="H186" s="1"/>
      <c r="I186" s="2">
        <v>0</v>
      </c>
      <c r="J186" s="3" t="s">
        <v>413</v>
      </c>
      <c r="K186" s="4">
        <v>100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4">
        <v>100</v>
      </c>
      <c r="T186" s="4">
        <v>100</v>
      </c>
      <c r="U186" s="4">
        <v>100</v>
      </c>
      <c r="V186" s="49">
        <f t="shared" si="4"/>
        <v>100</v>
      </c>
      <c r="W186" s="31">
        <v>1</v>
      </c>
      <c r="X186" s="22">
        <v>0</v>
      </c>
    </row>
    <row r="187" spans="1:24" ht="25.5" outlineLevel="7">
      <c r="A187" s="1" t="s">
        <v>23</v>
      </c>
      <c r="B187" s="1" t="s">
        <v>98</v>
      </c>
      <c r="C187" s="1" t="s">
        <v>102</v>
      </c>
      <c r="D187" s="1" t="s">
        <v>101</v>
      </c>
      <c r="E187" s="1"/>
      <c r="F187" s="1"/>
      <c r="G187" s="1"/>
      <c r="H187" s="1"/>
      <c r="I187" s="2">
        <v>0</v>
      </c>
      <c r="J187" s="3" t="s">
        <v>300</v>
      </c>
      <c r="K187" s="4">
        <v>100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100</v>
      </c>
      <c r="T187" s="4">
        <v>100</v>
      </c>
      <c r="U187" s="4">
        <v>100</v>
      </c>
      <c r="V187" s="49">
        <f t="shared" si="4"/>
        <v>100</v>
      </c>
      <c r="W187" s="31">
        <v>1</v>
      </c>
      <c r="X187" s="22">
        <v>0</v>
      </c>
    </row>
    <row r="188" spans="1:24" ht="25.5" outlineLevel="6">
      <c r="A188" s="1" t="s">
        <v>23</v>
      </c>
      <c r="B188" s="1" t="s">
        <v>98</v>
      </c>
      <c r="C188" s="1" t="s">
        <v>103</v>
      </c>
      <c r="D188" s="1"/>
      <c r="E188" s="1"/>
      <c r="F188" s="1"/>
      <c r="G188" s="1"/>
      <c r="H188" s="1"/>
      <c r="I188" s="2">
        <v>0</v>
      </c>
      <c r="J188" s="3" t="s">
        <v>305</v>
      </c>
      <c r="K188" s="4">
        <v>41.6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9">
        <f t="shared" si="4"/>
        <v>0</v>
      </c>
      <c r="W188" s="31">
        <v>0</v>
      </c>
      <c r="X188" s="22">
        <v>0</v>
      </c>
    </row>
    <row r="189" spans="1:24" outlineLevel="7">
      <c r="A189" s="1" t="s">
        <v>23</v>
      </c>
      <c r="B189" s="1" t="s">
        <v>98</v>
      </c>
      <c r="C189" s="1" t="s">
        <v>103</v>
      </c>
      <c r="D189" s="1" t="s">
        <v>10</v>
      </c>
      <c r="E189" s="1"/>
      <c r="F189" s="1"/>
      <c r="G189" s="1"/>
      <c r="H189" s="1"/>
      <c r="I189" s="2">
        <v>0</v>
      </c>
      <c r="J189" s="3" t="s">
        <v>297</v>
      </c>
      <c r="K189" s="4">
        <v>41.6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9">
        <f t="shared" si="4"/>
        <v>0</v>
      </c>
      <c r="W189" s="31">
        <v>0</v>
      </c>
      <c r="X189" s="22">
        <v>0</v>
      </c>
    </row>
    <row r="190" spans="1:24" ht="25.5" outlineLevel="6">
      <c r="A190" s="1" t="s">
        <v>23</v>
      </c>
      <c r="B190" s="1" t="s">
        <v>98</v>
      </c>
      <c r="C190" s="1" t="s">
        <v>104</v>
      </c>
      <c r="D190" s="1"/>
      <c r="E190" s="1"/>
      <c r="F190" s="1"/>
      <c r="G190" s="1"/>
      <c r="H190" s="1"/>
      <c r="I190" s="2">
        <v>0</v>
      </c>
      <c r="J190" s="3" t="s">
        <v>304</v>
      </c>
      <c r="K190" s="4">
        <v>600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9">
        <f t="shared" si="4"/>
        <v>0</v>
      </c>
      <c r="W190" s="31">
        <v>0</v>
      </c>
      <c r="X190" s="22">
        <v>0</v>
      </c>
    </row>
    <row r="191" spans="1:24" outlineLevel="7">
      <c r="A191" s="1" t="s">
        <v>23</v>
      </c>
      <c r="B191" s="1" t="s">
        <v>98</v>
      </c>
      <c r="C191" s="1" t="s">
        <v>104</v>
      </c>
      <c r="D191" s="1" t="s">
        <v>10</v>
      </c>
      <c r="E191" s="1"/>
      <c r="F191" s="1"/>
      <c r="G191" s="1"/>
      <c r="H191" s="1"/>
      <c r="I191" s="2">
        <v>0</v>
      </c>
      <c r="J191" s="3" t="s">
        <v>297</v>
      </c>
      <c r="K191" s="4">
        <v>600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9">
        <f t="shared" si="4"/>
        <v>0</v>
      </c>
      <c r="W191" s="31">
        <v>0</v>
      </c>
      <c r="X191" s="22">
        <v>0</v>
      </c>
    </row>
    <row r="192" spans="1:24" outlineLevel="6">
      <c r="A192" s="1" t="s">
        <v>23</v>
      </c>
      <c r="B192" s="1" t="s">
        <v>98</v>
      </c>
      <c r="C192" s="1" t="s">
        <v>105</v>
      </c>
      <c r="D192" s="1"/>
      <c r="E192" s="1"/>
      <c r="F192" s="1"/>
      <c r="G192" s="1"/>
      <c r="H192" s="1"/>
      <c r="I192" s="2">
        <v>0</v>
      </c>
      <c r="J192" s="3" t="s">
        <v>303</v>
      </c>
      <c r="K192" s="4">
        <v>60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9">
        <f t="shared" si="4"/>
        <v>0</v>
      </c>
      <c r="W192" s="31">
        <v>0</v>
      </c>
      <c r="X192" s="22">
        <v>0</v>
      </c>
    </row>
    <row r="193" spans="1:24" outlineLevel="7">
      <c r="A193" s="1" t="s">
        <v>23</v>
      </c>
      <c r="B193" s="1" t="s">
        <v>98</v>
      </c>
      <c r="C193" s="1" t="s">
        <v>105</v>
      </c>
      <c r="D193" s="1" t="s">
        <v>10</v>
      </c>
      <c r="E193" s="1"/>
      <c r="F193" s="1"/>
      <c r="G193" s="1"/>
      <c r="H193" s="1"/>
      <c r="I193" s="2">
        <v>0</v>
      </c>
      <c r="J193" s="3" t="s">
        <v>297</v>
      </c>
      <c r="K193" s="4">
        <v>60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9">
        <f t="shared" si="4"/>
        <v>0</v>
      </c>
      <c r="W193" s="31">
        <v>0</v>
      </c>
      <c r="X193" s="22">
        <v>0</v>
      </c>
    </row>
    <row r="194" spans="1:24" ht="25.5" outlineLevel="6">
      <c r="A194" s="1" t="s">
        <v>23</v>
      </c>
      <c r="B194" s="1" t="s">
        <v>98</v>
      </c>
      <c r="C194" s="1" t="s">
        <v>106</v>
      </c>
      <c r="D194" s="1"/>
      <c r="E194" s="1"/>
      <c r="F194" s="1"/>
      <c r="G194" s="1"/>
      <c r="H194" s="1"/>
      <c r="I194" s="2">
        <v>0</v>
      </c>
      <c r="J194" s="3" t="s">
        <v>306</v>
      </c>
      <c r="K194" s="4">
        <v>983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9">
        <f t="shared" si="4"/>
        <v>0</v>
      </c>
      <c r="W194" s="31">
        <v>0</v>
      </c>
      <c r="X194" s="22">
        <v>0</v>
      </c>
    </row>
    <row r="195" spans="1:24" outlineLevel="7">
      <c r="A195" s="1" t="s">
        <v>23</v>
      </c>
      <c r="B195" s="1" t="s">
        <v>98</v>
      </c>
      <c r="C195" s="1" t="s">
        <v>106</v>
      </c>
      <c r="D195" s="1" t="s">
        <v>10</v>
      </c>
      <c r="E195" s="1"/>
      <c r="F195" s="1"/>
      <c r="G195" s="1"/>
      <c r="H195" s="1"/>
      <c r="I195" s="2">
        <v>0</v>
      </c>
      <c r="J195" s="3" t="s">
        <v>297</v>
      </c>
      <c r="K195" s="4">
        <v>983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9">
        <f t="shared" si="4"/>
        <v>0</v>
      </c>
      <c r="W195" s="31">
        <v>0</v>
      </c>
      <c r="X195" s="22">
        <v>0</v>
      </c>
    </row>
    <row r="196" spans="1:24" outlineLevel="3">
      <c r="A196" s="1" t="s">
        <v>23</v>
      </c>
      <c r="B196" s="1" t="s">
        <v>98</v>
      </c>
      <c r="C196" s="1" t="s">
        <v>37</v>
      </c>
      <c r="D196" s="1"/>
      <c r="E196" s="1"/>
      <c r="F196" s="1"/>
      <c r="G196" s="1"/>
      <c r="H196" s="1"/>
      <c r="I196" s="2">
        <v>0</v>
      </c>
      <c r="J196" s="3" t="s">
        <v>307</v>
      </c>
      <c r="K196" s="4">
        <v>238.4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9">
        <f t="shared" si="4"/>
        <v>0</v>
      </c>
      <c r="W196" s="31">
        <v>0</v>
      </c>
      <c r="X196" s="22">
        <v>0</v>
      </c>
    </row>
    <row r="197" spans="1:24" ht="25.5" outlineLevel="4">
      <c r="A197" s="1" t="s">
        <v>23</v>
      </c>
      <c r="B197" s="1" t="s">
        <v>98</v>
      </c>
      <c r="C197" s="1" t="s">
        <v>64</v>
      </c>
      <c r="D197" s="1"/>
      <c r="E197" s="1"/>
      <c r="F197" s="1"/>
      <c r="G197" s="1"/>
      <c r="H197" s="1"/>
      <c r="I197" s="2">
        <v>0</v>
      </c>
      <c r="J197" s="3" t="s">
        <v>308</v>
      </c>
      <c r="K197" s="4">
        <v>238.4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9">
        <f t="shared" si="4"/>
        <v>0</v>
      </c>
      <c r="W197" s="31">
        <v>0</v>
      </c>
      <c r="X197" s="22">
        <v>0</v>
      </c>
    </row>
    <row r="198" spans="1:24" outlineLevel="6">
      <c r="A198" s="1" t="s">
        <v>23</v>
      </c>
      <c r="B198" s="1" t="s">
        <v>98</v>
      </c>
      <c r="C198" s="1" t="s">
        <v>107</v>
      </c>
      <c r="D198" s="1"/>
      <c r="E198" s="1"/>
      <c r="F198" s="1"/>
      <c r="G198" s="1"/>
      <c r="H198" s="1"/>
      <c r="I198" s="2">
        <v>0</v>
      </c>
      <c r="J198" s="3" t="s">
        <v>309</v>
      </c>
      <c r="K198" s="4">
        <v>238.4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0</v>
      </c>
      <c r="V198" s="49">
        <f t="shared" si="4"/>
        <v>0</v>
      </c>
      <c r="W198" s="31">
        <v>0</v>
      </c>
      <c r="X198" s="22">
        <v>0</v>
      </c>
    </row>
    <row r="199" spans="1:24" ht="25.5" outlineLevel="7">
      <c r="A199" s="1" t="s">
        <v>23</v>
      </c>
      <c r="B199" s="1" t="s">
        <v>98</v>
      </c>
      <c r="C199" s="1" t="s">
        <v>107</v>
      </c>
      <c r="D199" s="1" t="s">
        <v>9</v>
      </c>
      <c r="E199" s="1"/>
      <c r="F199" s="1"/>
      <c r="G199" s="1"/>
      <c r="H199" s="1"/>
      <c r="I199" s="2">
        <v>0</v>
      </c>
      <c r="J199" s="3" t="s">
        <v>296</v>
      </c>
      <c r="K199" s="4">
        <v>238.4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9">
        <f t="shared" si="4"/>
        <v>0</v>
      </c>
      <c r="W199" s="31">
        <v>0</v>
      </c>
      <c r="X199" s="22">
        <v>0</v>
      </c>
    </row>
    <row r="200" spans="1:24" outlineLevel="2">
      <c r="A200" s="1" t="s">
        <v>23</v>
      </c>
      <c r="B200" s="1" t="s">
        <v>108</v>
      </c>
      <c r="C200" s="1"/>
      <c r="D200" s="1"/>
      <c r="E200" s="1"/>
      <c r="F200" s="1"/>
      <c r="G200" s="1"/>
      <c r="H200" s="1"/>
      <c r="I200" s="2">
        <v>0</v>
      </c>
      <c r="J200" s="3" t="s">
        <v>287</v>
      </c>
      <c r="K200" s="4">
        <v>17603.400000000001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13410.873600000001</v>
      </c>
      <c r="T200" s="4">
        <f>T205+T207+T209+T211+T215</f>
        <v>13431.9413</v>
      </c>
      <c r="U200" s="4">
        <v>13408.3704</v>
      </c>
      <c r="V200" s="49">
        <f t="shared" si="4"/>
        <v>76.303107922333183</v>
      </c>
      <c r="W200" s="31">
        <v>0.76183428201370185</v>
      </c>
      <c r="X200" s="22">
        <v>0</v>
      </c>
    </row>
    <row r="201" spans="1:24" ht="39.75" customHeight="1" outlineLevel="3">
      <c r="A201" s="1" t="s">
        <v>23</v>
      </c>
      <c r="B201" s="1" t="s">
        <v>108</v>
      </c>
      <c r="C201" s="1" t="s">
        <v>41</v>
      </c>
      <c r="D201" s="1"/>
      <c r="E201" s="1"/>
      <c r="F201" s="1"/>
      <c r="G201" s="1"/>
      <c r="H201" s="1"/>
      <c r="I201" s="2">
        <v>0</v>
      </c>
      <c r="J201" s="3" t="s">
        <v>310</v>
      </c>
      <c r="K201" s="4">
        <v>17603.400000000001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13410.873600000001</v>
      </c>
      <c r="T201" s="4">
        <v>13431.947899999999</v>
      </c>
      <c r="U201" s="4">
        <v>13408.3704</v>
      </c>
      <c r="V201" s="49">
        <f t="shared" si="4"/>
        <v>76.303145415090256</v>
      </c>
      <c r="W201" s="31">
        <v>0.76183428201370185</v>
      </c>
      <c r="X201" s="22">
        <v>0</v>
      </c>
    </row>
    <row r="202" spans="1:24" ht="25.5" outlineLevel="4">
      <c r="A202" s="1" t="s">
        <v>23</v>
      </c>
      <c r="B202" s="1" t="s">
        <v>108</v>
      </c>
      <c r="C202" s="1" t="s">
        <v>42</v>
      </c>
      <c r="D202" s="1"/>
      <c r="E202" s="1"/>
      <c r="F202" s="1"/>
      <c r="G202" s="1"/>
      <c r="H202" s="1"/>
      <c r="I202" s="2">
        <v>0</v>
      </c>
      <c r="J202" s="3" t="s">
        <v>311</v>
      </c>
      <c r="K202" s="4">
        <v>16403.400000000001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12458.4732</v>
      </c>
      <c r="T202" s="4">
        <v>12479.547500000001</v>
      </c>
      <c r="U202" s="4">
        <v>12455.97</v>
      </c>
      <c r="V202" s="49">
        <f t="shared" si="4"/>
        <v>76.079029347574277</v>
      </c>
      <c r="W202" s="31">
        <v>0.75950554153407224</v>
      </c>
      <c r="X202" s="22">
        <v>0</v>
      </c>
    </row>
    <row r="203" spans="1:24" ht="25.5" outlineLevel="5">
      <c r="A203" s="1" t="s">
        <v>23</v>
      </c>
      <c r="B203" s="1" t="s">
        <v>108</v>
      </c>
      <c r="C203" s="1" t="s">
        <v>43</v>
      </c>
      <c r="D203" s="1"/>
      <c r="E203" s="1"/>
      <c r="F203" s="1"/>
      <c r="G203" s="1"/>
      <c r="H203" s="1"/>
      <c r="I203" s="2">
        <v>0</v>
      </c>
      <c r="J203" s="3" t="s">
        <v>312</v>
      </c>
      <c r="K203" s="4">
        <v>16403.400000000001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12458.4732</v>
      </c>
      <c r="T203" s="4">
        <v>12479.547500000001</v>
      </c>
      <c r="U203" s="4">
        <v>12455.97</v>
      </c>
      <c r="V203" s="49">
        <f t="shared" si="4"/>
        <v>76.079029347574277</v>
      </c>
      <c r="W203" s="31">
        <v>0.75950554153407224</v>
      </c>
      <c r="X203" s="22">
        <v>0</v>
      </c>
    </row>
    <row r="204" spans="1:24" ht="25.5" outlineLevel="6">
      <c r="A204" s="1" t="s">
        <v>23</v>
      </c>
      <c r="B204" s="1" t="s">
        <v>108</v>
      </c>
      <c r="C204" s="1" t="s">
        <v>109</v>
      </c>
      <c r="D204" s="1"/>
      <c r="E204" s="1"/>
      <c r="F204" s="1"/>
      <c r="G204" s="1"/>
      <c r="H204" s="1"/>
      <c r="I204" s="2">
        <v>0</v>
      </c>
      <c r="J204" s="3" t="s">
        <v>313</v>
      </c>
      <c r="K204" s="4">
        <v>6000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3919.9413</v>
      </c>
      <c r="T204" s="4">
        <v>3919.9413</v>
      </c>
      <c r="U204" s="4">
        <v>3919.9413</v>
      </c>
      <c r="V204" s="49">
        <f t="shared" si="4"/>
        <v>65.332354999999993</v>
      </c>
      <c r="W204" s="31">
        <v>0.65332354999999998</v>
      </c>
      <c r="X204" s="22">
        <v>0</v>
      </c>
    </row>
    <row r="205" spans="1:24" ht="25.5" outlineLevel="7">
      <c r="A205" s="1" t="s">
        <v>23</v>
      </c>
      <c r="B205" s="1" t="s">
        <v>108</v>
      </c>
      <c r="C205" s="1" t="s">
        <v>109</v>
      </c>
      <c r="D205" s="1" t="s">
        <v>9</v>
      </c>
      <c r="E205" s="1"/>
      <c r="F205" s="1"/>
      <c r="G205" s="1"/>
      <c r="H205" s="1"/>
      <c r="I205" s="2">
        <v>0</v>
      </c>
      <c r="J205" s="3" t="s">
        <v>296</v>
      </c>
      <c r="K205" s="4">
        <v>6000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3919.9413</v>
      </c>
      <c r="T205" s="4">
        <v>3919.9413</v>
      </c>
      <c r="U205" s="4">
        <v>3919.9413</v>
      </c>
      <c r="V205" s="49">
        <f t="shared" ref="V205:V268" si="5">T205/K205*100</f>
        <v>65.332354999999993</v>
      </c>
      <c r="W205" s="31">
        <v>0.65332354999999998</v>
      </c>
      <c r="X205" s="22">
        <v>0</v>
      </c>
    </row>
    <row r="206" spans="1:24" ht="25.5" outlineLevel="6">
      <c r="A206" s="1" t="s">
        <v>23</v>
      </c>
      <c r="B206" s="1" t="s">
        <v>108</v>
      </c>
      <c r="C206" s="1" t="s">
        <v>110</v>
      </c>
      <c r="D206" s="1"/>
      <c r="E206" s="1"/>
      <c r="F206" s="1"/>
      <c r="G206" s="1"/>
      <c r="H206" s="1"/>
      <c r="I206" s="2">
        <v>0</v>
      </c>
      <c r="J206" s="3" t="s">
        <v>314</v>
      </c>
      <c r="K206" s="4">
        <v>8203.4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6708.0320000000002</v>
      </c>
      <c r="T206" s="4">
        <v>6721</v>
      </c>
      <c r="U206" s="4">
        <v>6705.5288</v>
      </c>
      <c r="V206" s="49">
        <f t="shared" si="5"/>
        <v>81.929443889119142</v>
      </c>
      <c r="W206" s="31">
        <v>0.81771363093351535</v>
      </c>
      <c r="X206" s="22">
        <v>0</v>
      </c>
    </row>
    <row r="207" spans="1:24" outlineLevel="7">
      <c r="A207" s="1" t="s">
        <v>23</v>
      </c>
      <c r="B207" s="1" t="s">
        <v>108</v>
      </c>
      <c r="C207" s="1" t="s">
        <v>110</v>
      </c>
      <c r="D207" s="1" t="s">
        <v>10</v>
      </c>
      <c r="E207" s="1"/>
      <c r="F207" s="1"/>
      <c r="G207" s="1"/>
      <c r="H207" s="1"/>
      <c r="I207" s="2">
        <v>0</v>
      </c>
      <c r="J207" s="3" t="s">
        <v>297</v>
      </c>
      <c r="K207" s="4">
        <v>8203.4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6708.0320000000002</v>
      </c>
      <c r="T207" s="4">
        <v>6721</v>
      </c>
      <c r="U207" s="4">
        <v>6705.5288</v>
      </c>
      <c r="V207" s="49">
        <f t="shared" si="5"/>
        <v>81.929443889119142</v>
      </c>
      <c r="W207" s="31">
        <v>0.81771363093351535</v>
      </c>
      <c r="X207" s="22">
        <v>0</v>
      </c>
    </row>
    <row r="208" spans="1:24" ht="16.5" customHeight="1" outlineLevel="6">
      <c r="A208" s="1" t="s">
        <v>23</v>
      </c>
      <c r="B208" s="1" t="s">
        <v>108</v>
      </c>
      <c r="C208" s="1" t="s">
        <v>111</v>
      </c>
      <c r="D208" s="1"/>
      <c r="E208" s="1"/>
      <c r="F208" s="1"/>
      <c r="G208" s="1"/>
      <c r="H208" s="1"/>
      <c r="I208" s="2">
        <v>0</v>
      </c>
      <c r="J208" s="3" t="s">
        <v>559</v>
      </c>
      <c r="K208" s="4">
        <v>1200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1135.8662999999999</v>
      </c>
      <c r="T208" s="4">
        <v>1144.0309999999999</v>
      </c>
      <c r="U208" s="4">
        <v>1135.8662999999999</v>
      </c>
      <c r="V208" s="49">
        <f t="shared" si="5"/>
        <v>95.335916666666662</v>
      </c>
      <c r="W208" s="31">
        <v>0.94655524999999996</v>
      </c>
      <c r="X208" s="22">
        <v>0</v>
      </c>
    </row>
    <row r="209" spans="1:24" outlineLevel="7">
      <c r="A209" s="1" t="s">
        <v>23</v>
      </c>
      <c r="B209" s="1" t="s">
        <v>108</v>
      </c>
      <c r="C209" s="1" t="s">
        <v>111</v>
      </c>
      <c r="D209" s="1" t="s">
        <v>10</v>
      </c>
      <c r="E209" s="1"/>
      <c r="F209" s="1"/>
      <c r="G209" s="1"/>
      <c r="H209" s="1"/>
      <c r="I209" s="2">
        <v>0</v>
      </c>
      <c r="J209" s="3" t="s">
        <v>297</v>
      </c>
      <c r="K209" s="4">
        <v>1200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1135.8662999999999</v>
      </c>
      <c r="T209" s="4">
        <v>1144</v>
      </c>
      <c r="U209" s="4">
        <v>1135.8662999999999</v>
      </c>
      <c r="V209" s="49">
        <f t="shared" si="5"/>
        <v>95.333333333333343</v>
      </c>
      <c r="W209" s="31">
        <v>0.94655524999999996</v>
      </c>
      <c r="X209" s="22">
        <v>0</v>
      </c>
    </row>
    <row r="210" spans="1:24" ht="25.5" outlineLevel="6">
      <c r="A210" s="1" t="s">
        <v>23</v>
      </c>
      <c r="B210" s="1" t="s">
        <v>108</v>
      </c>
      <c r="C210" s="1" t="s">
        <v>112</v>
      </c>
      <c r="D210" s="1"/>
      <c r="E210" s="1"/>
      <c r="F210" s="1"/>
      <c r="G210" s="1"/>
      <c r="H210" s="1"/>
      <c r="I210" s="2">
        <v>0</v>
      </c>
      <c r="J210" s="3" t="s">
        <v>315</v>
      </c>
      <c r="K210" s="4">
        <v>1000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694.6336</v>
      </c>
      <c r="T210" s="4">
        <v>694.6336</v>
      </c>
      <c r="U210" s="4">
        <v>694.6336</v>
      </c>
      <c r="V210" s="49">
        <f t="shared" si="5"/>
        <v>69.463359999999994</v>
      </c>
      <c r="W210" s="31">
        <v>0.69463359999999996</v>
      </c>
      <c r="X210" s="22">
        <v>0</v>
      </c>
    </row>
    <row r="211" spans="1:24" outlineLevel="7">
      <c r="A211" s="1" t="s">
        <v>23</v>
      </c>
      <c r="B211" s="1" t="s">
        <v>108</v>
      </c>
      <c r="C211" s="1" t="s">
        <v>112</v>
      </c>
      <c r="D211" s="1" t="s">
        <v>10</v>
      </c>
      <c r="E211" s="1"/>
      <c r="F211" s="1"/>
      <c r="G211" s="1"/>
      <c r="H211" s="1"/>
      <c r="I211" s="2">
        <v>0</v>
      </c>
      <c r="J211" s="3" t="s">
        <v>297</v>
      </c>
      <c r="K211" s="4">
        <v>1000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694.6336</v>
      </c>
      <c r="T211" s="4">
        <v>694.6</v>
      </c>
      <c r="U211" s="4">
        <v>694.6336</v>
      </c>
      <c r="V211" s="49">
        <f t="shared" si="5"/>
        <v>69.459999999999994</v>
      </c>
      <c r="W211" s="31">
        <v>0.69463359999999996</v>
      </c>
      <c r="X211" s="22">
        <v>0</v>
      </c>
    </row>
    <row r="212" spans="1:24" ht="28.5" customHeight="1" outlineLevel="4">
      <c r="A212" s="1" t="s">
        <v>23</v>
      </c>
      <c r="B212" s="1" t="s">
        <v>108</v>
      </c>
      <c r="C212" s="1" t="s">
        <v>113</v>
      </c>
      <c r="D212" s="1"/>
      <c r="E212" s="1"/>
      <c r="F212" s="1"/>
      <c r="G212" s="1"/>
      <c r="H212" s="1"/>
      <c r="I212" s="2">
        <v>0</v>
      </c>
      <c r="J212" s="3" t="s">
        <v>316</v>
      </c>
      <c r="K212" s="4">
        <v>1200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952.40039999999999</v>
      </c>
      <c r="T212" s="4">
        <v>952.40039999999999</v>
      </c>
      <c r="U212" s="4">
        <v>952.40039999999999</v>
      </c>
      <c r="V212" s="49">
        <f t="shared" si="5"/>
        <v>79.366699999999994</v>
      </c>
      <c r="W212" s="31">
        <v>0.79366700000000001</v>
      </c>
      <c r="X212" s="22">
        <v>0</v>
      </c>
    </row>
    <row r="213" spans="1:24" outlineLevel="5">
      <c r="A213" s="1" t="s">
        <v>23</v>
      </c>
      <c r="B213" s="1" t="s">
        <v>108</v>
      </c>
      <c r="C213" s="1" t="s">
        <v>114</v>
      </c>
      <c r="D213" s="1"/>
      <c r="E213" s="1"/>
      <c r="F213" s="1"/>
      <c r="G213" s="1"/>
      <c r="H213" s="1"/>
      <c r="I213" s="2">
        <v>0</v>
      </c>
      <c r="J213" s="3" t="s">
        <v>414</v>
      </c>
      <c r="K213" s="4">
        <v>1200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952.40039999999999</v>
      </c>
      <c r="T213" s="4">
        <v>952.40039999999999</v>
      </c>
      <c r="U213" s="4">
        <v>952.40039999999999</v>
      </c>
      <c r="V213" s="49">
        <f t="shared" si="5"/>
        <v>79.366699999999994</v>
      </c>
      <c r="W213" s="31">
        <v>0.79366700000000001</v>
      </c>
      <c r="X213" s="22">
        <v>0</v>
      </c>
    </row>
    <row r="214" spans="1:24" ht="28.5" customHeight="1" outlineLevel="6">
      <c r="A214" s="1" t="s">
        <v>23</v>
      </c>
      <c r="B214" s="1" t="s">
        <v>108</v>
      </c>
      <c r="C214" s="1" t="s">
        <v>115</v>
      </c>
      <c r="D214" s="1"/>
      <c r="E214" s="1"/>
      <c r="F214" s="1"/>
      <c r="G214" s="1"/>
      <c r="H214" s="1"/>
      <c r="I214" s="2">
        <v>0</v>
      </c>
      <c r="J214" s="3" t="s">
        <v>317</v>
      </c>
      <c r="K214" s="4">
        <v>1200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952.40039999999999</v>
      </c>
      <c r="T214" s="4">
        <v>952.40039999999999</v>
      </c>
      <c r="U214" s="4">
        <v>952.40039999999999</v>
      </c>
      <c r="V214" s="49">
        <f t="shared" si="5"/>
        <v>79.366699999999994</v>
      </c>
      <c r="W214" s="31">
        <v>0.79366700000000001</v>
      </c>
      <c r="X214" s="22">
        <v>0</v>
      </c>
    </row>
    <row r="215" spans="1:24" outlineLevel="7">
      <c r="A215" s="1" t="s">
        <v>23</v>
      </c>
      <c r="B215" s="1" t="s">
        <v>108</v>
      </c>
      <c r="C215" s="1" t="s">
        <v>115</v>
      </c>
      <c r="D215" s="1" t="s">
        <v>10</v>
      </c>
      <c r="E215" s="1"/>
      <c r="F215" s="1"/>
      <c r="G215" s="1"/>
      <c r="H215" s="1"/>
      <c r="I215" s="2">
        <v>0</v>
      </c>
      <c r="J215" s="3" t="s">
        <v>297</v>
      </c>
      <c r="K215" s="4">
        <v>1200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952.40039999999999</v>
      </c>
      <c r="T215" s="4">
        <v>952.4</v>
      </c>
      <c r="U215" s="4">
        <v>952.40039999999999</v>
      </c>
      <c r="V215" s="49">
        <f t="shared" si="5"/>
        <v>79.36666666666666</v>
      </c>
      <c r="W215" s="31">
        <v>0.79366700000000001</v>
      </c>
      <c r="X215" s="22">
        <v>0</v>
      </c>
    </row>
    <row r="216" spans="1:24" outlineLevel="1">
      <c r="A216" s="1" t="s">
        <v>23</v>
      </c>
      <c r="B216" s="1" t="s">
        <v>116</v>
      </c>
      <c r="C216" s="1"/>
      <c r="D216" s="1"/>
      <c r="E216" s="1"/>
      <c r="F216" s="1"/>
      <c r="G216" s="1"/>
      <c r="H216" s="1"/>
      <c r="I216" s="2">
        <v>0</v>
      </c>
      <c r="J216" s="3" t="s">
        <v>415</v>
      </c>
      <c r="K216" s="4">
        <v>329.1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4">
        <v>211.06979999999999</v>
      </c>
      <c r="T216" s="4">
        <v>209.9</v>
      </c>
      <c r="U216" s="4">
        <v>209.89760000000001</v>
      </c>
      <c r="V216" s="49">
        <f t="shared" si="5"/>
        <v>63.780006077180182</v>
      </c>
      <c r="W216" s="31">
        <v>0.64135460346399276</v>
      </c>
      <c r="X216" s="22">
        <v>0</v>
      </c>
    </row>
    <row r="217" spans="1:24" outlineLevel="2">
      <c r="A217" s="1" t="s">
        <v>23</v>
      </c>
      <c r="B217" s="1" t="s">
        <v>117</v>
      </c>
      <c r="C217" s="1"/>
      <c r="D217" s="1"/>
      <c r="E217" s="1"/>
      <c r="F217" s="1"/>
      <c r="G217" s="1"/>
      <c r="H217" s="1"/>
      <c r="I217" s="2">
        <v>0</v>
      </c>
      <c r="J217" s="3" t="s">
        <v>416</v>
      </c>
      <c r="K217" s="4">
        <v>329.1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4">
        <v>211.06979999999999</v>
      </c>
      <c r="T217" s="4">
        <v>209.89760000000001</v>
      </c>
      <c r="U217" s="4">
        <v>209.89760000000001</v>
      </c>
      <c r="V217" s="49">
        <f t="shared" si="5"/>
        <v>63.779276815557587</v>
      </c>
      <c r="W217" s="31">
        <v>0.64135460346399276</v>
      </c>
      <c r="X217" s="22">
        <v>0</v>
      </c>
    </row>
    <row r="218" spans="1:24" ht="38.25" outlineLevel="3">
      <c r="A218" s="1" t="s">
        <v>23</v>
      </c>
      <c r="B218" s="1" t="s">
        <v>117</v>
      </c>
      <c r="C218" s="1" t="s">
        <v>25</v>
      </c>
      <c r="D218" s="1"/>
      <c r="E218" s="1"/>
      <c r="F218" s="1"/>
      <c r="G218" s="1"/>
      <c r="H218" s="1"/>
      <c r="I218" s="2">
        <v>0</v>
      </c>
      <c r="J218" s="3" t="s">
        <v>343</v>
      </c>
      <c r="K218" s="4">
        <v>329.1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211.06979999999999</v>
      </c>
      <c r="T218" s="4">
        <v>209.89760000000001</v>
      </c>
      <c r="U218" s="4">
        <v>209.89760000000001</v>
      </c>
      <c r="V218" s="49">
        <f t="shared" si="5"/>
        <v>63.779276815557587</v>
      </c>
      <c r="W218" s="31">
        <v>0.64135460346399276</v>
      </c>
      <c r="X218" s="22">
        <v>0</v>
      </c>
    </row>
    <row r="219" spans="1:24" ht="38.25" outlineLevel="4">
      <c r="A219" s="1" t="s">
        <v>23</v>
      </c>
      <c r="B219" s="1" t="s">
        <v>117</v>
      </c>
      <c r="C219" s="1" t="s">
        <v>33</v>
      </c>
      <c r="D219" s="1"/>
      <c r="E219" s="1"/>
      <c r="F219" s="1"/>
      <c r="G219" s="1"/>
      <c r="H219" s="1"/>
      <c r="I219" s="2">
        <v>0</v>
      </c>
      <c r="J219" s="3" t="s">
        <v>349</v>
      </c>
      <c r="K219" s="4">
        <v>329.1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211.06979999999999</v>
      </c>
      <c r="T219" s="4">
        <v>209.89760000000001</v>
      </c>
      <c r="U219" s="4">
        <v>209.89760000000001</v>
      </c>
      <c r="V219" s="49">
        <f t="shared" si="5"/>
        <v>63.779276815557587</v>
      </c>
      <c r="W219" s="31">
        <v>0.64135460346399276</v>
      </c>
      <c r="X219" s="22">
        <v>0</v>
      </c>
    </row>
    <row r="220" spans="1:24" ht="51" outlineLevel="5">
      <c r="A220" s="1" t="s">
        <v>23</v>
      </c>
      <c r="B220" s="1" t="s">
        <v>117</v>
      </c>
      <c r="C220" s="1" t="s">
        <v>34</v>
      </c>
      <c r="D220" s="1"/>
      <c r="E220" s="1"/>
      <c r="F220" s="1"/>
      <c r="G220" s="1"/>
      <c r="H220" s="1"/>
      <c r="I220" s="2">
        <v>0</v>
      </c>
      <c r="J220" s="3" t="s">
        <v>350</v>
      </c>
      <c r="K220" s="4">
        <v>329.1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211.06979999999999</v>
      </c>
      <c r="T220" s="4">
        <v>209.89760000000001</v>
      </c>
      <c r="U220" s="4">
        <v>209.89760000000001</v>
      </c>
      <c r="V220" s="49">
        <f t="shared" si="5"/>
        <v>63.779276815557587</v>
      </c>
      <c r="W220" s="31">
        <v>0.64135460346399276</v>
      </c>
      <c r="X220" s="22">
        <v>0</v>
      </c>
    </row>
    <row r="221" spans="1:24" ht="38.25" outlineLevel="6">
      <c r="A221" s="1" t="s">
        <v>23</v>
      </c>
      <c r="B221" s="1" t="s">
        <v>117</v>
      </c>
      <c r="C221" s="1" t="s">
        <v>118</v>
      </c>
      <c r="D221" s="1"/>
      <c r="E221" s="1"/>
      <c r="F221" s="1"/>
      <c r="G221" s="1"/>
      <c r="H221" s="1"/>
      <c r="I221" s="2">
        <v>0</v>
      </c>
      <c r="J221" s="3" t="s">
        <v>417</v>
      </c>
      <c r="K221" s="4">
        <v>329.1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211.06979999999999</v>
      </c>
      <c r="T221" s="4">
        <v>209.89760000000001</v>
      </c>
      <c r="U221" s="4">
        <v>209.89760000000001</v>
      </c>
      <c r="V221" s="49">
        <f t="shared" si="5"/>
        <v>63.779276815557587</v>
      </c>
      <c r="W221" s="31">
        <v>0.64135460346399276</v>
      </c>
      <c r="X221" s="22">
        <v>0</v>
      </c>
    </row>
    <row r="222" spans="1:24" ht="53.25" customHeight="1" outlineLevel="7">
      <c r="A222" s="1" t="s">
        <v>23</v>
      </c>
      <c r="B222" s="1" t="s">
        <v>117</v>
      </c>
      <c r="C222" s="1" t="s">
        <v>118</v>
      </c>
      <c r="D222" s="1" t="s">
        <v>8</v>
      </c>
      <c r="E222" s="1"/>
      <c r="F222" s="1"/>
      <c r="G222" s="1"/>
      <c r="H222" s="1"/>
      <c r="I222" s="2">
        <v>0</v>
      </c>
      <c r="J222" s="3" t="s">
        <v>295</v>
      </c>
      <c r="K222" s="4">
        <v>259.74099999999999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4">
        <v>174.7</v>
      </c>
      <c r="T222" s="4">
        <v>173.52780000000001</v>
      </c>
      <c r="U222" s="4">
        <v>173.52780000000001</v>
      </c>
      <c r="V222" s="49">
        <f t="shared" si="5"/>
        <v>66.808012597164108</v>
      </c>
      <c r="W222" s="31">
        <v>0.67259308310971311</v>
      </c>
      <c r="X222" s="22">
        <v>0</v>
      </c>
    </row>
    <row r="223" spans="1:24" ht="25.5" outlineLevel="7">
      <c r="A223" s="1" t="s">
        <v>23</v>
      </c>
      <c r="B223" s="1" t="s">
        <v>117</v>
      </c>
      <c r="C223" s="1" t="s">
        <v>118</v>
      </c>
      <c r="D223" s="1" t="s">
        <v>9</v>
      </c>
      <c r="E223" s="1"/>
      <c r="F223" s="1"/>
      <c r="G223" s="1"/>
      <c r="H223" s="1"/>
      <c r="I223" s="2">
        <v>0</v>
      </c>
      <c r="J223" s="3" t="s">
        <v>296</v>
      </c>
      <c r="K223" s="4">
        <v>69.358999999999995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36.369799999999998</v>
      </c>
      <c r="T223" s="4">
        <v>36.369799999999998</v>
      </c>
      <c r="U223" s="4">
        <v>36.369799999999998</v>
      </c>
      <c r="V223" s="49">
        <f t="shared" si="5"/>
        <v>52.437030522354711</v>
      </c>
      <c r="W223" s="31">
        <v>0.52437030522354711</v>
      </c>
      <c r="X223" s="22">
        <v>0</v>
      </c>
    </row>
    <row r="224" spans="1:24" outlineLevel="1">
      <c r="A224" s="1" t="s">
        <v>23</v>
      </c>
      <c r="B224" s="1" t="s">
        <v>119</v>
      </c>
      <c r="C224" s="1"/>
      <c r="D224" s="1"/>
      <c r="E224" s="1"/>
      <c r="F224" s="1"/>
      <c r="G224" s="1"/>
      <c r="H224" s="1"/>
      <c r="I224" s="2">
        <v>0</v>
      </c>
      <c r="J224" s="3" t="s">
        <v>318</v>
      </c>
      <c r="K224" s="4">
        <v>7026.2111999999997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4788.6902</v>
      </c>
      <c r="T224" s="4">
        <f>T225+T233+T253</f>
        <v>4780.3999999999996</v>
      </c>
      <c r="U224" s="4">
        <v>4780.4004999999997</v>
      </c>
      <c r="V224" s="49">
        <f t="shared" si="5"/>
        <v>68.036668183273505</v>
      </c>
      <c r="W224" s="31">
        <v>0.68154657804763963</v>
      </c>
      <c r="X224" s="22">
        <v>0</v>
      </c>
    </row>
    <row r="225" spans="1:24" outlineLevel="2">
      <c r="A225" s="1" t="s">
        <v>23</v>
      </c>
      <c r="B225" s="1" t="s">
        <v>120</v>
      </c>
      <c r="C225" s="1"/>
      <c r="D225" s="1"/>
      <c r="E225" s="1"/>
      <c r="F225" s="1"/>
      <c r="G225" s="1"/>
      <c r="H225" s="1"/>
      <c r="I225" s="2">
        <v>0</v>
      </c>
      <c r="J225" s="3" t="s">
        <v>319</v>
      </c>
      <c r="K225" s="4">
        <v>1984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1213.1239</v>
      </c>
      <c r="T225" s="4">
        <v>1212</v>
      </c>
      <c r="U225" s="4">
        <v>1212.0382</v>
      </c>
      <c r="V225" s="49">
        <f t="shared" si="5"/>
        <v>61.088709677419352</v>
      </c>
      <c r="W225" s="31">
        <v>0.61145357862903227</v>
      </c>
      <c r="X225" s="22">
        <v>0</v>
      </c>
    </row>
    <row r="226" spans="1:24" ht="38.25" outlineLevel="3">
      <c r="A226" s="1" t="s">
        <v>23</v>
      </c>
      <c r="B226" s="1" t="s">
        <v>120</v>
      </c>
      <c r="C226" s="1" t="s">
        <v>25</v>
      </c>
      <c r="D226" s="1"/>
      <c r="E226" s="1"/>
      <c r="F226" s="1"/>
      <c r="G226" s="1"/>
      <c r="H226" s="1"/>
      <c r="I226" s="2">
        <v>0</v>
      </c>
      <c r="J226" s="3" t="s">
        <v>320</v>
      </c>
      <c r="K226" s="4">
        <v>1984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1213.1239</v>
      </c>
      <c r="T226" s="4">
        <v>1212.0382</v>
      </c>
      <c r="U226" s="4">
        <v>1212.0382</v>
      </c>
      <c r="V226" s="49">
        <f t="shared" si="5"/>
        <v>61.090635080645164</v>
      </c>
      <c r="W226" s="31">
        <v>0.61145357862903227</v>
      </c>
      <c r="X226" s="22">
        <v>0</v>
      </c>
    </row>
    <row r="227" spans="1:24" ht="25.5" outlineLevel="4">
      <c r="A227" s="1" t="s">
        <v>23</v>
      </c>
      <c r="B227" s="1" t="s">
        <v>120</v>
      </c>
      <c r="C227" s="1" t="s">
        <v>57</v>
      </c>
      <c r="D227" s="1"/>
      <c r="E227" s="1"/>
      <c r="F227" s="1"/>
      <c r="G227" s="1"/>
      <c r="H227" s="1"/>
      <c r="I227" s="2">
        <v>0</v>
      </c>
      <c r="J227" s="3" t="s">
        <v>370</v>
      </c>
      <c r="K227" s="4">
        <v>1984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4">
        <v>1213.1239</v>
      </c>
      <c r="T227" s="4">
        <v>1212.0382</v>
      </c>
      <c r="U227" s="4">
        <v>1212.0382</v>
      </c>
      <c r="V227" s="49">
        <f t="shared" si="5"/>
        <v>61.090635080645164</v>
      </c>
      <c r="W227" s="31">
        <v>0.61145357862903227</v>
      </c>
      <c r="X227" s="22">
        <v>0</v>
      </c>
    </row>
    <row r="228" spans="1:24" ht="25.5" outlineLevel="5">
      <c r="A228" s="1" t="s">
        <v>23</v>
      </c>
      <c r="B228" s="1" t="s">
        <v>120</v>
      </c>
      <c r="C228" s="1" t="s">
        <v>58</v>
      </c>
      <c r="D228" s="1"/>
      <c r="E228" s="1"/>
      <c r="F228" s="1"/>
      <c r="G228" s="1"/>
      <c r="H228" s="1"/>
      <c r="I228" s="2">
        <v>0</v>
      </c>
      <c r="J228" s="3" t="s">
        <v>371</v>
      </c>
      <c r="K228" s="4">
        <v>1984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1213.1239</v>
      </c>
      <c r="T228" s="4">
        <v>1212.0382</v>
      </c>
      <c r="U228" s="4">
        <v>1212.0382</v>
      </c>
      <c r="V228" s="49">
        <f t="shared" si="5"/>
        <v>61.090635080645164</v>
      </c>
      <c r="W228" s="31">
        <v>0.61145357862903227</v>
      </c>
      <c r="X228" s="22">
        <v>0</v>
      </c>
    </row>
    <row r="229" spans="1:24" ht="25.5" outlineLevel="6">
      <c r="A229" s="1" t="s">
        <v>23</v>
      </c>
      <c r="B229" s="1" t="s">
        <v>120</v>
      </c>
      <c r="C229" s="1" t="s">
        <v>121</v>
      </c>
      <c r="D229" s="1"/>
      <c r="E229" s="1"/>
      <c r="F229" s="1"/>
      <c r="G229" s="1"/>
      <c r="H229" s="1"/>
      <c r="I229" s="2">
        <v>0</v>
      </c>
      <c r="J229" s="3" t="s">
        <v>418</v>
      </c>
      <c r="K229" s="4">
        <v>1645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4">
        <v>991.5</v>
      </c>
      <c r="T229" s="4">
        <v>990.41449999999998</v>
      </c>
      <c r="U229" s="4">
        <v>990.41449999999998</v>
      </c>
      <c r="V229" s="49">
        <f t="shared" si="5"/>
        <v>60.207568389057755</v>
      </c>
      <c r="W229" s="31">
        <v>0.60273556231003045</v>
      </c>
      <c r="X229" s="22">
        <v>0</v>
      </c>
    </row>
    <row r="230" spans="1:24" outlineLevel="7">
      <c r="A230" s="1" t="s">
        <v>23</v>
      </c>
      <c r="B230" s="1" t="s">
        <v>120</v>
      </c>
      <c r="C230" s="1" t="s">
        <v>121</v>
      </c>
      <c r="D230" s="1" t="s">
        <v>122</v>
      </c>
      <c r="E230" s="1"/>
      <c r="F230" s="1"/>
      <c r="G230" s="1"/>
      <c r="H230" s="1"/>
      <c r="I230" s="2">
        <v>0</v>
      </c>
      <c r="J230" s="3" t="s">
        <v>419</v>
      </c>
      <c r="K230" s="4">
        <v>1645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4">
        <v>991.5</v>
      </c>
      <c r="T230" s="4">
        <v>990.41449999999998</v>
      </c>
      <c r="U230" s="4">
        <v>990.41449999999998</v>
      </c>
      <c r="V230" s="49">
        <f t="shared" si="5"/>
        <v>60.207568389057755</v>
      </c>
      <c r="W230" s="31">
        <v>0.60273556231003045</v>
      </c>
      <c r="X230" s="22">
        <v>0</v>
      </c>
    </row>
    <row r="231" spans="1:24" ht="25.5" outlineLevel="6">
      <c r="A231" s="1" t="s">
        <v>23</v>
      </c>
      <c r="B231" s="1" t="s">
        <v>120</v>
      </c>
      <c r="C231" s="1" t="s">
        <v>123</v>
      </c>
      <c r="D231" s="1"/>
      <c r="E231" s="1"/>
      <c r="F231" s="1"/>
      <c r="G231" s="1"/>
      <c r="H231" s="1"/>
      <c r="I231" s="2">
        <v>0</v>
      </c>
      <c r="J231" s="3" t="s">
        <v>418</v>
      </c>
      <c r="K231" s="4">
        <v>339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4">
        <v>221.62389999999999</v>
      </c>
      <c r="T231" s="4">
        <v>221.62370000000001</v>
      </c>
      <c r="U231" s="4">
        <v>221.62370000000001</v>
      </c>
      <c r="V231" s="49">
        <f t="shared" si="5"/>
        <v>65.37572271386432</v>
      </c>
      <c r="W231" s="31">
        <v>0.65375781710914449</v>
      </c>
      <c r="X231" s="22">
        <v>0</v>
      </c>
    </row>
    <row r="232" spans="1:24" outlineLevel="7">
      <c r="A232" s="1" t="s">
        <v>23</v>
      </c>
      <c r="B232" s="1" t="s">
        <v>120</v>
      </c>
      <c r="C232" s="1" t="s">
        <v>123</v>
      </c>
      <c r="D232" s="1" t="s">
        <v>122</v>
      </c>
      <c r="E232" s="1"/>
      <c r="F232" s="1"/>
      <c r="G232" s="1"/>
      <c r="H232" s="1"/>
      <c r="I232" s="2">
        <v>0</v>
      </c>
      <c r="J232" s="3" t="s">
        <v>301</v>
      </c>
      <c r="K232" s="4">
        <v>339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0</v>
      </c>
      <c r="S232" s="4">
        <v>221.62389999999999</v>
      </c>
      <c r="T232" s="4">
        <v>221.62370000000001</v>
      </c>
      <c r="U232" s="4">
        <v>221.62370000000001</v>
      </c>
      <c r="V232" s="49">
        <f t="shared" si="5"/>
        <v>65.37572271386432</v>
      </c>
      <c r="W232" s="31">
        <v>0.65375781710914449</v>
      </c>
      <c r="X232" s="22">
        <v>0</v>
      </c>
    </row>
    <row r="233" spans="1:24" outlineLevel="2">
      <c r="A233" s="1" t="s">
        <v>23</v>
      </c>
      <c r="B233" s="1" t="s">
        <v>124</v>
      </c>
      <c r="C233" s="1"/>
      <c r="D233" s="1"/>
      <c r="E233" s="1"/>
      <c r="F233" s="1"/>
      <c r="G233" s="1"/>
      <c r="H233" s="1"/>
      <c r="I233" s="2">
        <v>0</v>
      </c>
      <c r="J233" s="3" t="s">
        <v>420</v>
      </c>
      <c r="K233" s="4">
        <v>465.6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195.20400000000001</v>
      </c>
      <c r="T233" s="4">
        <v>188</v>
      </c>
      <c r="U233" s="4">
        <v>188</v>
      </c>
      <c r="V233" s="49">
        <f t="shared" si="5"/>
        <v>40.378006872852232</v>
      </c>
      <c r="W233" s="31">
        <v>0.41925257731958765</v>
      </c>
      <c r="X233" s="22">
        <v>0</v>
      </c>
    </row>
    <row r="234" spans="1:24" ht="38.25" outlineLevel="3">
      <c r="A234" s="1" t="s">
        <v>23</v>
      </c>
      <c r="B234" s="1" t="s">
        <v>124</v>
      </c>
      <c r="C234" s="1" t="s">
        <v>125</v>
      </c>
      <c r="D234" s="1"/>
      <c r="E234" s="1"/>
      <c r="F234" s="1"/>
      <c r="G234" s="1"/>
      <c r="H234" s="1"/>
      <c r="I234" s="2">
        <v>0</v>
      </c>
      <c r="J234" s="3" t="s">
        <v>421</v>
      </c>
      <c r="K234" s="4">
        <v>100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  <c r="Q234" s="4">
        <v>0</v>
      </c>
      <c r="R234" s="4">
        <v>0</v>
      </c>
      <c r="S234" s="4">
        <v>0</v>
      </c>
      <c r="T234" s="4">
        <v>0</v>
      </c>
      <c r="U234" s="4">
        <v>0</v>
      </c>
      <c r="V234" s="49">
        <f t="shared" si="5"/>
        <v>0</v>
      </c>
      <c r="W234" s="31">
        <v>0</v>
      </c>
      <c r="X234" s="22">
        <v>0</v>
      </c>
    </row>
    <row r="235" spans="1:24" ht="25.5" outlineLevel="4">
      <c r="A235" s="1" t="s">
        <v>23</v>
      </c>
      <c r="B235" s="1" t="s">
        <v>124</v>
      </c>
      <c r="C235" s="1" t="s">
        <v>126</v>
      </c>
      <c r="D235" s="1"/>
      <c r="E235" s="1"/>
      <c r="F235" s="1"/>
      <c r="G235" s="1"/>
      <c r="H235" s="1"/>
      <c r="I235" s="2">
        <v>0</v>
      </c>
      <c r="J235" s="3" t="s">
        <v>422</v>
      </c>
      <c r="K235" s="4">
        <v>100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4">
        <v>0</v>
      </c>
      <c r="V235" s="49">
        <f t="shared" si="5"/>
        <v>0</v>
      </c>
      <c r="W235" s="31">
        <v>0</v>
      </c>
      <c r="X235" s="22">
        <v>0</v>
      </c>
    </row>
    <row r="236" spans="1:24" ht="25.5" outlineLevel="5">
      <c r="A236" s="1" t="s">
        <v>23</v>
      </c>
      <c r="B236" s="1" t="s">
        <v>124</v>
      </c>
      <c r="C236" s="1" t="s">
        <v>127</v>
      </c>
      <c r="D236" s="1"/>
      <c r="E236" s="1"/>
      <c r="F236" s="1"/>
      <c r="G236" s="1"/>
      <c r="H236" s="1"/>
      <c r="I236" s="2">
        <v>0</v>
      </c>
      <c r="J236" s="3" t="s">
        <v>423</v>
      </c>
      <c r="K236" s="4">
        <v>100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49">
        <f t="shared" si="5"/>
        <v>0</v>
      </c>
      <c r="W236" s="31">
        <v>0</v>
      </c>
      <c r="X236" s="22">
        <v>0</v>
      </c>
    </row>
    <row r="237" spans="1:24" ht="38.25" outlineLevel="6">
      <c r="A237" s="1" t="s">
        <v>23</v>
      </c>
      <c r="B237" s="1" t="s">
        <v>124</v>
      </c>
      <c r="C237" s="1" t="s">
        <v>128</v>
      </c>
      <c r="D237" s="1"/>
      <c r="E237" s="1"/>
      <c r="F237" s="1"/>
      <c r="G237" s="1"/>
      <c r="H237" s="1"/>
      <c r="I237" s="2">
        <v>0</v>
      </c>
      <c r="J237" s="3" t="s">
        <v>424</v>
      </c>
      <c r="K237" s="4">
        <v>100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9">
        <f t="shared" si="5"/>
        <v>0</v>
      </c>
      <c r="W237" s="31">
        <v>0</v>
      </c>
      <c r="X237" s="22">
        <v>0</v>
      </c>
    </row>
    <row r="238" spans="1:24" outlineLevel="7">
      <c r="A238" s="1" t="s">
        <v>23</v>
      </c>
      <c r="B238" s="1" t="s">
        <v>124</v>
      </c>
      <c r="C238" s="1" t="s">
        <v>128</v>
      </c>
      <c r="D238" s="1" t="s">
        <v>122</v>
      </c>
      <c r="E238" s="1"/>
      <c r="F238" s="1"/>
      <c r="G238" s="1"/>
      <c r="H238" s="1"/>
      <c r="I238" s="2">
        <v>0</v>
      </c>
      <c r="J238" s="3" t="s">
        <v>301</v>
      </c>
      <c r="K238" s="4">
        <v>100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4">
        <v>0</v>
      </c>
      <c r="S238" s="4">
        <v>0</v>
      </c>
      <c r="T238" s="4">
        <v>0</v>
      </c>
      <c r="U238" s="4">
        <v>0</v>
      </c>
      <c r="V238" s="49">
        <f t="shared" si="5"/>
        <v>0</v>
      </c>
      <c r="W238" s="31">
        <v>0</v>
      </c>
      <c r="X238" s="22">
        <v>0</v>
      </c>
    </row>
    <row r="239" spans="1:24" ht="38.25" outlineLevel="3">
      <c r="A239" s="1" t="s">
        <v>23</v>
      </c>
      <c r="B239" s="1" t="s">
        <v>124</v>
      </c>
      <c r="C239" s="1" t="s">
        <v>25</v>
      </c>
      <c r="D239" s="1"/>
      <c r="E239" s="1"/>
      <c r="F239" s="1"/>
      <c r="G239" s="1"/>
      <c r="H239" s="1"/>
      <c r="I239" s="2">
        <v>0</v>
      </c>
      <c r="J239" s="3" t="s">
        <v>343</v>
      </c>
      <c r="K239" s="4">
        <v>244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4">
        <v>195.20400000000001</v>
      </c>
      <c r="T239" s="4">
        <v>188</v>
      </c>
      <c r="U239" s="4">
        <v>188</v>
      </c>
      <c r="V239" s="49">
        <f t="shared" si="5"/>
        <v>77.049180327868854</v>
      </c>
      <c r="W239" s="31">
        <v>0.80001639344262299</v>
      </c>
      <c r="X239" s="22">
        <v>0</v>
      </c>
    </row>
    <row r="240" spans="1:24" ht="27" customHeight="1" outlineLevel="4">
      <c r="A240" s="1" t="s">
        <v>23</v>
      </c>
      <c r="B240" s="1" t="s">
        <v>124</v>
      </c>
      <c r="C240" s="1" t="s">
        <v>57</v>
      </c>
      <c r="D240" s="1"/>
      <c r="E240" s="1"/>
      <c r="F240" s="1"/>
      <c r="G240" s="1"/>
      <c r="H240" s="1"/>
      <c r="I240" s="2">
        <v>0</v>
      </c>
      <c r="J240" s="3" t="s">
        <v>370</v>
      </c>
      <c r="K240" s="4">
        <v>244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</v>
      </c>
      <c r="S240" s="4">
        <v>195.20400000000001</v>
      </c>
      <c r="T240" s="4">
        <v>188</v>
      </c>
      <c r="U240" s="4">
        <v>188</v>
      </c>
      <c r="V240" s="49">
        <f t="shared" si="5"/>
        <v>77.049180327868854</v>
      </c>
      <c r="W240" s="31">
        <v>0.80001639344262299</v>
      </c>
      <c r="X240" s="22">
        <v>0</v>
      </c>
    </row>
    <row r="241" spans="1:26" ht="25.5" outlineLevel="5">
      <c r="A241" s="1" t="s">
        <v>23</v>
      </c>
      <c r="B241" s="1" t="s">
        <v>124</v>
      </c>
      <c r="C241" s="1" t="s">
        <v>58</v>
      </c>
      <c r="D241" s="1"/>
      <c r="E241" s="1"/>
      <c r="F241" s="1"/>
      <c r="G241" s="1"/>
      <c r="H241" s="1"/>
      <c r="I241" s="2">
        <v>0</v>
      </c>
      <c r="J241" s="3" t="s">
        <v>371</v>
      </c>
      <c r="K241" s="4">
        <v>244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4">
        <v>195.20400000000001</v>
      </c>
      <c r="T241" s="4">
        <v>188</v>
      </c>
      <c r="U241" s="4">
        <v>188</v>
      </c>
      <c r="V241" s="49">
        <f t="shared" si="5"/>
        <v>77.049180327868854</v>
      </c>
      <c r="W241" s="31">
        <v>0.80001639344262299</v>
      </c>
      <c r="X241" s="22">
        <v>0</v>
      </c>
    </row>
    <row r="242" spans="1:26" ht="18.75" customHeight="1" outlineLevel="6">
      <c r="A242" s="1" t="s">
        <v>23</v>
      </c>
      <c r="B242" s="1" t="s">
        <v>124</v>
      </c>
      <c r="C242" s="1" t="s">
        <v>129</v>
      </c>
      <c r="D242" s="1"/>
      <c r="E242" s="1"/>
      <c r="F242" s="1"/>
      <c r="G242" s="1"/>
      <c r="H242" s="1"/>
      <c r="I242" s="2">
        <v>0</v>
      </c>
      <c r="J242" s="3" t="s">
        <v>425</v>
      </c>
      <c r="K242" s="4">
        <v>119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4">
        <v>102</v>
      </c>
      <c r="T242" s="4">
        <v>102</v>
      </c>
      <c r="U242" s="4">
        <v>102</v>
      </c>
      <c r="V242" s="49">
        <f t="shared" si="5"/>
        <v>85.714285714285708</v>
      </c>
      <c r="W242" s="31">
        <v>0.8571428571428571</v>
      </c>
      <c r="X242" s="22">
        <v>0</v>
      </c>
    </row>
    <row r="243" spans="1:26" outlineLevel="7">
      <c r="A243" s="1" t="s">
        <v>23</v>
      </c>
      <c r="B243" s="1" t="s">
        <v>124</v>
      </c>
      <c r="C243" s="1" t="s">
        <v>129</v>
      </c>
      <c r="D243" s="1" t="s">
        <v>122</v>
      </c>
      <c r="E243" s="1"/>
      <c r="F243" s="1"/>
      <c r="G243" s="1"/>
      <c r="H243" s="1"/>
      <c r="I243" s="2">
        <v>0</v>
      </c>
      <c r="J243" s="3" t="s">
        <v>419</v>
      </c>
      <c r="K243" s="4">
        <v>119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102</v>
      </c>
      <c r="T243" s="4">
        <v>102</v>
      </c>
      <c r="U243" s="4">
        <v>102</v>
      </c>
      <c r="V243" s="49">
        <f t="shared" si="5"/>
        <v>85.714285714285708</v>
      </c>
      <c r="W243" s="31">
        <v>0.8571428571428571</v>
      </c>
      <c r="X243" s="22">
        <v>0</v>
      </c>
    </row>
    <row r="244" spans="1:26" ht="25.5" outlineLevel="6">
      <c r="A244" s="1" t="s">
        <v>23</v>
      </c>
      <c r="B244" s="1" t="s">
        <v>124</v>
      </c>
      <c r="C244" s="1" t="s">
        <v>130</v>
      </c>
      <c r="D244" s="1"/>
      <c r="E244" s="1"/>
      <c r="F244" s="1"/>
      <c r="G244" s="1"/>
      <c r="H244" s="1"/>
      <c r="I244" s="2">
        <v>0</v>
      </c>
      <c r="J244" s="3" t="s">
        <v>426</v>
      </c>
      <c r="K244" s="4">
        <v>125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93.203999999999994</v>
      </c>
      <c r="T244" s="4">
        <v>86</v>
      </c>
      <c r="U244" s="4">
        <v>86</v>
      </c>
      <c r="V244" s="49">
        <f t="shared" si="5"/>
        <v>68.8</v>
      </c>
      <c r="W244" s="31">
        <v>0.74563199999999996</v>
      </c>
      <c r="X244" s="22">
        <v>0</v>
      </c>
    </row>
    <row r="245" spans="1:26" outlineLevel="7">
      <c r="A245" s="1" t="s">
        <v>23</v>
      </c>
      <c r="B245" s="1" t="s">
        <v>124</v>
      </c>
      <c r="C245" s="1" t="s">
        <v>130</v>
      </c>
      <c r="D245" s="1" t="s">
        <v>122</v>
      </c>
      <c r="E245" s="1"/>
      <c r="F245" s="1"/>
      <c r="G245" s="1"/>
      <c r="H245" s="1"/>
      <c r="I245" s="2">
        <v>0</v>
      </c>
      <c r="J245" s="3" t="s">
        <v>419</v>
      </c>
      <c r="K245" s="4">
        <v>125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93.203999999999994</v>
      </c>
      <c r="T245" s="4">
        <v>86</v>
      </c>
      <c r="U245" s="4">
        <v>86</v>
      </c>
      <c r="V245" s="49">
        <f t="shared" si="5"/>
        <v>68.8</v>
      </c>
      <c r="W245" s="31">
        <v>0.74563199999999996</v>
      </c>
      <c r="X245" s="22">
        <v>0</v>
      </c>
    </row>
    <row r="246" spans="1:26" ht="38.25" outlineLevel="3">
      <c r="A246" s="1" t="s">
        <v>23</v>
      </c>
      <c r="B246" s="1" t="s">
        <v>124</v>
      </c>
      <c r="C246" s="1" t="s">
        <v>60</v>
      </c>
      <c r="D246" s="1"/>
      <c r="E246" s="1"/>
      <c r="F246" s="1"/>
      <c r="G246" s="1"/>
      <c r="H246" s="1"/>
      <c r="I246" s="2">
        <v>0</v>
      </c>
      <c r="J246" s="3" t="s">
        <v>373</v>
      </c>
      <c r="K246" s="4">
        <v>121.6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9">
        <f t="shared" si="5"/>
        <v>0</v>
      </c>
      <c r="W246" s="31">
        <v>0</v>
      </c>
      <c r="X246" s="22">
        <v>0</v>
      </c>
    </row>
    <row r="247" spans="1:26" ht="25.5" outlineLevel="4">
      <c r="A247" s="1" t="s">
        <v>23</v>
      </c>
      <c r="B247" s="1" t="s">
        <v>124</v>
      </c>
      <c r="C247" s="1" t="s">
        <v>131</v>
      </c>
      <c r="D247" s="1"/>
      <c r="E247" s="1"/>
      <c r="F247" s="1"/>
      <c r="G247" s="1"/>
      <c r="H247" s="1"/>
      <c r="I247" s="2">
        <v>0</v>
      </c>
      <c r="J247" s="3" t="s">
        <v>427</v>
      </c>
      <c r="K247" s="4">
        <v>121.6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4">
        <v>0</v>
      </c>
      <c r="T247" s="4">
        <v>0</v>
      </c>
      <c r="U247" s="4">
        <v>0</v>
      </c>
      <c r="V247" s="49">
        <f t="shared" si="5"/>
        <v>0</v>
      </c>
      <c r="W247" s="31">
        <v>0</v>
      </c>
      <c r="X247" s="22">
        <v>0</v>
      </c>
    </row>
    <row r="248" spans="1:26" outlineLevel="5">
      <c r="A248" s="1" t="s">
        <v>23</v>
      </c>
      <c r="B248" s="1" t="s">
        <v>124</v>
      </c>
      <c r="C248" s="1" t="s">
        <v>132</v>
      </c>
      <c r="D248" s="1"/>
      <c r="E248" s="1"/>
      <c r="F248" s="1"/>
      <c r="G248" s="1"/>
      <c r="H248" s="1"/>
      <c r="I248" s="2">
        <v>0</v>
      </c>
      <c r="J248" s="3" t="s">
        <v>428</v>
      </c>
      <c r="K248" s="4">
        <v>121.6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49">
        <f t="shared" si="5"/>
        <v>0</v>
      </c>
      <c r="W248" s="31">
        <v>0</v>
      </c>
      <c r="X248" s="22">
        <v>0</v>
      </c>
    </row>
    <row r="249" spans="1:26" ht="42" customHeight="1" outlineLevel="6">
      <c r="A249" s="1" t="s">
        <v>23</v>
      </c>
      <c r="B249" s="1" t="s">
        <v>124</v>
      </c>
      <c r="C249" s="1" t="s">
        <v>133</v>
      </c>
      <c r="D249" s="1"/>
      <c r="E249" s="1"/>
      <c r="F249" s="1"/>
      <c r="G249" s="1"/>
      <c r="H249" s="1"/>
      <c r="I249" s="2">
        <v>0</v>
      </c>
      <c r="J249" s="3" t="s">
        <v>429</v>
      </c>
      <c r="K249" s="4">
        <v>79.2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0</v>
      </c>
      <c r="S249" s="4">
        <v>0</v>
      </c>
      <c r="T249" s="4">
        <v>0</v>
      </c>
      <c r="U249" s="4">
        <v>0</v>
      </c>
      <c r="V249" s="49">
        <f t="shared" si="5"/>
        <v>0</v>
      </c>
      <c r="W249" s="31">
        <v>0</v>
      </c>
      <c r="X249" s="22">
        <v>0</v>
      </c>
    </row>
    <row r="250" spans="1:26" outlineLevel="7">
      <c r="A250" s="1" t="s">
        <v>23</v>
      </c>
      <c r="B250" s="1" t="s">
        <v>124</v>
      </c>
      <c r="C250" s="1" t="s">
        <v>133</v>
      </c>
      <c r="D250" s="1" t="s">
        <v>122</v>
      </c>
      <c r="E250" s="1"/>
      <c r="F250" s="1"/>
      <c r="G250" s="1"/>
      <c r="H250" s="1"/>
      <c r="I250" s="2">
        <v>0</v>
      </c>
      <c r="J250" s="3" t="s">
        <v>301</v>
      </c>
      <c r="K250" s="4">
        <v>79.2</v>
      </c>
      <c r="L250" s="4">
        <v>0</v>
      </c>
      <c r="M250" s="4">
        <v>0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9">
        <f t="shared" si="5"/>
        <v>0</v>
      </c>
      <c r="W250" s="31">
        <v>0</v>
      </c>
      <c r="X250" s="22">
        <v>0</v>
      </c>
    </row>
    <row r="251" spans="1:26" ht="43.5" customHeight="1" outlineLevel="6">
      <c r="A251" s="1" t="s">
        <v>23</v>
      </c>
      <c r="B251" s="1" t="s">
        <v>124</v>
      </c>
      <c r="C251" s="1" t="s">
        <v>134</v>
      </c>
      <c r="D251" s="1"/>
      <c r="E251" s="1"/>
      <c r="F251" s="1"/>
      <c r="G251" s="1"/>
      <c r="H251" s="1"/>
      <c r="I251" s="2">
        <v>0</v>
      </c>
      <c r="J251" s="3" t="s">
        <v>430</v>
      </c>
      <c r="K251" s="4">
        <v>42.4</v>
      </c>
      <c r="L251" s="4">
        <v>0</v>
      </c>
      <c r="M251" s="4">
        <v>0</v>
      </c>
      <c r="N251" s="4">
        <v>0</v>
      </c>
      <c r="O251" s="4">
        <v>0</v>
      </c>
      <c r="P251" s="4">
        <v>0</v>
      </c>
      <c r="Q251" s="4">
        <v>0</v>
      </c>
      <c r="R251" s="4">
        <v>0</v>
      </c>
      <c r="S251" s="4">
        <v>0</v>
      </c>
      <c r="T251" s="4">
        <v>0</v>
      </c>
      <c r="U251" s="4">
        <v>0</v>
      </c>
      <c r="V251" s="49">
        <f t="shared" si="5"/>
        <v>0</v>
      </c>
      <c r="W251" s="31">
        <v>0</v>
      </c>
      <c r="X251" s="22">
        <v>0</v>
      </c>
    </row>
    <row r="252" spans="1:26" outlineLevel="7">
      <c r="A252" s="1" t="s">
        <v>23</v>
      </c>
      <c r="B252" s="1" t="s">
        <v>124</v>
      </c>
      <c r="C252" s="1" t="s">
        <v>134</v>
      </c>
      <c r="D252" s="1" t="s">
        <v>122</v>
      </c>
      <c r="E252" s="1"/>
      <c r="F252" s="1"/>
      <c r="G252" s="1"/>
      <c r="H252" s="1"/>
      <c r="I252" s="2">
        <v>0</v>
      </c>
      <c r="J252" s="3" t="s">
        <v>301</v>
      </c>
      <c r="K252" s="4">
        <v>42.4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9">
        <f t="shared" si="5"/>
        <v>0</v>
      </c>
      <c r="W252" s="31">
        <v>0</v>
      </c>
      <c r="X252" s="22">
        <v>0</v>
      </c>
    </row>
    <row r="253" spans="1:26" outlineLevel="2">
      <c r="A253" s="1" t="s">
        <v>23</v>
      </c>
      <c r="B253" s="1" t="s">
        <v>135</v>
      </c>
      <c r="C253" s="1"/>
      <c r="D253" s="1"/>
      <c r="E253" s="1"/>
      <c r="F253" s="1"/>
      <c r="G253" s="1"/>
      <c r="H253" s="1"/>
      <c r="I253" s="2">
        <v>0</v>
      </c>
      <c r="J253" s="3" t="s">
        <v>432</v>
      </c>
      <c r="K253" s="4">
        <v>4576.6112000000003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4">
        <v>3380.3622999999998</v>
      </c>
      <c r="T253" s="4">
        <v>3380.4</v>
      </c>
      <c r="U253" s="4">
        <v>3380.3622999999998</v>
      </c>
      <c r="V253" s="49">
        <f t="shared" si="5"/>
        <v>73.86251207006616</v>
      </c>
      <c r="W253" s="31">
        <v>0.73861688316455631</v>
      </c>
      <c r="X253" s="22">
        <v>0</v>
      </c>
      <c r="Z253" s="47"/>
    </row>
    <row r="254" spans="1:26" ht="38.25" outlineLevel="3">
      <c r="A254" s="1" t="s">
        <v>23</v>
      </c>
      <c r="B254" s="1" t="s">
        <v>135</v>
      </c>
      <c r="C254" s="1" t="s">
        <v>136</v>
      </c>
      <c r="D254" s="1"/>
      <c r="E254" s="1"/>
      <c r="F254" s="1"/>
      <c r="G254" s="1"/>
      <c r="H254" s="1"/>
      <c r="I254" s="2">
        <v>0</v>
      </c>
      <c r="J254" s="3" t="s">
        <v>431</v>
      </c>
      <c r="K254" s="4">
        <v>4576.6112000000003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4">
        <v>0</v>
      </c>
      <c r="R254" s="4">
        <v>0</v>
      </c>
      <c r="S254" s="4">
        <v>3380.3622999999998</v>
      </c>
      <c r="T254" s="4">
        <v>3380.3622999999998</v>
      </c>
      <c r="U254" s="4">
        <v>3380.3622999999998</v>
      </c>
      <c r="V254" s="49">
        <f t="shared" si="5"/>
        <v>73.861688316455627</v>
      </c>
      <c r="W254" s="31">
        <v>0.73861688316455631</v>
      </c>
      <c r="X254" s="22">
        <v>0</v>
      </c>
    </row>
    <row r="255" spans="1:26" ht="51" outlineLevel="4">
      <c r="A255" s="1" t="s">
        <v>23</v>
      </c>
      <c r="B255" s="1" t="s">
        <v>135</v>
      </c>
      <c r="C255" s="1" t="s">
        <v>137</v>
      </c>
      <c r="D255" s="1"/>
      <c r="E255" s="1"/>
      <c r="F255" s="1"/>
      <c r="G255" s="1"/>
      <c r="H255" s="1"/>
      <c r="I255" s="2">
        <v>0</v>
      </c>
      <c r="J255" s="3" t="s">
        <v>433</v>
      </c>
      <c r="K255" s="4">
        <v>4576.6112000000003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4">
        <v>0</v>
      </c>
      <c r="R255" s="4">
        <v>0</v>
      </c>
      <c r="S255" s="4">
        <v>3380.3622999999998</v>
      </c>
      <c r="T255" s="4">
        <v>3380.3622999999998</v>
      </c>
      <c r="U255" s="4">
        <v>3380.3622999999998</v>
      </c>
      <c r="V255" s="49">
        <f t="shared" si="5"/>
        <v>73.861688316455627</v>
      </c>
      <c r="W255" s="31">
        <v>0.73861688316455631</v>
      </c>
      <c r="X255" s="22">
        <v>0</v>
      </c>
    </row>
    <row r="256" spans="1:26" ht="67.5" customHeight="1" outlineLevel="5">
      <c r="A256" s="1" t="s">
        <v>23</v>
      </c>
      <c r="B256" s="1" t="s">
        <v>135</v>
      </c>
      <c r="C256" s="1" t="s">
        <v>138</v>
      </c>
      <c r="D256" s="1"/>
      <c r="E256" s="1"/>
      <c r="F256" s="1"/>
      <c r="G256" s="1"/>
      <c r="H256" s="1"/>
      <c r="I256" s="2">
        <v>0</v>
      </c>
      <c r="J256" s="3" t="s">
        <v>434</v>
      </c>
      <c r="K256" s="4">
        <v>4576.6112000000003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4">
        <v>3380.3622999999998</v>
      </c>
      <c r="T256" s="4">
        <v>3380.3622999999998</v>
      </c>
      <c r="U256" s="4">
        <v>3380.3622999999998</v>
      </c>
      <c r="V256" s="49">
        <f t="shared" si="5"/>
        <v>73.861688316455627</v>
      </c>
      <c r="W256" s="31">
        <v>0.73861688316455631</v>
      </c>
      <c r="X256" s="22">
        <v>0</v>
      </c>
    </row>
    <row r="257" spans="1:24" ht="45" customHeight="1" outlineLevel="6">
      <c r="A257" s="1" t="s">
        <v>23</v>
      </c>
      <c r="B257" s="1" t="s">
        <v>135</v>
      </c>
      <c r="C257" s="1" t="s">
        <v>139</v>
      </c>
      <c r="D257" s="1"/>
      <c r="E257" s="1"/>
      <c r="F257" s="1"/>
      <c r="G257" s="1"/>
      <c r="H257" s="1"/>
      <c r="I257" s="2">
        <v>0</v>
      </c>
      <c r="J257" s="3" t="s">
        <v>435</v>
      </c>
      <c r="K257" s="4">
        <v>4576.6112000000003</v>
      </c>
      <c r="L257" s="4">
        <v>0</v>
      </c>
      <c r="M257" s="4">
        <v>0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4">
        <v>3380.3622999999998</v>
      </c>
      <c r="T257" s="4">
        <v>3380.3622999999998</v>
      </c>
      <c r="U257" s="4">
        <v>3380.3622999999998</v>
      </c>
      <c r="V257" s="49">
        <f t="shared" si="5"/>
        <v>73.861688316455627</v>
      </c>
      <c r="W257" s="31">
        <v>0.73861688316455631</v>
      </c>
      <c r="X257" s="22">
        <v>0</v>
      </c>
    </row>
    <row r="258" spans="1:24" ht="25.5" outlineLevel="7">
      <c r="A258" s="1" t="s">
        <v>23</v>
      </c>
      <c r="B258" s="1" t="s">
        <v>135</v>
      </c>
      <c r="C258" s="1" t="s">
        <v>139</v>
      </c>
      <c r="D258" s="1" t="s">
        <v>101</v>
      </c>
      <c r="E258" s="1"/>
      <c r="F258" s="1"/>
      <c r="G258" s="1"/>
      <c r="H258" s="1"/>
      <c r="I258" s="2">
        <v>0</v>
      </c>
      <c r="J258" s="3" t="s">
        <v>300</v>
      </c>
      <c r="K258" s="4">
        <v>4576.6112000000003</v>
      </c>
      <c r="L258" s="4">
        <v>0</v>
      </c>
      <c r="M258" s="4">
        <v>0</v>
      </c>
      <c r="N258" s="4">
        <v>0</v>
      </c>
      <c r="O258" s="4">
        <v>0</v>
      </c>
      <c r="P258" s="4">
        <v>0</v>
      </c>
      <c r="Q258" s="4">
        <v>0</v>
      </c>
      <c r="R258" s="4">
        <v>0</v>
      </c>
      <c r="S258" s="4">
        <v>3380.3622999999998</v>
      </c>
      <c r="T258" s="4">
        <v>3380.3622999999998</v>
      </c>
      <c r="U258" s="4">
        <v>3380.3622999999998</v>
      </c>
      <c r="V258" s="49">
        <f t="shared" si="5"/>
        <v>73.861688316455627</v>
      </c>
      <c r="W258" s="31">
        <v>0.73861688316455631</v>
      </c>
      <c r="X258" s="22">
        <v>0</v>
      </c>
    </row>
    <row r="259" spans="1:24" outlineLevel="1">
      <c r="A259" s="1" t="s">
        <v>23</v>
      </c>
      <c r="B259" s="1" t="s">
        <v>140</v>
      </c>
      <c r="C259" s="1"/>
      <c r="D259" s="1"/>
      <c r="E259" s="1"/>
      <c r="F259" s="1"/>
      <c r="G259" s="1"/>
      <c r="H259" s="1"/>
      <c r="I259" s="2">
        <v>0</v>
      </c>
      <c r="J259" s="3" t="s">
        <v>436</v>
      </c>
      <c r="K259" s="4">
        <v>1721.115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4">
        <v>1251.7809999999999</v>
      </c>
      <c r="T259" s="4">
        <v>1251.8</v>
      </c>
      <c r="U259" s="4">
        <v>1251.7809999999999</v>
      </c>
      <c r="V259" s="49">
        <f t="shared" si="5"/>
        <v>72.731920876873417</v>
      </c>
      <c r="W259" s="31">
        <v>0.72730816941343257</v>
      </c>
      <c r="X259" s="22">
        <v>0</v>
      </c>
    </row>
    <row r="260" spans="1:24" outlineLevel="2">
      <c r="A260" s="1" t="s">
        <v>23</v>
      </c>
      <c r="B260" s="1" t="s">
        <v>141</v>
      </c>
      <c r="C260" s="1"/>
      <c r="D260" s="1"/>
      <c r="E260" s="1"/>
      <c r="F260" s="1"/>
      <c r="G260" s="1"/>
      <c r="H260" s="1"/>
      <c r="I260" s="2">
        <v>0</v>
      </c>
      <c r="J260" s="3" t="s">
        <v>437</v>
      </c>
      <c r="K260" s="4">
        <v>1721.115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4">
        <v>0</v>
      </c>
      <c r="S260" s="4">
        <v>1251.7809999999999</v>
      </c>
      <c r="T260" s="4">
        <v>1251.7809999999999</v>
      </c>
      <c r="U260" s="4">
        <v>1251.7809999999999</v>
      </c>
      <c r="V260" s="49">
        <f t="shared" si="5"/>
        <v>72.730816941343264</v>
      </c>
      <c r="W260" s="31">
        <v>0.72730816941343257</v>
      </c>
      <c r="X260" s="22">
        <v>0</v>
      </c>
    </row>
    <row r="261" spans="1:24" ht="38.25" outlineLevel="3">
      <c r="A261" s="1" t="s">
        <v>23</v>
      </c>
      <c r="B261" s="1" t="s">
        <v>141</v>
      </c>
      <c r="C261" s="1" t="s">
        <v>25</v>
      </c>
      <c r="D261" s="1"/>
      <c r="E261" s="1"/>
      <c r="F261" s="1"/>
      <c r="G261" s="1"/>
      <c r="H261" s="1"/>
      <c r="I261" s="2">
        <v>0</v>
      </c>
      <c r="J261" s="3" t="s">
        <v>343</v>
      </c>
      <c r="K261" s="4">
        <v>1721.115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4">
        <v>0</v>
      </c>
      <c r="R261" s="4">
        <v>0</v>
      </c>
      <c r="S261" s="4">
        <v>1251.7809999999999</v>
      </c>
      <c r="T261" s="4">
        <v>1251.7809999999999</v>
      </c>
      <c r="U261" s="4">
        <v>1251.7809999999999</v>
      </c>
      <c r="V261" s="49">
        <f t="shared" si="5"/>
        <v>72.730816941343264</v>
      </c>
      <c r="W261" s="31">
        <v>0.72730816941343257</v>
      </c>
      <c r="X261" s="22">
        <v>0</v>
      </c>
    </row>
    <row r="262" spans="1:24" ht="25.5" outlineLevel="4">
      <c r="A262" s="1" t="s">
        <v>23</v>
      </c>
      <c r="B262" s="1" t="s">
        <v>141</v>
      </c>
      <c r="C262" s="1" t="s">
        <v>142</v>
      </c>
      <c r="D262" s="1"/>
      <c r="E262" s="1"/>
      <c r="F262" s="1"/>
      <c r="G262" s="1"/>
      <c r="H262" s="1"/>
      <c r="I262" s="2">
        <v>0</v>
      </c>
      <c r="J262" s="3" t="s">
        <v>438</v>
      </c>
      <c r="K262" s="4">
        <v>1721.115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4">
        <v>1251.7809999999999</v>
      </c>
      <c r="T262" s="4">
        <v>1251.7809999999999</v>
      </c>
      <c r="U262" s="4">
        <v>1251.7809999999999</v>
      </c>
      <c r="V262" s="49">
        <f t="shared" si="5"/>
        <v>72.730816941343264</v>
      </c>
      <c r="W262" s="31">
        <v>0.72730816941343257</v>
      </c>
      <c r="X262" s="22">
        <v>0</v>
      </c>
    </row>
    <row r="263" spans="1:24" outlineLevel="5">
      <c r="A263" s="1" t="s">
        <v>23</v>
      </c>
      <c r="B263" s="1" t="s">
        <v>141</v>
      </c>
      <c r="C263" s="1" t="s">
        <v>143</v>
      </c>
      <c r="D263" s="1"/>
      <c r="E263" s="1"/>
      <c r="F263" s="1"/>
      <c r="G263" s="1"/>
      <c r="H263" s="1"/>
      <c r="I263" s="2">
        <v>0</v>
      </c>
      <c r="J263" s="3" t="s">
        <v>439</v>
      </c>
      <c r="K263" s="4">
        <v>1721.115</v>
      </c>
      <c r="L263" s="4">
        <v>0</v>
      </c>
      <c r="M263" s="4">
        <v>0</v>
      </c>
      <c r="N263" s="4">
        <v>0</v>
      </c>
      <c r="O263" s="4">
        <v>0</v>
      </c>
      <c r="P263" s="4">
        <v>0</v>
      </c>
      <c r="Q263" s="4">
        <v>0</v>
      </c>
      <c r="R263" s="4">
        <v>0</v>
      </c>
      <c r="S263" s="4">
        <v>1251.7809999999999</v>
      </c>
      <c r="T263" s="4">
        <v>1251.7809999999999</v>
      </c>
      <c r="U263" s="4">
        <v>1251.7809999999999</v>
      </c>
      <c r="V263" s="49">
        <f t="shared" si="5"/>
        <v>72.730816941343264</v>
      </c>
      <c r="W263" s="31">
        <v>0.72730816941343257</v>
      </c>
      <c r="X263" s="22">
        <v>0</v>
      </c>
    </row>
    <row r="264" spans="1:24" ht="25.5" outlineLevel="6">
      <c r="A264" s="1" t="s">
        <v>23</v>
      </c>
      <c r="B264" s="1" t="s">
        <v>141</v>
      </c>
      <c r="C264" s="1" t="s">
        <v>144</v>
      </c>
      <c r="D264" s="1"/>
      <c r="E264" s="1"/>
      <c r="F264" s="1"/>
      <c r="G264" s="1"/>
      <c r="H264" s="1"/>
      <c r="I264" s="2">
        <v>0</v>
      </c>
      <c r="J264" s="3" t="s">
        <v>440</v>
      </c>
      <c r="K264" s="4">
        <v>901.11500000000001</v>
      </c>
      <c r="L264" s="4">
        <v>0</v>
      </c>
      <c r="M264" s="4">
        <v>0</v>
      </c>
      <c r="N264" s="4">
        <v>0</v>
      </c>
      <c r="O264" s="4">
        <v>0</v>
      </c>
      <c r="P264" s="4">
        <v>0</v>
      </c>
      <c r="Q264" s="4">
        <v>0</v>
      </c>
      <c r="R264" s="4">
        <v>0</v>
      </c>
      <c r="S264" s="4">
        <v>630.78099999999995</v>
      </c>
      <c r="T264" s="4">
        <v>630.78099999999995</v>
      </c>
      <c r="U264" s="4">
        <v>630.78099999999995</v>
      </c>
      <c r="V264" s="49">
        <f t="shared" si="5"/>
        <v>70.000055486813551</v>
      </c>
      <c r="W264" s="31">
        <v>0.70000055486813562</v>
      </c>
      <c r="X264" s="22">
        <v>0</v>
      </c>
    </row>
    <row r="265" spans="1:24" ht="25.5" outlineLevel="7">
      <c r="A265" s="1" t="s">
        <v>23</v>
      </c>
      <c r="B265" s="1" t="s">
        <v>141</v>
      </c>
      <c r="C265" s="1" t="s">
        <v>144</v>
      </c>
      <c r="D265" s="1" t="s">
        <v>54</v>
      </c>
      <c r="E265" s="1"/>
      <c r="F265" s="1"/>
      <c r="G265" s="1"/>
      <c r="H265" s="1"/>
      <c r="I265" s="2">
        <v>0</v>
      </c>
      <c r="J265" s="3" t="s">
        <v>299</v>
      </c>
      <c r="K265" s="4">
        <v>901.11500000000001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4">
        <v>0</v>
      </c>
      <c r="S265" s="4">
        <v>630.78099999999995</v>
      </c>
      <c r="T265" s="4">
        <v>630.78099999999995</v>
      </c>
      <c r="U265" s="4">
        <v>630.78099999999995</v>
      </c>
      <c r="V265" s="49">
        <f t="shared" si="5"/>
        <v>70.000055486813551</v>
      </c>
      <c r="W265" s="31">
        <v>0.70000055486813562</v>
      </c>
      <c r="X265" s="22">
        <v>0</v>
      </c>
    </row>
    <row r="266" spans="1:24" outlineLevel="6">
      <c r="A266" s="1" t="s">
        <v>23</v>
      </c>
      <c r="B266" s="1" t="s">
        <v>141</v>
      </c>
      <c r="C266" s="1" t="s">
        <v>145</v>
      </c>
      <c r="D266" s="1"/>
      <c r="E266" s="1"/>
      <c r="F266" s="1"/>
      <c r="G266" s="1"/>
      <c r="H266" s="1"/>
      <c r="I266" s="2">
        <v>0</v>
      </c>
      <c r="J266" s="3" t="s">
        <v>441</v>
      </c>
      <c r="K266" s="4">
        <v>820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621</v>
      </c>
      <c r="T266" s="4">
        <v>621</v>
      </c>
      <c r="U266" s="4">
        <v>621</v>
      </c>
      <c r="V266" s="49">
        <f t="shared" si="5"/>
        <v>75.731707317073173</v>
      </c>
      <c r="W266" s="31">
        <v>0.75731707317073171</v>
      </c>
      <c r="X266" s="22">
        <v>0</v>
      </c>
    </row>
    <row r="267" spans="1:24" ht="25.5" outlineLevel="7">
      <c r="A267" s="1" t="s">
        <v>23</v>
      </c>
      <c r="B267" s="1" t="s">
        <v>141</v>
      </c>
      <c r="C267" s="1" t="s">
        <v>145</v>
      </c>
      <c r="D267" s="1" t="s">
        <v>54</v>
      </c>
      <c r="E267" s="1"/>
      <c r="F267" s="1"/>
      <c r="G267" s="1"/>
      <c r="H267" s="1"/>
      <c r="I267" s="2">
        <v>0</v>
      </c>
      <c r="J267" s="3" t="s">
        <v>299</v>
      </c>
      <c r="K267" s="4">
        <v>820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621</v>
      </c>
      <c r="T267" s="4">
        <v>621</v>
      </c>
      <c r="U267" s="4">
        <v>621</v>
      </c>
      <c r="V267" s="49">
        <f t="shared" si="5"/>
        <v>75.731707317073173</v>
      </c>
      <c r="W267" s="31">
        <v>0.75731707317073171</v>
      </c>
      <c r="X267" s="22">
        <v>0</v>
      </c>
    </row>
    <row r="268" spans="1:24" ht="28.5">
      <c r="A268" s="5" t="s">
        <v>146</v>
      </c>
      <c r="B268" s="5"/>
      <c r="C268" s="5"/>
      <c r="D268" s="5"/>
      <c r="E268" s="5"/>
      <c r="F268" s="5"/>
      <c r="G268" s="5"/>
      <c r="H268" s="5"/>
      <c r="I268" s="6">
        <v>0</v>
      </c>
      <c r="J268" s="7" t="s">
        <v>288</v>
      </c>
      <c r="K268" s="12">
        <f>K269+K276+K386</f>
        <v>268478</v>
      </c>
      <c r="L268" s="12">
        <f t="shared" ref="L268:S268" si="6">L269+L276+L386</f>
        <v>0</v>
      </c>
      <c r="M268" s="12">
        <f t="shared" si="6"/>
        <v>0</v>
      </c>
      <c r="N268" s="12">
        <f t="shared" si="6"/>
        <v>0</v>
      </c>
      <c r="O268" s="12">
        <f t="shared" si="6"/>
        <v>0</v>
      </c>
      <c r="P268" s="12">
        <f t="shared" si="6"/>
        <v>0</v>
      </c>
      <c r="Q268" s="12">
        <f t="shared" si="6"/>
        <v>0</v>
      </c>
      <c r="R268" s="12">
        <f t="shared" si="6"/>
        <v>0</v>
      </c>
      <c r="S268" s="12">
        <f t="shared" si="6"/>
        <v>180108.41519999999</v>
      </c>
      <c r="T268" s="12">
        <f>T269+T276+T386</f>
        <v>179829.00000000003</v>
      </c>
      <c r="U268" s="8">
        <v>178617.31460000001</v>
      </c>
      <c r="V268" s="48">
        <f t="shared" si="5"/>
        <v>66.980907187926022</v>
      </c>
      <c r="W268" s="31">
        <v>0.67336052537178781</v>
      </c>
      <c r="X268" s="22">
        <v>0</v>
      </c>
    </row>
    <row r="269" spans="1:24" outlineLevel="1">
      <c r="A269" s="1" t="s">
        <v>146</v>
      </c>
      <c r="B269" s="1" t="s">
        <v>78</v>
      </c>
      <c r="C269" s="1"/>
      <c r="D269" s="1"/>
      <c r="E269" s="1"/>
      <c r="F269" s="1"/>
      <c r="G269" s="1"/>
      <c r="H269" s="1"/>
      <c r="I269" s="2">
        <v>0</v>
      </c>
      <c r="J269" s="3" t="s">
        <v>443</v>
      </c>
      <c r="K269" s="4">
        <v>20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0</v>
      </c>
      <c r="R269" s="4">
        <v>0</v>
      </c>
      <c r="S269" s="4">
        <v>18.9817</v>
      </c>
      <c r="T269" s="4">
        <v>19</v>
      </c>
      <c r="U269" s="4">
        <v>18.9817</v>
      </c>
      <c r="V269" s="49">
        <f t="shared" ref="V269:V332" si="7">T269/K269*100</f>
        <v>95</v>
      </c>
      <c r="W269" s="31">
        <v>0.94908499999999996</v>
      </c>
      <c r="X269" s="22">
        <v>0</v>
      </c>
    </row>
    <row r="270" spans="1:24" outlineLevel="2">
      <c r="A270" s="1" t="s">
        <v>146</v>
      </c>
      <c r="B270" s="1" t="s">
        <v>147</v>
      </c>
      <c r="C270" s="1"/>
      <c r="D270" s="1"/>
      <c r="E270" s="1"/>
      <c r="F270" s="1"/>
      <c r="G270" s="1"/>
      <c r="H270" s="1"/>
      <c r="I270" s="2">
        <v>0</v>
      </c>
      <c r="J270" s="3" t="s">
        <v>442</v>
      </c>
      <c r="K270" s="4">
        <v>20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4">
        <v>0</v>
      </c>
      <c r="R270" s="4">
        <v>0</v>
      </c>
      <c r="S270" s="4">
        <v>18.9817</v>
      </c>
      <c r="T270" s="4">
        <v>18.9817</v>
      </c>
      <c r="U270" s="4">
        <v>18.9817</v>
      </c>
      <c r="V270" s="49">
        <f t="shared" si="7"/>
        <v>94.908499999999989</v>
      </c>
      <c r="W270" s="31">
        <v>0.94908499999999996</v>
      </c>
      <c r="X270" s="22">
        <v>0</v>
      </c>
    </row>
    <row r="271" spans="1:24" ht="38.25" outlineLevel="3">
      <c r="A271" s="1" t="s">
        <v>146</v>
      </c>
      <c r="B271" s="1" t="s">
        <v>147</v>
      </c>
      <c r="C271" s="1" t="s">
        <v>136</v>
      </c>
      <c r="D271" s="1"/>
      <c r="E271" s="1"/>
      <c r="F271" s="1"/>
      <c r="G271" s="1"/>
      <c r="H271" s="1"/>
      <c r="I271" s="2">
        <v>0</v>
      </c>
      <c r="J271" s="3" t="s">
        <v>431</v>
      </c>
      <c r="K271" s="4">
        <v>20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0</v>
      </c>
      <c r="R271" s="4">
        <v>0</v>
      </c>
      <c r="S271" s="4">
        <v>18.9817</v>
      </c>
      <c r="T271" s="4">
        <v>18.9817</v>
      </c>
      <c r="U271" s="4">
        <v>18.9817</v>
      </c>
      <c r="V271" s="49">
        <f t="shared" si="7"/>
        <v>94.908499999999989</v>
      </c>
      <c r="W271" s="31">
        <v>0.94908499999999996</v>
      </c>
      <c r="X271" s="22">
        <v>0</v>
      </c>
    </row>
    <row r="272" spans="1:24" ht="25.5" outlineLevel="4">
      <c r="A272" s="1" t="s">
        <v>146</v>
      </c>
      <c r="B272" s="1" t="s">
        <v>147</v>
      </c>
      <c r="C272" s="1" t="s">
        <v>148</v>
      </c>
      <c r="D272" s="1"/>
      <c r="E272" s="1"/>
      <c r="F272" s="1"/>
      <c r="G272" s="1"/>
      <c r="H272" s="1"/>
      <c r="I272" s="2">
        <v>0</v>
      </c>
      <c r="J272" s="3" t="s">
        <v>444</v>
      </c>
      <c r="K272" s="4">
        <v>20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4">
        <v>0</v>
      </c>
      <c r="S272" s="4">
        <v>18.9817</v>
      </c>
      <c r="T272" s="4">
        <v>18.9817</v>
      </c>
      <c r="U272" s="4">
        <v>18.9817</v>
      </c>
      <c r="V272" s="49">
        <f t="shared" si="7"/>
        <v>94.908499999999989</v>
      </c>
      <c r="W272" s="31">
        <v>0.94908499999999996</v>
      </c>
      <c r="X272" s="22">
        <v>0</v>
      </c>
    </row>
    <row r="273" spans="1:24" ht="51" outlineLevel="5">
      <c r="A273" s="1" t="s">
        <v>146</v>
      </c>
      <c r="B273" s="1" t="s">
        <v>147</v>
      </c>
      <c r="C273" s="1" t="s">
        <v>149</v>
      </c>
      <c r="D273" s="1"/>
      <c r="E273" s="1"/>
      <c r="F273" s="1"/>
      <c r="G273" s="1"/>
      <c r="H273" s="1"/>
      <c r="I273" s="2">
        <v>0</v>
      </c>
      <c r="J273" s="3" t="s">
        <v>445</v>
      </c>
      <c r="K273" s="4">
        <v>20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  <c r="Q273" s="4">
        <v>0</v>
      </c>
      <c r="R273" s="4">
        <v>0</v>
      </c>
      <c r="S273" s="4">
        <v>18.9817</v>
      </c>
      <c r="T273" s="4">
        <v>18.9817</v>
      </c>
      <c r="U273" s="4">
        <v>18.9817</v>
      </c>
      <c r="V273" s="49">
        <f t="shared" si="7"/>
        <v>94.908499999999989</v>
      </c>
      <c r="W273" s="31">
        <v>0.94908499999999996</v>
      </c>
      <c r="X273" s="22">
        <v>0</v>
      </c>
    </row>
    <row r="274" spans="1:24" ht="25.5" outlineLevel="6">
      <c r="A274" s="1" t="s">
        <v>146</v>
      </c>
      <c r="B274" s="1" t="s">
        <v>147</v>
      </c>
      <c r="C274" s="1" t="s">
        <v>150</v>
      </c>
      <c r="D274" s="1"/>
      <c r="E274" s="1"/>
      <c r="F274" s="1"/>
      <c r="G274" s="1"/>
      <c r="H274" s="1"/>
      <c r="I274" s="2">
        <v>0</v>
      </c>
      <c r="J274" s="3" t="s">
        <v>446</v>
      </c>
      <c r="K274" s="4">
        <v>20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0</v>
      </c>
      <c r="R274" s="4">
        <v>0</v>
      </c>
      <c r="S274" s="4">
        <v>18.9817</v>
      </c>
      <c r="T274" s="4">
        <v>18.9817</v>
      </c>
      <c r="U274" s="4">
        <v>18.9817</v>
      </c>
      <c r="V274" s="49">
        <f t="shared" si="7"/>
        <v>94.908499999999989</v>
      </c>
      <c r="W274" s="31">
        <v>0.94908499999999996</v>
      </c>
      <c r="X274" s="22">
        <v>0</v>
      </c>
    </row>
    <row r="275" spans="1:24" ht="25.5" outlineLevel="7">
      <c r="A275" s="1" t="s">
        <v>146</v>
      </c>
      <c r="B275" s="1" t="s">
        <v>147</v>
      </c>
      <c r="C275" s="1" t="s">
        <v>150</v>
      </c>
      <c r="D275" s="1" t="s">
        <v>54</v>
      </c>
      <c r="E275" s="1"/>
      <c r="F275" s="1"/>
      <c r="G275" s="1"/>
      <c r="H275" s="1"/>
      <c r="I275" s="2">
        <v>0</v>
      </c>
      <c r="J275" s="3" t="s">
        <v>299</v>
      </c>
      <c r="K275" s="4">
        <v>20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  <c r="Q275" s="4">
        <v>0</v>
      </c>
      <c r="R275" s="4">
        <v>0</v>
      </c>
      <c r="S275" s="4">
        <v>18.9817</v>
      </c>
      <c r="T275" s="4">
        <v>18.9817</v>
      </c>
      <c r="U275" s="4">
        <v>18.9817</v>
      </c>
      <c r="V275" s="49">
        <f t="shared" si="7"/>
        <v>94.908499999999989</v>
      </c>
      <c r="W275" s="31">
        <v>0.94908499999999996</v>
      </c>
      <c r="X275" s="22">
        <v>0</v>
      </c>
    </row>
    <row r="276" spans="1:24" outlineLevel="1">
      <c r="A276" s="1" t="s">
        <v>146</v>
      </c>
      <c r="B276" s="1" t="s">
        <v>116</v>
      </c>
      <c r="C276" s="1"/>
      <c r="D276" s="1"/>
      <c r="E276" s="1"/>
      <c r="F276" s="1"/>
      <c r="G276" s="1"/>
      <c r="H276" s="1"/>
      <c r="I276" s="2">
        <v>0</v>
      </c>
      <c r="J276" s="3" t="s">
        <v>415</v>
      </c>
      <c r="K276" s="4">
        <v>260676.5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4">
        <v>175743.6335</v>
      </c>
      <c r="T276" s="4">
        <f>T277+T295+T347+T357+T375</f>
        <v>174352.60000000003</v>
      </c>
      <c r="U276" s="4">
        <v>174254.29240000001</v>
      </c>
      <c r="V276" s="49">
        <f t="shared" si="7"/>
        <v>66.884663558088292</v>
      </c>
      <c r="W276" s="31">
        <v>0.67678187483292007</v>
      </c>
      <c r="X276" s="22">
        <v>0</v>
      </c>
    </row>
    <row r="277" spans="1:24" outlineLevel="2">
      <c r="A277" s="1" t="s">
        <v>146</v>
      </c>
      <c r="B277" s="1" t="s">
        <v>151</v>
      </c>
      <c r="C277" s="1"/>
      <c r="D277" s="1"/>
      <c r="E277" s="1"/>
      <c r="F277" s="1"/>
      <c r="G277" s="1"/>
      <c r="H277" s="1"/>
      <c r="I277" s="2">
        <v>0</v>
      </c>
      <c r="J277" s="3" t="s">
        <v>447</v>
      </c>
      <c r="K277" s="4">
        <v>79689.2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4">
        <v>0</v>
      </c>
      <c r="S277" s="4">
        <v>53171.263299999999</v>
      </c>
      <c r="T277" s="4">
        <f>T282+T284+T286+T288+T290+T292+T294</f>
        <v>52942.700000000004</v>
      </c>
      <c r="U277" s="4">
        <v>52935.188900000001</v>
      </c>
      <c r="V277" s="49">
        <f t="shared" si="7"/>
        <v>66.436480727626829</v>
      </c>
      <c r="W277" s="31">
        <v>0.66723299142167325</v>
      </c>
      <c r="X277" s="22">
        <v>0</v>
      </c>
    </row>
    <row r="278" spans="1:24" ht="38.25" outlineLevel="3">
      <c r="A278" s="1" t="s">
        <v>146</v>
      </c>
      <c r="B278" s="1" t="s">
        <v>151</v>
      </c>
      <c r="C278" s="1" t="s">
        <v>152</v>
      </c>
      <c r="D278" s="1"/>
      <c r="E278" s="1"/>
      <c r="F278" s="1"/>
      <c r="G278" s="1"/>
      <c r="H278" s="1"/>
      <c r="I278" s="2">
        <v>0</v>
      </c>
      <c r="J278" s="3" t="s">
        <v>448</v>
      </c>
      <c r="K278" s="4">
        <v>79689.2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4">
        <v>53171.263299999999</v>
      </c>
      <c r="T278" s="4">
        <v>52942.726300000002</v>
      </c>
      <c r="U278" s="4">
        <v>52935.188900000001</v>
      </c>
      <c r="V278" s="49">
        <f t="shared" si="7"/>
        <v>66.436513730844339</v>
      </c>
      <c r="W278" s="31">
        <v>0.66723299142167325</v>
      </c>
      <c r="X278" s="22">
        <v>0</v>
      </c>
    </row>
    <row r="279" spans="1:24" ht="25.5" outlineLevel="4">
      <c r="A279" s="1" t="s">
        <v>146</v>
      </c>
      <c r="B279" s="1" t="s">
        <v>151</v>
      </c>
      <c r="C279" s="1" t="s">
        <v>153</v>
      </c>
      <c r="D279" s="1"/>
      <c r="E279" s="1"/>
      <c r="F279" s="1"/>
      <c r="G279" s="1"/>
      <c r="H279" s="1"/>
      <c r="I279" s="2">
        <v>0</v>
      </c>
      <c r="J279" s="3" t="s">
        <v>449</v>
      </c>
      <c r="K279" s="4">
        <v>79689.2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4">
        <v>53171.263299999999</v>
      </c>
      <c r="T279" s="4">
        <v>52942.726300000002</v>
      </c>
      <c r="U279" s="4">
        <v>52935.188900000001</v>
      </c>
      <c r="V279" s="49">
        <f t="shared" si="7"/>
        <v>66.436513730844339</v>
      </c>
      <c r="W279" s="31">
        <v>0.66723299142167325</v>
      </c>
      <c r="X279" s="22">
        <v>0</v>
      </c>
    </row>
    <row r="280" spans="1:24" ht="25.5" outlineLevel="5">
      <c r="A280" s="1" t="s">
        <v>146</v>
      </c>
      <c r="B280" s="1" t="s">
        <v>151</v>
      </c>
      <c r="C280" s="1" t="s">
        <v>154</v>
      </c>
      <c r="D280" s="1"/>
      <c r="E280" s="1"/>
      <c r="F280" s="1"/>
      <c r="G280" s="1"/>
      <c r="H280" s="1"/>
      <c r="I280" s="2">
        <v>0</v>
      </c>
      <c r="J280" s="3" t="s">
        <v>450</v>
      </c>
      <c r="K280" s="4">
        <v>79689.2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0</v>
      </c>
      <c r="S280" s="4">
        <v>53171.263299999999</v>
      </c>
      <c r="T280" s="4">
        <v>52942.726300000002</v>
      </c>
      <c r="U280" s="4">
        <v>52935.188900000001</v>
      </c>
      <c r="V280" s="49">
        <f t="shared" si="7"/>
        <v>66.436513730844339</v>
      </c>
      <c r="W280" s="31">
        <v>0.66723299142167325</v>
      </c>
      <c r="X280" s="22">
        <v>0</v>
      </c>
    </row>
    <row r="281" spans="1:24" ht="51" outlineLevel="6">
      <c r="A281" s="1" t="s">
        <v>146</v>
      </c>
      <c r="B281" s="1" t="s">
        <v>151</v>
      </c>
      <c r="C281" s="1" t="s">
        <v>155</v>
      </c>
      <c r="D281" s="1"/>
      <c r="E281" s="1"/>
      <c r="F281" s="1"/>
      <c r="G281" s="1"/>
      <c r="H281" s="1"/>
      <c r="I281" s="2">
        <v>0</v>
      </c>
      <c r="J281" s="3" t="s">
        <v>451</v>
      </c>
      <c r="K281" s="4">
        <v>39362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4">
        <v>26575.8</v>
      </c>
      <c r="T281" s="4">
        <v>26360.7</v>
      </c>
      <c r="U281" s="4">
        <v>26360.7</v>
      </c>
      <c r="V281" s="49">
        <f t="shared" si="7"/>
        <v>66.969920227630709</v>
      </c>
      <c r="W281" s="31">
        <v>0.67516386362481584</v>
      </c>
      <c r="X281" s="22">
        <v>0</v>
      </c>
    </row>
    <row r="282" spans="1:24" ht="25.5" outlineLevel="7">
      <c r="A282" s="1" t="s">
        <v>146</v>
      </c>
      <c r="B282" s="1" t="s">
        <v>151</v>
      </c>
      <c r="C282" s="1" t="s">
        <v>155</v>
      </c>
      <c r="D282" s="1" t="s">
        <v>54</v>
      </c>
      <c r="E282" s="1"/>
      <c r="F282" s="1"/>
      <c r="G282" s="1"/>
      <c r="H282" s="1"/>
      <c r="I282" s="2">
        <v>0</v>
      </c>
      <c r="J282" s="3" t="s">
        <v>299</v>
      </c>
      <c r="K282" s="4">
        <v>39362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Q282" s="4">
        <v>0</v>
      </c>
      <c r="R282" s="4">
        <v>0</v>
      </c>
      <c r="S282" s="4">
        <v>26575.8</v>
      </c>
      <c r="T282" s="4">
        <v>26360.7</v>
      </c>
      <c r="U282" s="4">
        <v>26360.7</v>
      </c>
      <c r="V282" s="49">
        <f t="shared" si="7"/>
        <v>66.969920227630709</v>
      </c>
      <c r="W282" s="31">
        <v>0.67516386362481584</v>
      </c>
      <c r="X282" s="22">
        <v>0</v>
      </c>
    </row>
    <row r="283" spans="1:24" ht="51" outlineLevel="6">
      <c r="A283" s="1" t="s">
        <v>146</v>
      </c>
      <c r="B283" s="1" t="s">
        <v>151</v>
      </c>
      <c r="C283" s="1" t="s">
        <v>156</v>
      </c>
      <c r="D283" s="1"/>
      <c r="E283" s="1"/>
      <c r="F283" s="1"/>
      <c r="G283" s="1"/>
      <c r="H283" s="1"/>
      <c r="I283" s="2">
        <v>0</v>
      </c>
      <c r="J283" s="3" t="s">
        <v>452</v>
      </c>
      <c r="K283" s="4">
        <v>33870.9</v>
      </c>
      <c r="L283" s="4">
        <v>0</v>
      </c>
      <c r="M283" s="4">
        <v>0</v>
      </c>
      <c r="N283" s="4">
        <v>0</v>
      </c>
      <c r="O283" s="4">
        <v>0</v>
      </c>
      <c r="P283" s="4">
        <v>0</v>
      </c>
      <c r="Q283" s="4">
        <v>0</v>
      </c>
      <c r="R283" s="4">
        <v>0</v>
      </c>
      <c r="S283" s="4">
        <v>23850.829300000001</v>
      </c>
      <c r="T283" s="4">
        <v>23850.559099999999</v>
      </c>
      <c r="U283" s="4">
        <v>23843.021700000001</v>
      </c>
      <c r="V283" s="49">
        <f t="shared" si="7"/>
        <v>70.416077222630619</v>
      </c>
      <c r="W283" s="31">
        <v>0.70416771008784818</v>
      </c>
      <c r="X283" s="22">
        <v>0</v>
      </c>
    </row>
    <row r="284" spans="1:24" ht="25.5" outlineLevel="7">
      <c r="A284" s="1" t="s">
        <v>146</v>
      </c>
      <c r="B284" s="1" t="s">
        <v>151</v>
      </c>
      <c r="C284" s="1" t="s">
        <v>156</v>
      </c>
      <c r="D284" s="1" t="s">
        <v>54</v>
      </c>
      <c r="E284" s="1"/>
      <c r="F284" s="1"/>
      <c r="G284" s="1"/>
      <c r="H284" s="1"/>
      <c r="I284" s="2">
        <v>0</v>
      </c>
      <c r="J284" s="3" t="s">
        <v>299</v>
      </c>
      <c r="K284" s="4">
        <v>33870.9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  <c r="Q284" s="4">
        <v>0</v>
      </c>
      <c r="R284" s="4">
        <v>0</v>
      </c>
      <c r="S284" s="4">
        <v>23850.829300000001</v>
      </c>
      <c r="T284" s="4">
        <v>23850.6</v>
      </c>
      <c r="U284" s="4">
        <v>23843.021700000001</v>
      </c>
      <c r="V284" s="49">
        <f t="shared" si="7"/>
        <v>70.416197975253084</v>
      </c>
      <c r="W284" s="31">
        <v>0.70416771008784818</v>
      </c>
      <c r="X284" s="22">
        <v>0</v>
      </c>
    </row>
    <row r="285" spans="1:24" ht="25.5" outlineLevel="6">
      <c r="A285" s="1" t="s">
        <v>146</v>
      </c>
      <c r="B285" s="1" t="s">
        <v>151</v>
      </c>
      <c r="C285" s="1" t="s">
        <v>157</v>
      </c>
      <c r="D285" s="1"/>
      <c r="E285" s="1"/>
      <c r="F285" s="1"/>
      <c r="G285" s="1"/>
      <c r="H285" s="1"/>
      <c r="I285" s="2">
        <v>0</v>
      </c>
      <c r="J285" s="3" t="s">
        <v>453</v>
      </c>
      <c r="K285" s="4">
        <v>1384.5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4">
        <v>677.53399999999999</v>
      </c>
      <c r="T285" s="4">
        <v>677.53399999999999</v>
      </c>
      <c r="U285" s="4">
        <v>677.53399999999999</v>
      </c>
      <c r="V285" s="49">
        <f t="shared" si="7"/>
        <v>48.937089201877932</v>
      </c>
      <c r="W285" s="31">
        <v>0.48937089201877937</v>
      </c>
      <c r="X285" s="22">
        <v>0</v>
      </c>
    </row>
    <row r="286" spans="1:24" ht="25.5" outlineLevel="7">
      <c r="A286" s="1" t="s">
        <v>146</v>
      </c>
      <c r="B286" s="1" t="s">
        <v>151</v>
      </c>
      <c r="C286" s="1" t="s">
        <v>157</v>
      </c>
      <c r="D286" s="1" t="s">
        <v>54</v>
      </c>
      <c r="E286" s="1"/>
      <c r="F286" s="1"/>
      <c r="G286" s="1"/>
      <c r="H286" s="1"/>
      <c r="I286" s="2">
        <v>0</v>
      </c>
      <c r="J286" s="3" t="s">
        <v>299</v>
      </c>
      <c r="K286" s="4">
        <v>1384.5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4">
        <v>677.53399999999999</v>
      </c>
      <c r="T286" s="4">
        <v>677.5</v>
      </c>
      <c r="U286" s="4">
        <v>677.53399999999999</v>
      </c>
      <c r="V286" s="49">
        <f t="shared" si="7"/>
        <v>48.934633441675693</v>
      </c>
      <c r="W286" s="31">
        <v>0.48937089201877937</v>
      </c>
      <c r="X286" s="22">
        <v>0</v>
      </c>
    </row>
    <row r="287" spans="1:24" outlineLevel="6">
      <c r="A287" s="1" t="s">
        <v>146</v>
      </c>
      <c r="B287" s="1" t="s">
        <v>151</v>
      </c>
      <c r="C287" s="1" t="s">
        <v>158</v>
      </c>
      <c r="D287" s="1"/>
      <c r="E287" s="1"/>
      <c r="F287" s="1"/>
      <c r="G287" s="1"/>
      <c r="H287" s="1"/>
      <c r="I287" s="2">
        <v>0</v>
      </c>
      <c r="J287" s="3" t="s">
        <v>454</v>
      </c>
      <c r="K287" s="4">
        <v>2067.1</v>
      </c>
      <c r="L287" s="4">
        <v>0</v>
      </c>
      <c r="M287" s="4">
        <v>0</v>
      </c>
      <c r="N287" s="4">
        <v>0</v>
      </c>
      <c r="O287" s="4">
        <v>0</v>
      </c>
      <c r="P287" s="4">
        <v>0</v>
      </c>
      <c r="Q287" s="4">
        <v>0</v>
      </c>
      <c r="R287" s="4">
        <v>0</v>
      </c>
      <c r="S287" s="4">
        <v>2067.1</v>
      </c>
      <c r="T287" s="4">
        <v>2053.9331999999999</v>
      </c>
      <c r="U287" s="4">
        <v>2053.9331999999999</v>
      </c>
      <c r="V287" s="49">
        <f t="shared" si="7"/>
        <v>99.363030332349666</v>
      </c>
      <c r="W287" s="31">
        <v>1</v>
      </c>
      <c r="X287" s="22">
        <v>0</v>
      </c>
    </row>
    <row r="288" spans="1:24" ht="25.5" outlineLevel="7">
      <c r="A288" s="1" t="s">
        <v>146</v>
      </c>
      <c r="B288" s="1" t="s">
        <v>151</v>
      </c>
      <c r="C288" s="1" t="s">
        <v>158</v>
      </c>
      <c r="D288" s="1" t="s">
        <v>54</v>
      </c>
      <c r="E288" s="1"/>
      <c r="F288" s="1"/>
      <c r="G288" s="1"/>
      <c r="H288" s="1"/>
      <c r="I288" s="2">
        <v>0</v>
      </c>
      <c r="J288" s="3" t="s">
        <v>299</v>
      </c>
      <c r="K288" s="4">
        <v>2067.1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4">
        <v>2067.1</v>
      </c>
      <c r="T288" s="4">
        <v>2053.9</v>
      </c>
      <c r="U288" s="4">
        <v>2053.9331999999999</v>
      </c>
      <c r="V288" s="49">
        <f t="shared" si="7"/>
        <v>99.361424217502787</v>
      </c>
      <c r="W288" s="31">
        <v>1</v>
      </c>
      <c r="X288" s="22">
        <v>0</v>
      </c>
    </row>
    <row r="289" spans="1:26" ht="51" outlineLevel="6">
      <c r="A289" s="1" t="s">
        <v>146</v>
      </c>
      <c r="B289" s="1" t="s">
        <v>151</v>
      </c>
      <c r="C289" s="1" t="s">
        <v>159</v>
      </c>
      <c r="D289" s="1"/>
      <c r="E289" s="1"/>
      <c r="F289" s="1"/>
      <c r="G289" s="1"/>
      <c r="H289" s="1"/>
      <c r="I289" s="2">
        <v>0</v>
      </c>
      <c r="J289" s="3" t="s">
        <v>455</v>
      </c>
      <c r="K289" s="4">
        <v>2082.1999999999998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9">
        <f t="shared" si="7"/>
        <v>0</v>
      </c>
      <c r="W289" s="31">
        <v>0</v>
      </c>
      <c r="X289" s="22">
        <v>0</v>
      </c>
    </row>
    <row r="290" spans="1:26" ht="25.5" outlineLevel="7">
      <c r="A290" s="1" t="s">
        <v>146</v>
      </c>
      <c r="B290" s="1" t="s">
        <v>151</v>
      </c>
      <c r="C290" s="1" t="s">
        <v>159</v>
      </c>
      <c r="D290" s="1" t="s">
        <v>54</v>
      </c>
      <c r="E290" s="1"/>
      <c r="F290" s="1"/>
      <c r="G290" s="1"/>
      <c r="H290" s="1"/>
      <c r="I290" s="2">
        <v>0</v>
      </c>
      <c r="J290" s="3" t="s">
        <v>299</v>
      </c>
      <c r="K290" s="4">
        <v>2082.1999999999998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9">
        <f t="shared" si="7"/>
        <v>0</v>
      </c>
      <c r="W290" s="31">
        <v>0</v>
      </c>
      <c r="X290" s="22">
        <v>0</v>
      </c>
    </row>
    <row r="291" spans="1:26" outlineLevel="6">
      <c r="A291" s="1" t="s">
        <v>146</v>
      </c>
      <c r="B291" s="1" t="s">
        <v>151</v>
      </c>
      <c r="C291" s="1" t="s">
        <v>160</v>
      </c>
      <c r="D291" s="1"/>
      <c r="E291" s="1"/>
      <c r="F291" s="1"/>
      <c r="G291" s="1"/>
      <c r="H291" s="1"/>
      <c r="I291" s="2">
        <v>0</v>
      </c>
      <c r="J291" s="3" t="s">
        <v>456</v>
      </c>
      <c r="K291" s="4">
        <v>30.05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9">
        <f t="shared" si="7"/>
        <v>0</v>
      </c>
      <c r="W291" s="31">
        <v>0</v>
      </c>
      <c r="X291" s="22">
        <v>0</v>
      </c>
    </row>
    <row r="292" spans="1:26" ht="25.5" outlineLevel="7">
      <c r="A292" s="1" t="s">
        <v>146</v>
      </c>
      <c r="B292" s="1" t="s">
        <v>151</v>
      </c>
      <c r="C292" s="1" t="s">
        <v>160</v>
      </c>
      <c r="D292" s="1" t="s">
        <v>54</v>
      </c>
      <c r="E292" s="1"/>
      <c r="F292" s="1"/>
      <c r="G292" s="1"/>
      <c r="H292" s="1"/>
      <c r="I292" s="2">
        <v>0</v>
      </c>
      <c r="J292" s="3" t="s">
        <v>457</v>
      </c>
      <c r="K292" s="4">
        <v>30.05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9">
        <f t="shared" si="7"/>
        <v>0</v>
      </c>
      <c r="W292" s="31">
        <v>0</v>
      </c>
      <c r="X292" s="22">
        <v>0</v>
      </c>
    </row>
    <row r="293" spans="1:26" ht="51" outlineLevel="6">
      <c r="A293" s="1" t="s">
        <v>146</v>
      </c>
      <c r="B293" s="1" t="s">
        <v>151</v>
      </c>
      <c r="C293" s="1" t="s">
        <v>161</v>
      </c>
      <c r="D293" s="1"/>
      <c r="E293" s="1"/>
      <c r="F293" s="1"/>
      <c r="G293" s="1"/>
      <c r="H293" s="1"/>
      <c r="I293" s="2">
        <v>0</v>
      </c>
      <c r="J293" s="3" t="s">
        <v>458</v>
      </c>
      <c r="K293" s="4">
        <v>892.4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9">
        <f t="shared" si="7"/>
        <v>0</v>
      </c>
      <c r="W293" s="31">
        <v>0</v>
      </c>
      <c r="X293" s="22">
        <v>0</v>
      </c>
    </row>
    <row r="294" spans="1:26" ht="25.5" outlineLevel="7">
      <c r="A294" s="1" t="s">
        <v>146</v>
      </c>
      <c r="B294" s="1" t="s">
        <v>151</v>
      </c>
      <c r="C294" s="1" t="s">
        <v>161</v>
      </c>
      <c r="D294" s="1" t="s">
        <v>54</v>
      </c>
      <c r="E294" s="1"/>
      <c r="F294" s="1"/>
      <c r="G294" s="1"/>
      <c r="H294" s="1"/>
      <c r="I294" s="2">
        <v>0</v>
      </c>
      <c r="J294" s="3" t="s">
        <v>299</v>
      </c>
      <c r="K294" s="4">
        <v>892.4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9">
        <f t="shared" si="7"/>
        <v>0</v>
      </c>
      <c r="W294" s="31">
        <v>0</v>
      </c>
      <c r="X294" s="22">
        <v>0</v>
      </c>
    </row>
    <row r="295" spans="1:26" outlineLevel="2">
      <c r="A295" s="1" t="s">
        <v>146</v>
      </c>
      <c r="B295" s="1" t="s">
        <v>162</v>
      </c>
      <c r="C295" s="1"/>
      <c r="D295" s="1"/>
      <c r="E295" s="1"/>
      <c r="F295" s="1"/>
      <c r="G295" s="1"/>
      <c r="H295" s="1"/>
      <c r="I295" s="2">
        <v>0</v>
      </c>
      <c r="J295" s="3" t="s">
        <v>459</v>
      </c>
      <c r="K295" s="4">
        <v>167805.7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4">
        <v>112356.65670000001</v>
      </c>
      <c r="T295" s="4">
        <f>T300+T302+T304+T306+T308+T310+T312+T314+T317+T319+T321+T323+T325+T327+T329+T333+T335+T337+T342+T346</f>
        <v>111459.5</v>
      </c>
      <c r="U295" s="4">
        <v>111368.64380000001</v>
      </c>
      <c r="V295" s="49">
        <f t="shared" si="7"/>
        <v>66.421760405039876</v>
      </c>
      <c r="W295" s="31">
        <v>0.67358230767718408</v>
      </c>
      <c r="X295" s="22">
        <v>0</v>
      </c>
      <c r="Y295" s="47"/>
      <c r="Z295" s="47"/>
    </row>
    <row r="296" spans="1:26" ht="38.25" outlineLevel="3">
      <c r="A296" s="1" t="s">
        <v>146</v>
      </c>
      <c r="B296" s="1" t="s">
        <v>162</v>
      </c>
      <c r="C296" s="1" t="s">
        <v>152</v>
      </c>
      <c r="D296" s="1"/>
      <c r="E296" s="1"/>
      <c r="F296" s="1"/>
      <c r="G296" s="1"/>
      <c r="H296" s="1"/>
      <c r="I296" s="2">
        <v>0</v>
      </c>
      <c r="J296" s="3" t="s">
        <v>448</v>
      </c>
      <c r="K296" s="4">
        <v>167655.70000000001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4">
        <v>0</v>
      </c>
      <c r="S296" s="4">
        <v>112256.65670000001</v>
      </c>
      <c r="T296" s="4">
        <f>T300+T302+T304+T306+T308+T310+T312+T314+T317+T319+T321+T323+T325+T327+T329+T333+T335+T337</f>
        <v>111360.8</v>
      </c>
      <c r="U296" s="4">
        <v>111269.9819</v>
      </c>
      <c r="V296" s="49">
        <f t="shared" si="7"/>
        <v>66.422316688308243</v>
      </c>
      <c r="W296" s="31">
        <v>0.67358853220312465</v>
      </c>
      <c r="X296" s="22">
        <v>0</v>
      </c>
    </row>
    <row r="297" spans="1:26" ht="25.5" outlineLevel="4">
      <c r="A297" s="1" t="s">
        <v>146</v>
      </c>
      <c r="B297" s="1" t="s">
        <v>162</v>
      </c>
      <c r="C297" s="1" t="s">
        <v>163</v>
      </c>
      <c r="D297" s="1"/>
      <c r="E297" s="1"/>
      <c r="F297" s="1"/>
      <c r="G297" s="1"/>
      <c r="H297" s="1"/>
      <c r="I297" s="2">
        <v>0</v>
      </c>
      <c r="J297" s="3" t="s">
        <v>460</v>
      </c>
      <c r="K297" s="4">
        <v>154592.20000000001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103329.1856</v>
      </c>
      <c r="T297" s="4">
        <f>+T300+T302+T304+T306+T308+T310+T312+T314+T317+T319+T321+T323+T325+T327+T329</f>
        <v>102456.70000000001</v>
      </c>
      <c r="U297" s="4">
        <v>102386.0137</v>
      </c>
      <c r="V297" s="49">
        <f t="shared" si="7"/>
        <v>66.275465385705104</v>
      </c>
      <c r="W297" s="31">
        <v>0.67275484279469544</v>
      </c>
      <c r="X297" s="22">
        <v>0</v>
      </c>
    </row>
    <row r="298" spans="1:26" ht="27" customHeight="1" outlineLevel="5">
      <c r="A298" s="1" t="s">
        <v>146</v>
      </c>
      <c r="B298" s="1" t="s">
        <v>162</v>
      </c>
      <c r="C298" s="1" t="s">
        <v>164</v>
      </c>
      <c r="D298" s="1"/>
      <c r="E298" s="1"/>
      <c r="F298" s="1"/>
      <c r="G298" s="1"/>
      <c r="H298" s="1"/>
      <c r="I298" s="2">
        <v>0</v>
      </c>
      <c r="J298" s="3" t="s">
        <v>461</v>
      </c>
      <c r="K298" s="4">
        <v>138742.70000000001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4">
        <v>0</v>
      </c>
      <c r="S298" s="4">
        <v>92921.809299999994</v>
      </c>
      <c r="T298" s="4">
        <f>T300+T302+T304+T306+T308+T310+T312+T314</f>
        <v>92485.8</v>
      </c>
      <c r="U298" s="4">
        <v>92418.065600000002</v>
      </c>
      <c r="V298" s="49">
        <f t="shared" si="7"/>
        <v>66.659939586010651</v>
      </c>
      <c r="W298" s="31">
        <v>0.67460941323819767</v>
      </c>
      <c r="X298" s="22">
        <v>0</v>
      </c>
    </row>
    <row r="299" spans="1:26" ht="38.25" outlineLevel="6">
      <c r="A299" s="1" t="s">
        <v>146</v>
      </c>
      <c r="B299" s="1" t="s">
        <v>162</v>
      </c>
      <c r="C299" s="1" t="s">
        <v>165</v>
      </c>
      <c r="D299" s="1"/>
      <c r="E299" s="1"/>
      <c r="F299" s="1"/>
      <c r="G299" s="1"/>
      <c r="H299" s="1"/>
      <c r="I299" s="2">
        <v>0</v>
      </c>
      <c r="J299" s="3" t="s">
        <v>462</v>
      </c>
      <c r="K299" s="4">
        <v>2127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1126</v>
      </c>
      <c r="T299" s="4">
        <v>1079.5789</v>
      </c>
      <c r="U299" s="4">
        <v>1079.5789</v>
      </c>
      <c r="V299" s="49">
        <f t="shared" si="7"/>
        <v>50.75594264221909</v>
      </c>
      <c r="W299" s="31">
        <v>1</v>
      </c>
      <c r="X299" s="22">
        <v>0</v>
      </c>
    </row>
    <row r="300" spans="1:26" ht="25.5" outlineLevel="7">
      <c r="A300" s="1" t="s">
        <v>146</v>
      </c>
      <c r="B300" s="1" t="s">
        <v>162</v>
      </c>
      <c r="C300" s="1" t="s">
        <v>165</v>
      </c>
      <c r="D300" s="1" t="s">
        <v>54</v>
      </c>
      <c r="E300" s="1"/>
      <c r="F300" s="1"/>
      <c r="G300" s="1"/>
      <c r="H300" s="1"/>
      <c r="I300" s="2">
        <v>0</v>
      </c>
      <c r="J300" s="3" t="s">
        <v>299</v>
      </c>
      <c r="K300" s="4">
        <v>2127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4">
        <v>0</v>
      </c>
      <c r="R300" s="4">
        <v>0</v>
      </c>
      <c r="S300" s="4">
        <v>1126</v>
      </c>
      <c r="T300" s="4">
        <v>1079.5999999999999</v>
      </c>
      <c r="U300" s="4">
        <v>1079.5789</v>
      </c>
      <c r="V300" s="49">
        <f t="shared" si="7"/>
        <v>50.756934649741417</v>
      </c>
      <c r="W300" s="31">
        <v>1</v>
      </c>
      <c r="X300" s="22">
        <v>0</v>
      </c>
    </row>
    <row r="301" spans="1:26" ht="51" outlineLevel="6">
      <c r="A301" s="1" t="s">
        <v>146</v>
      </c>
      <c r="B301" s="1" t="s">
        <v>162</v>
      </c>
      <c r="C301" s="1" t="s">
        <v>166</v>
      </c>
      <c r="D301" s="1"/>
      <c r="E301" s="1"/>
      <c r="F301" s="1"/>
      <c r="G301" s="1"/>
      <c r="H301" s="1"/>
      <c r="I301" s="2">
        <v>0</v>
      </c>
      <c r="J301" s="3" t="s">
        <v>463</v>
      </c>
      <c r="K301" s="4">
        <v>97344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0</v>
      </c>
      <c r="R301" s="4">
        <v>0</v>
      </c>
      <c r="S301" s="4">
        <v>66391.38</v>
      </c>
      <c r="T301" s="4">
        <v>65992.179999999993</v>
      </c>
      <c r="U301" s="4">
        <v>65992.179999999993</v>
      </c>
      <c r="V301" s="49">
        <f t="shared" si="7"/>
        <v>67.792755588428662</v>
      </c>
      <c r="W301" s="31">
        <v>0.68202847633136099</v>
      </c>
      <c r="X301" s="22">
        <v>0</v>
      </c>
    </row>
    <row r="302" spans="1:26" ht="25.5" outlineLevel="7">
      <c r="A302" s="1" t="s">
        <v>146</v>
      </c>
      <c r="B302" s="1" t="s">
        <v>162</v>
      </c>
      <c r="C302" s="1" t="s">
        <v>166</v>
      </c>
      <c r="D302" s="1" t="s">
        <v>54</v>
      </c>
      <c r="E302" s="1"/>
      <c r="F302" s="1"/>
      <c r="G302" s="1"/>
      <c r="H302" s="1"/>
      <c r="I302" s="2">
        <v>0</v>
      </c>
      <c r="J302" s="3" t="s">
        <v>299</v>
      </c>
      <c r="K302" s="4">
        <v>97344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66391.38</v>
      </c>
      <c r="T302" s="4">
        <v>65992.2</v>
      </c>
      <c r="U302" s="4">
        <v>65992.179999999993</v>
      </c>
      <c r="V302" s="49">
        <f t="shared" si="7"/>
        <v>67.792776134122292</v>
      </c>
      <c r="W302" s="31">
        <v>0.68202847633136099</v>
      </c>
      <c r="X302" s="22">
        <v>0</v>
      </c>
    </row>
    <row r="303" spans="1:26" ht="38.25" outlineLevel="6">
      <c r="A303" s="1" t="s">
        <v>146</v>
      </c>
      <c r="B303" s="1" t="s">
        <v>162</v>
      </c>
      <c r="C303" s="1" t="s">
        <v>167</v>
      </c>
      <c r="D303" s="1"/>
      <c r="E303" s="1"/>
      <c r="F303" s="1"/>
      <c r="G303" s="1"/>
      <c r="H303" s="1"/>
      <c r="I303" s="2">
        <v>0</v>
      </c>
      <c r="J303" s="3" t="s">
        <v>464</v>
      </c>
      <c r="K303" s="4">
        <v>100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100</v>
      </c>
      <c r="T303" s="4">
        <v>100</v>
      </c>
      <c r="U303" s="4">
        <v>100</v>
      </c>
      <c r="V303" s="49">
        <f t="shared" si="7"/>
        <v>100</v>
      </c>
      <c r="W303" s="31">
        <v>1</v>
      </c>
      <c r="X303" s="22">
        <v>0</v>
      </c>
    </row>
    <row r="304" spans="1:26" ht="25.5" outlineLevel="7">
      <c r="A304" s="1" t="s">
        <v>146</v>
      </c>
      <c r="B304" s="1" t="s">
        <v>162</v>
      </c>
      <c r="C304" s="1" t="s">
        <v>167</v>
      </c>
      <c r="D304" s="1" t="s">
        <v>54</v>
      </c>
      <c r="E304" s="1"/>
      <c r="F304" s="1"/>
      <c r="G304" s="1"/>
      <c r="H304" s="1"/>
      <c r="I304" s="2">
        <v>0</v>
      </c>
      <c r="J304" s="3" t="s">
        <v>299</v>
      </c>
      <c r="K304" s="4">
        <v>100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100</v>
      </c>
      <c r="T304" s="4">
        <v>100</v>
      </c>
      <c r="U304" s="4">
        <v>100</v>
      </c>
      <c r="V304" s="49">
        <f t="shared" si="7"/>
        <v>100</v>
      </c>
      <c r="W304" s="31">
        <v>1</v>
      </c>
      <c r="X304" s="22">
        <v>0</v>
      </c>
    </row>
    <row r="305" spans="1:24" ht="51" outlineLevel="6">
      <c r="A305" s="1" t="s">
        <v>146</v>
      </c>
      <c r="B305" s="1" t="s">
        <v>162</v>
      </c>
      <c r="C305" s="1" t="s">
        <v>168</v>
      </c>
      <c r="D305" s="1"/>
      <c r="E305" s="1"/>
      <c r="F305" s="1"/>
      <c r="G305" s="1"/>
      <c r="H305" s="1"/>
      <c r="I305" s="2">
        <v>0</v>
      </c>
      <c r="J305" s="3" t="s">
        <v>465</v>
      </c>
      <c r="K305" s="4">
        <v>34321.9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23021.0664</v>
      </c>
      <c r="T305" s="4">
        <v>23030.6888</v>
      </c>
      <c r="U305" s="4">
        <v>22962.943800000001</v>
      </c>
      <c r="V305" s="49">
        <f t="shared" si="7"/>
        <v>67.102021741220625</v>
      </c>
      <c r="W305" s="31">
        <v>0.67074096413265216</v>
      </c>
      <c r="X305" s="22">
        <v>0</v>
      </c>
    </row>
    <row r="306" spans="1:24" ht="25.5" outlineLevel="7">
      <c r="A306" s="1" t="s">
        <v>146</v>
      </c>
      <c r="B306" s="1" t="s">
        <v>162</v>
      </c>
      <c r="C306" s="1" t="s">
        <v>168</v>
      </c>
      <c r="D306" s="1" t="s">
        <v>54</v>
      </c>
      <c r="E306" s="1"/>
      <c r="F306" s="1"/>
      <c r="G306" s="1"/>
      <c r="H306" s="1"/>
      <c r="I306" s="2">
        <v>0</v>
      </c>
      <c r="J306" s="3" t="s">
        <v>299</v>
      </c>
      <c r="K306" s="4">
        <v>34321.9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4">
        <v>0</v>
      </c>
      <c r="S306" s="4">
        <v>23021.0664</v>
      </c>
      <c r="T306" s="4">
        <v>23030.7</v>
      </c>
      <c r="U306" s="4">
        <v>22962.943800000001</v>
      </c>
      <c r="V306" s="49">
        <f t="shared" si="7"/>
        <v>67.102054373446691</v>
      </c>
      <c r="W306" s="31">
        <v>0.67074096413265216</v>
      </c>
      <c r="X306" s="22">
        <v>0</v>
      </c>
    </row>
    <row r="307" spans="1:24" ht="39" customHeight="1" outlineLevel="6">
      <c r="A307" s="1" t="s">
        <v>146</v>
      </c>
      <c r="B307" s="1" t="s">
        <v>162</v>
      </c>
      <c r="C307" s="1" t="s">
        <v>169</v>
      </c>
      <c r="D307" s="1"/>
      <c r="E307" s="1"/>
      <c r="F307" s="1"/>
      <c r="G307" s="1"/>
      <c r="H307" s="1"/>
      <c r="I307" s="2">
        <v>0</v>
      </c>
      <c r="J307" s="3" t="s">
        <v>466</v>
      </c>
      <c r="K307" s="4">
        <v>1115.9000000000001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4">
        <v>0</v>
      </c>
      <c r="R307" s="4">
        <v>0</v>
      </c>
      <c r="S307" s="4">
        <v>334.77</v>
      </c>
      <c r="T307" s="4">
        <v>334.77</v>
      </c>
      <c r="U307" s="4">
        <v>334.77</v>
      </c>
      <c r="V307" s="49">
        <f t="shared" si="7"/>
        <v>29.999999999999993</v>
      </c>
      <c r="W307" s="31">
        <v>0.3</v>
      </c>
      <c r="X307" s="22">
        <v>0</v>
      </c>
    </row>
    <row r="308" spans="1:24" ht="25.5" outlineLevel="7">
      <c r="A308" s="1" t="s">
        <v>146</v>
      </c>
      <c r="B308" s="1" t="s">
        <v>162</v>
      </c>
      <c r="C308" s="1" t="s">
        <v>169</v>
      </c>
      <c r="D308" s="1" t="s">
        <v>54</v>
      </c>
      <c r="E308" s="1"/>
      <c r="F308" s="1"/>
      <c r="G308" s="1"/>
      <c r="H308" s="1"/>
      <c r="I308" s="2">
        <v>0</v>
      </c>
      <c r="J308" s="3" t="s">
        <v>299</v>
      </c>
      <c r="K308" s="4">
        <v>1115.9000000000001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0</v>
      </c>
      <c r="R308" s="4">
        <v>0</v>
      </c>
      <c r="S308" s="4">
        <v>334.77</v>
      </c>
      <c r="T308" s="4">
        <v>334.8</v>
      </c>
      <c r="U308" s="4">
        <v>334.77</v>
      </c>
      <c r="V308" s="49">
        <f t="shared" si="7"/>
        <v>30.002688412940227</v>
      </c>
      <c r="W308" s="31">
        <v>0.3</v>
      </c>
      <c r="X308" s="22">
        <v>0</v>
      </c>
    </row>
    <row r="309" spans="1:24" ht="51" outlineLevel="6">
      <c r="A309" s="1" t="s">
        <v>146</v>
      </c>
      <c r="B309" s="1" t="s">
        <v>162</v>
      </c>
      <c r="C309" s="1" t="s">
        <v>170</v>
      </c>
      <c r="D309" s="1"/>
      <c r="E309" s="1"/>
      <c r="F309" s="1"/>
      <c r="G309" s="1"/>
      <c r="H309" s="1"/>
      <c r="I309" s="2">
        <v>0</v>
      </c>
      <c r="J309" s="3" t="s">
        <v>467</v>
      </c>
      <c r="K309" s="4">
        <v>21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6.0864000000000003</v>
      </c>
      <c r="T309" s="4">
        <v>6.0864000000000003</v>
      </c>
      <c r="U309" s="4">
        <v>6.0864000000000003</v>
      </c>
      <c r="V309" s="49">
        <f t="shared" si="7"/>
        <v>28.982857142857142</v>
      </c>
      <c r="W309" s="31">
        <v>0.28982857142857144</v>
      </c>
      <c r="X309" s="22">
        <v>0</v>
      </c>
    </row>
    <row r="310" spans="1:24" ht="25.5" outlineLevel="7">
      <c r="A310" s="1" t="s">
        <v>146</v>
      </c>
      <c r="B310" s="1" t="s">
        <v>162</v>
      </c>
      <c r="C310" s="1" t="s">
        <v>170</v>
      </c>
      <c r="D310" s="1" t="s">
        <v>54</v>
      </c>
      <c r="E310" s="1"/>
      <c r="F310" s="1"/>
      <c r="G310" s="1"/>
      <c r="H310" s="1"/>
      <c r="I310" s="2">
        <v>0</v>
      </c>
      <c r="J310" s="3" t="s">
        <v>299</v>
      </c>
      <c r="K310" s="4">
        <v>21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4">
        <v>0</v>
      </c>
      <c r="S310" s="4">
        <v>6.0864000000000003</v>
      </c>
      <c r="T310" s="4">
        <v>6.1</v>
      </c>
      <c r="U310" s="4">
        <v>6.0864000000000003</v>
      </c>
      <c r="V310" s="49">
        <f t="shared" si="7"/>
        <v>29.047619047619044</v>
      </c>
      <c r="W310" s="31">
        <v>0.28982857142857144</v>
      </c>
      <c r="X310" s="22">
        <v>0</v>
      </c>
    </row>
    <row r="311" spans="1:24" ht="51" outlineLevel="6">
      <c r="A311" s="1" t="s">
        <v>146</v>
      </c>
      <c r="B311" s="1" t="s">
        <v>162</v>
      </c>
      <c r="C311" s="1" t="s">
        <v>171</v>
      </c>
      <c r="D311" s="1"/>
      <c r="E311" s="1"/>
      <c r="F311" s="1"/>
      <c r="G311" s="1"/>
      <c r="H311" s="1"/>
      <c r="I311" s="2">
        <v>0</v>
      </c>
      <c r="J311" s="3" t="s">
        <v>468</v>
      </c>
      <c r="K311" s="4">
        <v>912.9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4">
        <v>0</v>
      </c>
      <c r="R311" s="4">
        <v>0</v>
      </c>
      <c r="S311" s="4">
        <v>456.45</v>
      </c>
      <c r="T311" s="4">
        <v>456.4</v>
      </c>
      <c r="U311" s="4">
        <v>456.45</v>
      </c>
      <c r="V311" s="49">
        <f t="shared" si="7"/>
        <v>49.994522948844342</v>
      </c>
      <c r="W311" s="31">
        <v>0.5</v>
      </c>
      <c r="X311" s="22">
        <v>0</v>
      </c>
    </row>
    <row r="312" spans="1:24" ht="25.5" outlineLevel="7">
      <c r="A312" s="1" t="s">
        <v>146</v>
      </c>
      <c r="B312" s="1" t="s">
        <v>162</v>
      </c>
      <c r="C312" s="1" t="s">
        <v>171</v>
      </c>
      <c r="D312" s="1" t="s">
        <v>54</v>
      </c>
      <c r="E312" s="1"/>
      <c r="F312" s="1"/>
      <c r="G312" s="1"/>
      <c r="H312" s="1"/>
      <c r="I312" s="2">
        <v>0</v>
      </c>
      <c r="J312" s="3" t="s">
        <v>299</v>
      </c>
      <c r="K312" s="4">
        <v>912.9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  <c r="Q312" s="4">
        <v>0</v>
      </c>
      <c r="R312" s="4">
        <v>0</v>
      </c>
      <c r="S312" s="4">
        <v>456.45</v>
      </c>
      <c r="T312" s="4">
        <v>456.4</v>
      </c>
      <c r="U312" s="4">
        <v>456.45</v>
      </c>
      <c r="V312" s="49">
        <f t="shared" si="7"/>
        <v>49.994522948844342</v>
      </c>
      <c r="W312" s="31">
        <v>0.5</v>
      </c>
      <c r="X312" s="22">
        <v>0</v>
      </c>
    </row>
    <row r="313" spans="1:24" ht="25.5" outlineLevel="6">
      <c r="A313" s="1" t="s">
        <v>146</v>
      </c>
      <c r="B313" s="1" t="s">
        <v>162</v>
      </c>
      <c r="C313" s="1" t="s">
        <v>172</v>
      </c>
      <c r="D313" s="1"/>
      <c r="E313" s="1"/>
      <c r="F313" s="1"/>
      <c r="G313" s="1"/>
      <c r="H313" s="1"/>
      <c r="I313" s="2">
        <v>0</v>
      </c>
      <c r="J313" s="3" t="s">
        <v>469</v>
      </c>
      <c r="K313" s="4">
        <v>2800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  <c r="Q313" s="4">
        <v>0</v>
      </c>
      <c r="R313" s="4">
        <v>0</v>
      </c>
      <c r="S313" s="4">
        <v>1486.0564999999999</v>
      </c>
      <c r="T313" s="4">
        <v>1486</v>
      </c>
      <c r="U313" s="4">
        <v>1486.0564999999999</v>
      </c>
      <c r="V313" s="49">
        <f t="shared" si="7"/>
        <v>53.071428571428569</v>
      </c>
      <c r="W313" s="31">
        <v>0.53073446428571425</v>
      </c>
      <c r="X313" s="22">
        <v>0</v>
      </c>
    </row>
    <row r="314" spans="1:24" ht="25.5" outlineLevel="7">
      <c r="A314" s="1" t="s">
        <v>146</v>
      </c>
      <c r="B314" s="1" t="s">
        <v>162</v>
      </c>
      <c r="C314" s="1" t="s">
        <v>172</v>
      </c>
      <c r="D314" s="1" t="s">
        <v>54</v>
      </c>
      <c r="E314" s="1"/>
      <c r="F314" s="1"/>
      <c r="G314" s="1"/>
      <c r="H314" s="1"/>
      <c r="I314" s="2">
        <v>0</v>
      </c>
      <c r="J314" s="3" t="s">
        <v>457</v>
      </c>
      <c r="K314" s="4">
        <v>2800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1486.0564999999999</v>
      </c>
      <c r="T314" s="4">
        <v>1486</v>
      </c>
      <c r="U314" s="4">
        <v>1486.0564999999999</v>
      </c>
      <c r="V314" s="49">
        <f t="shared" si="7"/>
        <v>53.071428571428569</v>
      </c>
      <c r="W314" s="31">
        <v>0.53073446428571425</v>
      </c>
      <c r="X314" s="22">
        <v>0</v>
      </c>
    </row>
    <row r="315" spans="1:24" outlineLevel="5">
      <c r="A315" s="1" t="s">
        <v>146</v>
      </c>
      <c r="B315" s="1" t="s">
        <v>162</v>
      </c>
      <c r="C315" s="1" t="s">
        <v>173</v>
      </c>
      <c r="D315" s="1"/>
      <c r="E315" s="1"/>
      <c r="F315" s="1"/>
      <c r="G315" s="1"/>
      <c r="H315" s="1"/>
      <c r="I315" s="2">
        <v>0</v>
      </c>
      <c r="J315" s="3" t="s">
        <v>471</v>
      </c>
      <c r="K315" s="4">
        <v>15849.5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4">
        <v>0</v>
      </c>
      <c r="S315" s="4">
        <v>10407.3763</v>
      </c>
      <c r="T315" s="4">
        <v>9970.9181000000008</v>
      </c>
      <c r="U315" s="4">
        <v>9967.9480999999996</v>
      </c>
      <c r="V315" s="49">
        <f t="shared" si="7"/>
        <v>62.909985173033853</v>
      </c>
      <c r="W315" s="31">
        <v>0.65663751537903403</v>
      </c>
      <c r="X315" s="22">
        <v>0</v>
      </c>
    </row>
    <row r="316" spans="1:24" ht="66.75" customHeight="1" outlineLevel="6">
      <c r="A316" s="1" t="s">
        <v>146</v>
      </c>
      <c r="B316" s="1" t="s">
        <v>162</v>
      </c>
      <c r="C316" s="1" t="s">
        <v>174</v>
      </c>
      <c r="D316" s="1"/>
      <c r="E316" s="1"/>
      <c r="F316" s="1"/>
      <c r="G316" s="1"/>
      <c r="H316" s="1"/>
      <c r="I316" s="2">
        <v>0</v>
      </c>
      <c r="J316" s="3" t="s">
        <v>470</v>
      </c>
      <c r="K316" s="4">
        <v>1799.3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4">
        <v>0</v>
      </c>
      <c r="S316" s="4">
        <v>1187.538</v>
      </c>
      <c r="T316" s="4">
        <v>801.6</v>
      </c>
      <c r="U316" s="4">
        <v>801.65</v>
      </c>
      <c r="V316" s="49">
        <f t="shared" si="7"/>
        <v>44.550658589451459</v>
      </c>
      <c r="W316" s="31">
        <v>0.66</v>
      </c>
      <c r="X316" s="22">
        <v>0</v>
      </c>
    </row>
    <row r="317" spans="1:24" ht="25.5" outlineLevel="7">
      <c r="A317" s="1" t="s">
        <v>146</v>
      </c>
      <c r="B317" s="1" t="s">
        <v>162</v>
      </c>
      <c r="C317" s="1" t="s">
        <v>174</v>
      </c>
      <c r="D317" s="1" t="s">
        <v>54</v>
      </c>
      <c r="E317" s="1"/>
      <c r="F317" s="1"/>
      <c r="G317" s="1"/>
      <c r="H317" s="1"/>
      <c r="I317" s="2">
        <v>0</v>
      </c>
      <c r="J317" s="3" t="s">
        <v>457</v>
      </c>
      <c r="K317" s="4">
        <v>1799.3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4">
        <v>0</v>
      </c>
      <c r="R317" s="4">
        <v>0</v>
      </c>
      <c r="S317" s="4">
        <v>1187.538</v>
      </c>
      <c r="T317" s="4">
        <v>801.6</v>
      </c>
      <c r="U317" s="4">
        <v>801.65</v>
      </c>
      <c r="V317" s="49">
        <f t="shared" si="7"/>
        <v>44.550658589451459</v>
      </c>
      <c r="W317" s="31">
        <v>0.66</v>
      </c>
      <c r="X317" s="22">
        <v>0</v>
      </c>
    </row>
    <row r="318" spans="1:24" ht="38.25" outlineLevel="6">
      <c r="A318" s="1" t="s">
        <v>146</v>
      </c>
      <c r="B318" s="1" t="s">
        <v>162</v>
      </c>
      <c r="C318" s="1" t="s">
        <v>175</v>
      </c>
      <c r="D318" s="1"/>
      <c r="E318" s="1"/>
      <c r="F318" s="1"/>
      <c r="G318" s="1"/>
      <c r="H318" s="1"/>
      <c r="I318" s="2">
        <v>0</v>
      </c>
      <c r="J318" s="3" t="s">
        <v>464</v>
      </c>
      <c r="K318" s="4">
        <v>350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4">
        <v>0</v>
      </c>
      <c r="S318" s="4">
        <v>350</v>
      </c>
      <c r="T318" s="4">
        <v>350</v>
      </c>
      <c r="U318" s="4">
        <v>350</v>
      </c>
      <c r="V318" s="49">
        <f t="shared" si="7"/>
        <v>100</v>
      </c>
      <c r="W318" s="31">
        <v>1</v>
      </c>
      <c r="X318" s="22">
        <v>0</v>
      </c>
    </row>
    <row r="319" spans="1:24" ht="25.5" outlineLevel="7">
      <c r="A319" s="1" t="s">
        <v>146</v>
      </c>
      <c r="B319" s="1" t="s">
        <v>162</v>
      </c>
      <c r="C319" s="1" t="s">
        <v>175</v>
      </c>
      <c r="D319" s="1" t="s">
        <v>54</v>
      </c>
      <c r="E319" s="1"/>
      <c r="F319" s="1"/>
      <c r="G319" s="1"/>
      <c r="H319" s="1"/>
      <c r="I319" s="2">
        <v>0</v>
      </c>
      <c r="J319" s="3" t="s">
        <v>457</v>
      </c>
      <c r="K319" s="4">
        <v>350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350</v>
      </c>
      <c r="T319" s="4">
        <v>350</v>
      </c>
      <c r="U319" s="4">
        <v>350</v>
      </c>
      <c r="V319" s="49">
        <f t="shared" si="7"/>
        <v>100</v>
      </c>
      <c r="W319" s="31">
        <v>1</v>
      </c>
      <c r="X319" s="22">
        <v>0</v>
      </c>
    </row>
    <row r="320" spans="1:24" outlineLevel="6">
      <c r="A320" s="1" t="s">
        <v>146</v>
      </c>
      <c r="B320" s="1" t="s">
        <v>162</v>
      </c>
      <c r="C320" s="1" t="s">
        <v>176</v>
      </c>
      <c r="D320" s="1"/>
      <c r="E320" s="1"/>
      <c r="F320" s="1"/>
      <c r="G320" s="1"/>
      <c r="H320" s="1"/>
      <c r="I320" s="2">
        <v>0</v>
      </c>
      <c r="J320" s="3" t="s">
        <v>472</v>
      </c>
      <c r="K320" s="4">
        <v>375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0</v>
      </c>
      <c r="R320" s="4">
        <v>0</v>
      </c>
      <c r="S320" s="4">
        <v>375</v>
      </c>
      <c r="T320" s="4">
        <v>375</v>
      </c>
      <c r="U320" s="4">
        <v>375</v>
      </c>
      <c r="V320" s="49">
        <f t="shared" si="7"/>
        <v>100</v>
      </c>
      <c r="W320" s="31">
        <v>1</v>
      </c>
      <c r="X320" s="22">
        <v>0</v>
      </c>
    </row>
    <row r="321" spans="1:24" ht="25.5" outlineLevel="7">
      <c r="A321" s="1" t="s">
        <v>146</v>
      </c>
      <c r="B321" s="1" t="s">
        <v>162</v>
      </c>
      <c r="C321" s="1" t="s">
        <v>176</v>
      </c>
      <c r="D321" s="1" t="s">
        <v>54</v>
      </c>
      <c r="E321" s="1"/>
      <c r="F321" s="1"/>
      <c r="G321" s="1"/>
      <c r="H321" s="1"/>
      <c r="I321" s="2">
        <v>0</v>
      </c>
      <c r="J321" s="3" t="s">
        <v>299</v>
      </c>
      <c r="K321" s="4">
        <v>375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375</v>
      </c>
      <c r="T321" s="4">
        <v>375</v>
      </c>
      <c r="U321" s="4">
        <v>375</v>
      </c>
      <c r="V321" s="49">
        <f t="shared" si="7"/>
        <v>100</v>
      </c>
      <c r="W321" s="31">
        <v>1</v>
      </c>
      <c r="X321" s="22">
        <v>0</v>
      </c>
    </row>
    <row r="322" spans="1:24" outlineLevel="6">
      <c r="A322" s="1" t="s">
        <v>146</v>
      </c>
      <c r="B322" s="1" t="s">
        <v>162</v>
      </c>
      <c r="C322" s="1" t="s">
        <v>177</v>
      </c>
      <c r="D322" s="1"/>
      <c r="E322" s="1"/>
      <c r="F322" s="1"/>
      <c r="G322" s="1"/>
      <c r="H322" s="1"/>
      <c r="I322" s="2">
        <v>0</v>
      </c>
      <c r="J322" s="3" t="s">
        <v>473</v>
      </c>
      <c r="K322" s="4">
        <v>1703.5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4">
        <v>0</v>
      </c>
      <c r="R322" s="4">
        <v>0</v>
      </c>
      <c r="S322" s="4">
        <v>296.15359999999998</v>
      </c>
      <c r="T322" s="4">
        <v>296.15359999999998</v>
      </c>
      <c r="U322" s="4">
        <v>296.15359999999998</v>
      </c>
      <c r="V322" s="49">
        <f t="shared" si="7"/>
        <v>17.385007337833873</v>
      </c>
      <c r="W322" s="31">
        <v>0.17385007337833872</v>
      </c>
      <c r="X322" s="22">
        <v>0</v>
      </c>
    </row>
    <row r="323" spans="1:24" ht="25.5" outlineLevel="7">
      <c r="A323" s="1" t="s">
        <v>146</v>
      </c>
      <c r="B323" s="1" t="s">
        <v>162</v>
      </c>
      <c r="C323" s="1" t="s">
        <v>177</v>
      </c>
      <c r="D323" s="1" t="s">
        <v>54</v>
      </c>
      <c r="E323" s="1"/>
      <c r="F323" s="1"/>
      <c r="G323" s="1"/>
      <c r="H323" s="1"/>
      <c r="I323" s="2">
        <v>0</v>
      </c>
      <c r="J323" s="3" t="s">
        <v>299</v>
      </c>
      <c r="K323" s="4">
        <v>1703.5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v>296.15359999999998</v>
      </c>
      <c r="T323" s="4">
        <v>296.2</v>
      </c>
      <c r="U323" s="4">
        <v>296.15359999999998</v>
      </c>
      <c r="V323" s="49">
        <f t="shared" si="7"/>
        <v>17.387731141766949</v>
      </c>
      <c r="W323" s="31">
        <v>0.17385007337833872</v>
      </c>
      <c r="X323" s="22">
        <v>0</v>
      </c>
    </row>
    <row r="324" spans="1:24" ht="25.5" outlineLevel="6">
      <c r="A324" s="1" t="s">
        <v>146</v>
      </c>
      <c r="B324" s="1" t="s">
        <v>162</v>
      </c>
      <c r="C324" s="1" t="s">
        <v>178</v>
      </c>
      <c r="D324" s="1"/>
      <c r="E324" s="1"/>
      <c r="F324" s="1"/>
      <c r="G324" s="1"/>
      <c r="H324" s="1"/>
      <c r="I324" s="2">
        <v>0</v>
      </c>
      <c r="J324" s="3" t="s">
        <v>474</v>
      </c>
      <c r="K324" s="4">
        <v>2279.3000000000002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v>1345.521</v>
      </c>
      <c r="T324" s="4">
        <v>1345.521</v>
      </c>
      <c r="U324" s="4">
        <v>1345.521</v>
      </c>
      <c r="V324" s="49">
        <f t="shared" si="7"/>
        <v>59.032202869301976</v>
      </c>
      <c r="W324" s="31">
        <v>0.59032202869301975</v>
      </c>
      <c r="X324" s="22">
        <v>0</v>
      </c>
    </row>
    <row r="325" spans="1:24" ht="25.5" outlineLevel="7">
      <c r="A325" s="1" t="s">
        <v>146</v>
      </c>
      <c r="B325" s="1" t="s">
        <v>162</v>
      </c>
      <c r="C325" s="1" t="s">
        <v>178</v>
      </c>
      <c r="D325" s="1" t="s">
        <v>54</v>
      </c>
      <c r="E325" s="1"/>
      <c r="F325" s="1"/>
      <c r="G325" s="1"/>
      <c r="H325" s="1"/>
      <c r="I325" s="2">
        <v>0</v>
      </c>
      <c r="J325" s="3" t="s">
        <v>299</v>
      </c>
      <c r="K325" s="4">
        <v>2279.3000000000002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4">
        <v>0</v>
      </c>
      <c r="R325" s="4">
        <v>0</v>
      </c>
      <c r="S325" s="4">
        <v>1345.521</v>
      </c>
      <c r="T325" s="4">
        <v>1345.5</v>
      </c>
      <c r="U325" s="4">
        <v>1345.521</v>
      </c>
      <c r="V325" s="49">
        <f t="shared" si="7"/>
        <v>59.031281533804233</v>
      </c>
      <c r="W325" s="31">
        <v>0.59032202869301975</v>
      </c>
      <c r="X325" s="22">
        <v>0</v>
      </c>
    </row>
    <row r="326" spans="1:24" outlineLevel="6">
      <c r="A326" s="1" t="s">
        <v>146</v>
      </c>
      <c r="B326" s="1" t="s">
        <v>162</v>
      </c>
      <c r="C326" s="1" t="s">
        <v>179</v>
      </c>
      <c r="D326" s="1"/>
      <c r="E326" s="1"/>
      <c r="F326" s="1"/>
      <c r="G326" s="1"/>
      <c r="H326" s="1"/>
      <c r="I326" s="2">
        <v>0</v>
      </c>
      <c r="J326" s="3" t="s">
        <v>475</v>
      </c>
      <c r="K326" s="4">
        <v>5803.7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0</v>
      </c>
      <c r="R326" s="4">
        <v>0</v>
      </c>
      <c r="S326" s="4">
        <v>4620.4155000000001</v>
      </c>
      <c r="T326" s="4">
        <v>4580.1207000000004</v>
      </c>
      <c r="U326" s="4">
        <v>4580.1207000000004</v>
      </c>
      <c r="V326" s="49">
        <f t="shared" si="7"/>
        <v>78.917254510053937</v>
      </c>
      <c r="W326" s="31">
        <v>0.79611549528748904</v>
      </c>
      <c r="X326" s="22">
        <v>0</v>
      </c>
    </row>
    <row r="327" spans="1:24" ht="25.5" outlineLevel="7">
      <c r="A327" s="1" t="s">
        <v>146</v>
      </c>
      <c r="B327" s="1" t="s">
        <v>162</v>
      </c>
      <c r="C327" s="1" t="s">
        <v>179</v>
      </c>
      <c r="D327" s="1" t="s">
        <v>54</v>
      </c>
      <c r="E327" s="1"/>
      <c r="F327" s="1"/>
      <c r="G327" s="1"/>
      <c r="H327" s="1"/>
      <c r="I327" s="2">
        <v>0</v>
      </c>
      <c r="J327" s="3" t="s">
        <v>457</v>
      </c>
      <c r="K327" s="4">
        <v>5803.7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4">
        <v>0</v>
      </c>
      <c r="R327" s="4">
        <v>0</v>
      </c>
      <c r="S327" s="4">
        <v>4620.4155000000001</v>
      </c>
      <c r="T327" s="4">
        <v>4580.1000000000004</v>
      </c>
      <c r="U327" s="4">
        <v>4580.1207000000004</v>
      </c>
      <c r="V327" s="49">
        <f t="shared" si="7"/>
        <v>78.916897841032451</v>
      </c>
      <c r="W327" s="31">
        <v>0.79611549528748904</v>
      </c>
      <c r="X327" s="22">
        <v>0</v>
      </c>
    </row>
    <row r="328" spans="1:24" ht="25.5" outlineLevel="6">
      <c r="A328" s="1" t="s">
        <v>146</v>
      </c>
      <c r="B328" s="1" t="s">
        <v>162</v>
      </c>
      <c r="C328" s="1" t="s">
        <v>180</v>
      </c>
      <c r="D328" s="1"/>
      <c r="E328" s="1"/>
      <c r="F328" s="1"/>
      <c r="G328" s="1"/>
      <c r="H328" s="1"/>
      <c r="I328" s="2">
        <v>0</v>
      </c>
      <c r="J328" s="3" t="s">
        <v>476</v>
      </c>
      <c r="K328" s="4">
        <v>3538.7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v>2232.7482</v>
      </c>
      <c r="T328" s="4">
        <v>2222.4728</v>
      </c>
      <c r="U328" s="4">
        <v>2219.5028000000002</v>
      </c>
      <c r="V328" s="49">
        <f t="shared" si="7"/>
        <v>62.804781416904518</v>
      </c>
      <c r="W328" s="31">
        <v>0.63095153587475628</v>
      </c>
      <c r="X328" s="22">
        <v>0</v>
      </c>
    </row>
    <row r="329" spans="1:24" ht="25.5" outlineLevel="7">
      <c r="A329" s="1" t="s">
        <v>146</v>
      </c>
      <c r="B329" s="1" t="s">
        <v>162</v>
      </c>
      <c r="C329" s="1" t="s">
        <v>180</v>
      </c>
      <c r="D329" s="1" t="s">
        <v>54</v>
      </c>
      <c r="E329" s="1"/>
      <c r="F329" s="1"/>
      <c r="G329" s="1"/>
      <c r="H329" s="1"/>
      <c r="I329" s="2">
        <v>0</v>
      </c>
      <c r="J329" s="3" t="s">
        <v>457</v>
      </c>
      <c r="K329" s="4">
        <v>3538.7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0</v>
      </c>
      <c r="R329" s="4">
        <v>0</v>
      </c>
      <c r="S329" s="4">
        <v>2232.7482</v>
      </c>
      <c r="T329" s="4">
        <v>2222.5</v>
      </c>
      <c r="U329" s="4">
        <v>2219.5028000000002</v>
      </c>
      <c r="V329" s="49">
        <f t="shared" si="7"/>
        <v>62.805550060756779</v>
      </c>
      <c r="W329" s="31">
        <v>0.63095153587475628</v>
      </c>
      <c r="X329" s="22">
        <v>0</v>
      </c>
    </row>
    <row r="330" spans="1:24" ht="25.5" outlineLevel="4">
      <c r="A330" s="1" t="s">
        <v>146</v>
      </c>
      <c r="B330" s="1" t="s">
        <v>162</v>
      </c>
      <c r="C330" s="1" t="s">
        <v>181</v>
      </c>
      <c r="D330" s="1"/>
      <c r="E330" s="1"/>
      <c r="F330" s="1"/>
      <c r="G330" s="1"/>
      <c r="H330" s="1"/>
      <c r="I330" s="2">
        <v>0</v>
      </c>
      <c r="J330" s="3" t="s">
        <v>477</v>
      </c>
      <c r="K330" s="4">
        <v>13063.5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v>8927.4711000000007</v>
      </c>
      <c r="T330" s="4">
        <v>8904.0882000000001</v>
      </c>
      <c r="U330" s="4">
        <v>8883.9681999999993</v>
      </c>
      <c r="V330" s="49">
        <f t="shared" si="7"/>
        <v>68.160050522448046</v>
      </c>
      <c r="W330" s="31">
        <v>0.68339044666437021</v>
      </c>
      <c r="X330" s="22">
        <v>0</v>
      </c>
    </row>
    <row r="331" spans="1:24" ht="16.5" customHeight="1" outlineLevel="5">
      <c r="A331" s="1" t="s">
        <v>146</v>
      </c>
      <c r="B331" s="1" t="s">
        <v>162</v>
      </c>
      <c r="C331" s="1" t="s">
        <v>182</v>
      </c>
      <c r="D331" s="1"/>
      <c r="E331" s="1"/>
      <c r="F331" s="1"/>
      <c r="G331" s="1"/>
      <c r="H331" s="1"/>
      <c r="I331" s="2">
        <v>0</v>
      </c>
      <c r="J331" s="3" t="s">
        <v>478</v>
      </c>
      <c r="K331" s="4">
        <v>13063.5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4">
        <v>0</v>
      </c>
      <c r="R331" s="4">
        <v>0</v>
      </c>
      <c r="S331" s="4">
        <v>8927.4711000000007</v>
      </c>
      <c r="T331" s="4">
        <v>8904.0882000000001</v>
      </c>
      <c r="U331" s="4">
        <v>8883.9681999999993</v>
      </c>
      <c r="V331" s="49">
        <f t="shared" si="7"/>
        <v>68.160050522448046</v>
      </c>
      <c r="W331" s="31">
        <v>0.68339044666437021</v>
      </c>
      <c r="X331" s="22">
        <v>0</v>
      </c>
    </row>
    <row r="332" spans="1:24" ht="38.25" outlineLevel="6">
      <c r="A332" s="1" t="s">
        <v>146</v>
      </c>
      <c r="B332" s="1" t="s">
        <v>162</v>
      </c>
      <c r="C332" s="1" t="s">
        <v>183</v>
      </c>
      <c r="D332" s="1"/>
      <c r="E332" s="1"/>
      <c r="F332" s="1"/>
      <c r="G332" s="1"/>
      <c r="H332" s="1"/>
      <c r="I332" s="2">
        <v>0</v>
      </c>
      <c r="J332" s="3" t="s">
        <v>464</v>
      </c>
      <c r="K332" s="4">
        <v>50</v>
      </c>
      <c r="L332" s="4">
        <v>0</v>
      </c>
      <c r="M332" s="4">
        <v>0</v>
      </c>
      <c r="N332" s="4">
        <v>0</v>
      </c>
      <c r="O332" s="4">
        <v>0</v>
      </c>
      <c r="P332" s="4">
        <v>0</v>
      </c>
      <c r="Q332" s="4">
        <v>0</v>
      </c>
      <c r="R332" s="4">
        <v>0</v>
      </c>
      <c r="S332" s="4">
        <v>50</v>
      </c>
      <c r="T332" s="4">
        <v>50</v>
      </c>
      <c r="U332" s="4">
        <v>50</v>
      </c>
      <c r="V332" s="49">
        <f t="shared" si="7"/>
        <v>100</v>
      </c>
      <c r="W332" s="31">
        <v>1</v>
      </c>
      <c r="X332" s="22">
        <v>0</v>
      </c>
    </row>
    <row r="333" spans="1:24" ht="25.5" outlineLevel="7">
      <c r="A333" s="1" t="s">
        <v>146</v>
      </c>
      <c r="B333" s="1" t="s">
        <v>162</v>
      </c>
      <c r="C333" s="1" t="s">
        <v>183</v>
      </c>
      <c r="D333" s="1" t="s">
        <v>54</v>
      </c>
      <c r="E333" s="1"/>
      <c r="F333" s="1"/>
      <c r="G333" s="1"/>
      <c r="H333" s="1"/>
      <c r="I333" s="2">
        <v>0</v>
      </c>
      <c r="J333" s="3" t="s">
        <v>457</v>
      </c>
      <c r="K333" s="4">
        <v>50</v>
      </c>
      <c r="L333" s="4">
        <v>0</v>
      </c>
      <c r="M333" s="4">
        <v>0</v>
      </c>
      <c r="N333" s="4">
        <v>0</v>
      </c>
      <c r="O333" s="4">
        <v>0</v>
      </c>
      <c r="P333" s="4">
        <v>0</v>
      </c>
      <c r="Q333" s="4">
        <v>0</v>
      </c>
      <c r="R333" s="4">
        <v>0</v>
      </c>
      <c r="S333" s="4">
        <v>50</v>
      </c>
      <c r="T333" s="4">
        <v>50</v>
      </c>
      <c r="U333" s="4">
        <v>50</v>
      </c>
      <c r="V333" s="49">
        <f t="shared" ref="V333:V396" si="8">T333/K333*100</f>
        <v>100</v>
      </c>
      <c r="W333" s="31">
        <v>1</v>
      </c>
      <c r="X333" s="22">
        <v>0</v>
      </c>
    </row>
    <row r="334" spans="1:24" ht="38.25" outlineLevel="6">
      <c r="A334" s="1" t="s">
        <v>146</v>
      </c>
      <c r="B334" s="1" t="s">
        <v>162</v>
      </c>
      <c r="C334" s="1" t="s">
        <v>184</v>
      </c>
      <c r="D334" s="1"/>
      <c r="E334" s="1"/>
      <c r="F334" s="1"/>
      <c r="G334" s="1"/>
      <c r="H334" s="1"/>
      <c r="I334" s="2">
        <v>0</v>
      </c>
      <c r="J334" s="3" t="s">
        <v>479</v>
      </c>
      <c r="K334" s="4">
        <v>12818.1</v>
      </c>
      <c r="L334" s="4">
        <v>0</v>
      </c>
      <c r="M334" s="4">
        <v>0</v>
      </c>
      <c r="N334" s="4">
        <v>0</v>
      </c>
      <c r="O334" s="4">
        <v>0</v>
      </c>
      <c r="P334" s="4">
        <v>0</v>
      </c>
      <c r="Q334" s="4">
        <v>0</v>
      </c>
      <c r="R334" s="4">
        <v>0</v>
      </c>
      <c r="S334" s="4">
        <v>8807.1376</v>
      </c>
      <c r="T334" s="4">
        <v>8791.8757000000005</v>
      </c>
      <c r="U334" s="4">
        <v>8771.7556999999997</v>
      </c>
      <c r="V334" s="49">
        <f t="shared" si="8"/>
        <v>68.589539011241925</v>
      </c>
      <c r="W334" s="31">
        <v>0.68708604239317839</v>
      </c>
      <c r="X334" s="22">
        <v>0</v>
      </c>
    </row>
    <row r="335" spans="1:24" ht="25.5" outlineLevel="7">
      <c r="A335" s="1" t="s">
        <v>146</v>
      </c>
      <c r="B335" s="1" t="s">
        <v>162</v>
      </c>
      <c r="C335" s="1" t="s">
        <v>184</v>
      </c>
      <c r="D335" s="1" t="s">
        <v>54</v>
      </c>
      <c r="E335" s="1"/>
      <c r="F335" s="1"/>
      <c r="G335" s="1"/>
      <c r="H335" s="1"/>
      <c r="I335" s="2">
        <v>0</v>
      </c>
      <c r="J335" s="3" t="s">
        <v>299</v>
      </c>
      <c r="K335" s="4">
        <v>12818.1</v>
      </c>
      <c r="L335" s="4">
        <v>0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0</v>
      </c>
      <c r="S335" s="4">
        <v>8807.1376</v>
      </c>
      <c r="T335" s="4">
        <v>8791.9</v>
      </c>
      <c r="U335" s="4">
        <v>8771.7556999999997</v>
      </c>
      <c r="V335" s="49">
        <f t="shared" si="8"/>
        <v>68.589728586920046</v>
      </c>
      <c r="W335" s="31">
        <v>0.68708604239317839</v>
      </c>
      <c r="X335" s="22">
        <v>0</v>
      </c>
    </row>
    <row r="336" spans="1:24" outlineLevel="6">
      <c r="A336" s="1" t="s">
        <v>146</v>
      </c>
      <c r="B336" s="1" t="s">
        <v>162</v>
      </c>
      <c r="C336" s="1" t="s">
        <v>185</v>
      </c>
      <c r="D336" s="1"/>
      <c r="E336" s="1"/>
      <c r="F336" s="1"/>
      <c r="G336" s="1"/>
      <c r="H336" s="1"/>
      <c r="I336" s="2">
        <v>0</v>
      </c>
      <c r="J336" s="3" t="s">
        <v>480</v>
      </c>
      <c r="K336" s="4">
        <v>195.4</v>
      </c>
      <c r="L336" s="4">
        <v>0</v>
      </c>
      <c r="M336" s="4">
        <v>0</v>
      </c>
      <c r="N336" s="4">
        <v>0</v>
      </c>
      <c r="O336" s="4">
        <v>0</v>
      </c>
      <c r="P336" s="4">
        <v>0</v>
      </c>
      <c r="Q336" s="4">
        <v>0</v>
      </c>
      <c r="R336" s="4">
        <v>0</v>
      </c>
      <c r="S336" s="4">
        <v>70.333500000000001</v>
      </c>
      <c r="T336" s="4">
        <v>62.212499999999999</v>
      </c>
      <c r="U336" s="4">
        <v>62.212499999999999</v>
      </c>
      <c r="V336" s="49">
        <f t="shared" si="8"/>
        <v>31.838536335721596</v>
      </c>
      <c r="W336" s="31">
        <v>0.35994626407369501</v>
      </c>
      <c r="X336" s="22">
        <v>0</v>
      </c>
    </row>
    <row r="337" spans="1:24" ht="25.5" outlineLevel="7">
      <c r="A337" s="1" t="s">
        <v>146</v>
      </c>
      <c r="B337" s="1" t="s">
        <v>162</v>
      </c>
      <c r="C337" s="1" t="s">
        <v>185</v>
      </c>
      <c r="D337" s="1" t="s">
        <v>54</v>
      </c>
      <c r="E337" s="1"/>
      <c r="F337" s="1"/>
      <c r="G337" s="1"/>
      <c r="H337" s="1"/>
      <c r="I337" s="2">
        <v>0</v>
      </c>
      <c r="J337" s="3" t="s">
        <v>299</v>
      </c>
      <c r="K337" s="4">
        <v>195.4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v>70.333500000000001</v>
      </c>
      <c r="T337" s="4">
        <v>62.2</v>
      </c>
      <c r="U337" s="4">
        <v>62.212499999999999</v>
      </c>
      <c r="V337" s="49">
        <f t="shared" si="8"/>
        <v>31.832139201637666</v>
      </c>
      <c r="W337" s="31">
        <v>0.35994626407369501</v>
      </c>
      <c r="X337" s="22">
        <v>0</v>
      </c>
    </row>
    <row r="338" spans="1:24" ht="38.25" outlineLevel="3">
      <c r="A338" s="1" t="s">
        <v>146</v>
      </c>
      <c r="B338" s="1" t="s">
        <v>162</v>
      </c>
      <c r="C338" s="1" t="s">
        <v>186</v>
      </c>
      <c r="D338" s="1"/>
      <c r="E338" s="1"/>
      <c r="F338" s="1"/>
      <c r="G338" s="1"/>
      <c r="H338" s="1"/>
      <c r="I338" s="2">
        <v>0</v>
      </c>
      <c r="J338" s="3" t="s">
        <v>481</v>
      </c>
      <c r="K338" s="4">
        <v>150</v>
      </c>
      <c r="L338" s="4">
        <v>0</v>
      </c>
      <c r="M338" s="4">
        <v>0</v>
      </c>
      <c r="N338" s="4">
        <v>0</v>
      </c>
      <c r="O338" s="4">
        <v>0</v>
      </c>
      <c r="P338" s="4">
        <v>0</v>
      </c>
      <c r="Q338" s="4">
        <v>0</v>
      </c>
      <c r="R338" s="4">
        <v>0</v>
      </c>
      <c r="S338" s="4">
        <v>100</v>
      </c>
      <c r="T338" s="4">
        <v>98.661900000000003</v>
      </c>
      <c r="U338" s="4">
        <v>98.661900000000003</v>
      </c>
      <c r="V338" s="49">
        <f t="shared" si="8"/>
        <v>65.774600000000007</v>
      </c>
      <c r="W338" s="31">
        <v>0.66666666666666663</v>
      </c>
      <c r="X338" s="22">
        <v>0</v>
      </c>
    </row>
    <row r="339" spans="1:24" ht="25.5" outlineLevel="4">
      <c r="A339" s="1" t="s">
        <v>146</v>
      </c>
      <c r="B339" s="1" t="s">
        <v>162</v>
      </c>
      <c r="C339" s="1" t="s">
        <v>187</v>
      </c>
      <c r="D339" s="1"/>
      <c r="E339" s="1"/>
      <c r="F339" s="1"/>
      <c r="G339" s="1"/>
      <c r="H339" s="1"/>
      <c r="I339" s="2">
        <v>0</v>
      </c>
      <c r="J339" s="3" t="s">
        <v>482</v>
      </c>
      <c r="K339" s="4">
        <v>100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4">
        <v>0</v>
      </c>
      <c r="R339" s="4">
        <v>0</v>
      </c>
      <c r="S339" s="4">
        <v>100</v>
      </c>
      <c r="T339" s="4">
        <v>98.661900000000003</v>
      </c>
      <c r="U339" s="4">
        <v>98.661900000000003</v>
      </c>
      <c r="V339" s="49">
        <f t="shared" si="8"/>
        <v>98.661900000000003</v>
      </c>
      <c r="W339" s="31">
        <v>1</v>
      </c>
      <c r="X339" s="22">
        <v>0</v>
      </c>
    </row>
    <row r="340" spans="1:24" ht="51" outlineLevel="5">
      <c r="A340" s="1" t="s">
        <v>146</v>
      </c>
      <c r="B340" s="1" t="s">
        <v>162</v>
      </c>
      <c r="C340" s="1" t="s">
        <v>188</v>
      </c>
      <c r="D340" s="1"/>
      <c r="E340" s="1"/>
      <c r="F340" s="1"/>
      <c r="G340" s="1"/>
      <c r="H340" s="1"/>
      <c r="I340" s="2">
        <v>0</v>
      </c>
      <c r="J340" s="3" t="s">
        <v>483</v>
      </c>
      <c r="K340" s="4">
        <v>100</v>
      </c>
      <c r="L340" s="4">
        <v>0</v>
      </c>
      <c r="M340" s="4">
        <v>0</v>
      </c>
      <c r="N340" s="4">
        <v>0</v>
      </c>
      <c r="O340" s="4">
        <v>0</v>
      </c>
      <c r="P340" s="4">
        <v>0</v>
      </c>
      <c r="Q340" s="4">
        <v>0</v>
      </c>
      <c r="R340" s="4">
        <v>0</v>
      </c>
      <c r="S340" s="4">
        <v>100</v>
      </c>
      <c r="T340" s="4">
        <v>98.661900000000003</v>
      </c>
      <c r="U340" s="4">
        <v>98.661900000000003</v>
      </c>
      <c r="V340" s="49">
        <f t="shared" si="8"/>
        <v>98.661900000000003</v>
      </c>
      <c r="W340" s="31">
        <v>1</v>
      </c>
      <c r="X340" s="22">
        <v>0</v>
      </c>
    </row>
    <row r="341" spans="1:24" outlineLevel="6">
      <c r="A341" s="1" t="s">
        <v>146</v>
      </c>
      <c r="B341" s="1" t="s">
        <v>162</v>
      </c>
      <c r="C341" s="1" t="s">
        <v>189</v>
      </c>
      <c r="D341" s="1"/>
      <c r="E341" s="1"/>
      <c r="F341" s="1"/>
      <c r="G341" s="1"/>
      <c r="H341" s="1"/>
      <c r="I341" s="2">
        <v>0</v>
      </c>
      <c r="J341" s="3" t="s">
        <v>484</v>
      </c>
      <c r="K341" s="4">
        <v>100</v>
      </c>
      <c r="L341" s="4">
        <v>0</v>
      </c>
      <c r="M341" s="4">
        <v>0</v>
      </c>
      <c r="N341" s="4">
        <v>0</v>
      </c>
      <c r="O341" s="4">
        <v>0</v>
      </c>
      <c r="P341" s="4">
        <v>0</v>
      </c>
      <c r="Q341" s="4">
        <v>0</v>
      </c>
      <c r="R341" s="4">
        <v>0</v>
      </c>
      <c r="S341" s="4">
        <v>100</v>
      </c>
      <c r="T341" s="4">
        <v>98.661900000000003</v>
      </c>
      <c r="U341" s="4">
        <v>98.661900000000003</v>
      </c>
      <c r="V341" s="49">
        <f t="shared" si="8"/>
        <v>98.661900000000003</v>
      </c>
      <c r="W341" s="31">
        <v>1</v>
      </c>
      <c r="X341" s="22">
        <v>0</v>
      </c>
    </row>
    <row r="342" spans="1:24" ht="25.5" outlineLevel="7">
      <c r="A342" s="1" t="s">
        <v>146</v>
      </c>
      <c r="B342" s="1" t="s">
        <v>162</v>
      </c>
      <c r="C342" s="1" t="s">
        <v>189</v>
      </c>
      <c r="D342" s="1" t="s">
        <v>54</v>
      </c>
      <c r="E342" s="1"/>
      <c r="F342" s="1"/>
      <c r="G342" s="1"/>
      <c r="H342" s="1"/>
      <c r="I342" s="2">
        <v>0</v>
      </c>
      <c r="J342" s="3" t="s">
        <v>457</v>
      </c>
      <c r="K342" s="4">
        <v>100</v>
      </c>
      <c r="L342" s="4">
        <v>0</v>
      </c>
      <c r="M342" s="4">
        <v>0</v>
      </c>
      <c r="N342" s="4">
        <v>0</v>
      </c>
      <c r="O342" s="4">
        <v>0</v>
      </c>
      <c r="P342" s="4">
        <v>0</v>
      </c>
      <c r="Q342" s="4">
        <v>0</v>
      </c>
      <c r="R342" s="4">
        <v>0</v>
      </c>
      <c r="S342" s="4">
        <v>100</v>
      </c>
      <c r="T342" s="4">
        <v>98.7</v>
      </c>
      <c r="U342" s="4">
        <v>98.661900000000003</v>
      </c>
      <c r="V342" s="49">
        <f t="shared" si="8"/>
        <v>98.7</v>
      </c>
      <c r="W342" s="31">
        <v>1</v>
      </c>
      <c r="X342" s="22">
        <v>0</v>
      </c>
    </row>
    <row r="343" spans="1:24" ht="39" customHeight="1" outlineLevel="4">
      <c r="A343" s="1" t="s">
        <v>146</v>
      </c>
      <c r="B343" s="1" t="s">
        <v>162</v>
      </c>
      <c r="C343" s="1" t="s">
        <v>190</v>
      </c>
      <c r="D343" s="1"/>
      <c r="E343" s="1"/>
      <c r="F343" s="1"/>
      <c r="G343" s="1"/>
      <c r="H343" s="1"/>
      <c r="I343" s="2">
        <v>0</v>
      </c>
      <c r="J343" s="3" t="s">
        <v>485</v>
      </c>
      <c r="K343" s="4">
        <v>50</v>
      </c>
      <c r="L343" s="4">
        <v>0</v>
      </c>
      <c r="M343" s="4">
        <v>0</v>
      </c>
      <c r="N343" s="4">
        <v>0</v>
      </c>
      <c r="O343" s="4">
        <v>0</v>
      </c>
      <c r="P343" s="4">
        <v>0</v>
      </c>
      <c r="Q343" s="4">
        <v>0</v>
      </c>
      <c r="R343" s="4">
        <v>0</v>
      </c>
      <c r="S343" s="4">
        <v>0</v>
      </c>
      <c r="T343" s="4">
        <v>0</v>
      </c>
      <c r="U343" s="4">
        <v>0</v>
      </c>
      <c r="V343" s="49">
        <f t="shared" si="8"/>
        <v>0</v>
      </c>
      <c r="W343" s="31">
        <v>0</v>
      </c>
      <c r="X343" s="22">
        <v>0</v>
      </c>
    </row>
    <row r="344" spans="1:24" ht="25.5" outlineLevel="5">
      <c r="A344" s="1" t="s">
        <v>146</v>
      </c>
      <c r="B344" s="1" t="s">
        <v>162</v>
      </c>
      <c r="C344" s="1" t="s">
        <v>191</v>
      </c>
      <c r="D344" s="1"/>
      <c r="E344" s="1"/>
      <c r="F344" s="1"/>
      <c r="G344" s="1"/>
      <c r="H344" s="1"/>
      <c r="I344" s="2">
        <v>0</v>
      </c>
      <c r="J344" s="3" t="s">
        <v>486</v>
      </c>
      <c r="K344" s="4">
        <v>50</v>
      </c>
      <c r="L344" s="4">
        <v>0</v>
      </c>
      <c r="M344" s="4">
        <v>0</v>
      </c>
      <c r="N344" s="4">
        <v>0</v>
      </c>
      <c r="O344" s="4">
        <v>0</v>
      </c>
      <c r="P344" s="4">
        <v>0</v>
      </c>
      <c r="Q344" s="4">
        <v>0</v>
      </c>
      <c r="R344" s="4">
        <v>0</v>
      </c>
      <c r="S344" s="4">
        <v>0</v>
      </c>
      <c r="T344" s="4">
        <v>0</v>
      </c>
      <c r="U344" s="4">
        <v>0</v>
      </c>
      <c r="V344" s="49">
        <f t="shared" si="8"/>
        <v>0</v>
      </c>
      <c r="W344" s="31">
        <v>0</v>
      </c>
      <c r="X344" s="22">
        <v>0</v>
      </c>
    </row>
    <row r="345" spans="1:24" ht="25.5" outlineLevel="6">
      <c r="A345" s="1" t="s">
        <v>146</v>
      </c>
      <c r="B345" s="1" t="s">
        <v>162</v>
      </c>
      <c r="C345" s="1" t="s">
        <v>192</v>
      </c>
      <c r="D345" s="1"/>
      <c r="E345" s="1"/>
      <c r="F345" s="1"/>
      <c r="G345" s="1"/>
      <c r="H345" s="1"/>
      <c r="I345" s="2">
        <v>0</v>
      </c>
      <c r="J345" s="3" t="s">
        <v>487</v>
      </c>
      <c r="K345" s="4">
        <v>50</v>
      </c>
      <c r="L345" s="4">
        <v>0</v>
      </c>
      <c r="M345" s="4">
        <v>0</v>
      </c>
      <c r="N345" s="4">
        <v>0</v>
      </c>
      <c r="O345" s="4">
        <v>0</v>
      </c>
      <c r="P345" s="4">
        <v>0</v>
      </c>
      <c r="Q345" s="4">
        <v>0</v>
      </c>
      <c r="R345" s="4">
        <v>0</v>
      </c>
      <c r="S345" s="4">
        <v>0</v>
      </c>
      <c r="T345" s="4">
        <v>0</v>
      </c>
      <c r="U345" s="4">
        <v>0</v>
      </c>
      <c r="V345" s="49">
        <f t="shared" si="8"/>
        <v>0</v>
      </c>
      <c r="W345" s="31">
        <v>0</v>
      </c>
      <c r="X345" s="22">
        <v>0</v>
      </c>
    </row>
    <row r="346" spans="1:24" ht="25.5" outlineLevel="7">
      <c r="A346" s="1" t="s">
        <v>146</v>
      </c>
      <c r="B346" s="1" t="s">
        <v>162</v>
      </c>
      <c r="C346" s="1" t="s">
        <v>192</v>
      </c>
      <c r="D346" s="1" t="s">
        <v>54</v>
      </c>
      <c r="E346" s="1"/>
      <c r="F346" s="1"/>
      <c r="G346" s="1"/>
      <c r="H346" s="1"/>
      <c r="I346" s="2">
        <v>0</v>
      </c>
      <c r="J346" s="3" t="s">
        <v>299</v>
      </c>
      <c r="K346" s="4">
        <v>50</v>
      </c>
      <c r="L346" s="4">
        <v>0</v>
      </c>
      <c r="M346" s="4">
        <v>0</v>
      </c>
      <c r="N346" s="4">
        <v>0</v>
      </c>
      <c r="O346" s="4">
        <v>0</v>
      </c>
      <c r="P346" s="4">
        <v>0</v>
      </c>
      <c r="Q346" s="4">
        <v>0</v>
      </c>
      <c r="R346" s="4">
        <v>0</v>
      </c>
      <c r="S346" s="4">
        <v>0</v>
      </c>
      <c r="T346" s="4">
        <v>0</v>
      </c>
      <c r="U346" s="4">
        <v>0</v>
      </c>
      <c r="V346" s="49">
        <f t="shared" si="8"/>
        <v>0</v>
      </c>
      <c r="W346" s="31">
        <v>0</v>
      </c>
      <c r="X346" s="22">
        <v>0</v>
      </c>
    </row>
    <row r="347" spans="1:24" ht="25.5" outlineLevel="2">
      <c r="A347" s="1" t="s">
        <v>146</v>
      </c>
      <c r="B347" s="1" t="s">
        <v>193</v>
      </c>
      <c r="C347" s="1"/>
      <c r="D347" s="1"/>
      <c r="E347" s="1"/>
      <c r="F347" s="1"/>
      <c r="G347" s="1"/>
      <c r="H347" s="1"/>
      <c r="I347" s="2">
        <v>0</v>
      </c>
      <c r="J347" s="3" t="s">
        <v>488</v>
      </c>
      <c r="K347" s="4">
        <v>100</v>
      </c>
      <c r="L347" s="4">
        <v>0</v>
      </c>
      <c r="M347" s="4">
        <v>0</v>
      </c>
      <c r="N347" s="4">
        <v>0</v>
      </c>
      <c r="O347" s="4">
        <v>0</v>
      </c>
      <c r="P347" s="4">
        <v>0</v>
      </c>
      <c r="Q347" s="4">
        <v>0</v>
      </c>
      <c r="R347" s="4">
        <v>0</v>
      </c>
      <c r="S347" s="4">
        <v>18.04</v>
      </c>
      <c r="T347" s="4">
        <v>18</v>
      </c>
      <c r="U347" s="4">
        <v>18.04</v>
      </c>
      <c r="V347" s="49">
        <f t="shared" si="8"/>
        <v>18</v>
      </c>
      <c r="W347" s="31">
        <v>0.1804</v>
      </c>
      <c r="X347" s="22">
        <v>0</v>
      </c>
    </row>
    <row r="348" spans="1:24" ht="38.25" outlineLevel="3">
      <c r="A348" s="1" t="s">
        <v>146</v>
      </c>
      <c r="B348" s="1" t="s">
        <v>193</v>
      </c>
      <c r="C348" s="1" t="s">
        <v>152</v>
      </c>
      <c r="D348" s="1"/>
      <c r="E348" s="1"/>
      <c r="F348" s="1"/>
      <c r="G348" s="1"/>
      <c r="H348" s="1"/>
      <c r="I348" s="2">
        <v>0</v>
      </c>
      <c r="J348" s="3" t="s">
        <v>448</v>
      </c>
      <c r="K348" s="4">
        <v>100</v>
      </c>
      <c r="L348" s="4">
        <v>0</v>
      </c>
      <c r="M348" s="4">
        <v>0</v>
      </c>
      <c r="N348" s="4">
        <v>0</v>
      </c>
      <c r="O348" s="4">
        <v>0</v>
      </c>
      <c r="P348" s="4">
        <v>0</v>
      </c>
      <c r="Q348" s="4">
        <v>0</v>
      </c>
      <c r="R348" s="4">
        <v>0</v>
      </c>
      <c r="S348" s="4">
        <v>18.04</v>
      </c>
      <c r="T348" s="4">
        <v>18.04</v>
      </c>
      <c r="U348" s="4">
        <v>18.04</v>
      </c>
      <c r="V348" s="49">
        <f t="shared" si="8"/>
        <v>18.04</v>
      </c>
      <c r="W348" s="31">
        <v>0.1804</v>
      </c>
      <c r="X348" s="22">
        <v>0</v>
      </c>
    </row>
    <row r="349" spans="1:24" ht="25.5" outlineLevel="4">
      <c r="A349" s="1" t="s">
        <v>146</v>
      </c>
      <c r="B349" s="1" t="s">
        <v>193</v>
      </c>
      <c r="C349" s="1" t="s">
        <v>153</v>
      </c>
      <c r="D349" s="1"/>
      <c r="E349" s="1"/>
      <c r="F349" s="1"/>
      <c r="G349" s="1"/>
      <c r="H349" s="1"/>
      <c r="I349" s="2">
        <v>0</v>
      </c>
      <c r="J349" s="3" t="s">
        <v>449</v>
      </c>
      <c r="K349" s="4">
        <v>50</v>
      </c>
      <c r="L349" s="4">
        <v>0</v>
      </c>
      <c r="M349" s="4">
        <v>0</v>
      </c>
      <c r="N349" s="4">
        <v>0</v>
      </c>
      <c r="O349" s="4">
        <v>0</v>
      </c>
      <c r="P349" s="4">
        <v>0</v>
      </c>
      <c r="Q349" s="4">
        <v>0</v>
      </c>
      <c r="R349" s="4">
        <v>0</v>
      </c>
      <c r="S349" s="4">
        <v>0</v>
      </c>
      <c r="T349" s="4">
        <v>0</v>
      </c>
      <c r="U349" s="4">
        <v>0</v>
      </c>
      <c r="V349" s="49">
        <f t="shared" si="8"/>
        <v>0</v>
      </c>
      <c r="W349" s="31">
        <v>0</v>
      </c>
      <c r="X349" s="22">
        <v>0</v>
      </c>
    </row>
    <row r="350" spans="1:24" ht="19.5" customHeight="1" outlineLevel="5">
      <c r="A350" s="1" t="s">
        <v>146</v>
      </c>
      <c r="B350" s="1" t="s">
        <v>193</v>
      </c>
      <c r="C350" s="1" t="s">
        <v>194</v>
      </c>
      <c r="D350" s="1"/>
      <c r="E350" s="1"/>
      <c r="F350" s="1"/>
      <c r="G350" s="1"/>
      <c r="H350" s="1"/>
      <c r="I350" s="2">
        <v>0</v>
      </c>
      <c r="J350" s="3" t="s">
        <v>321</v>
      </c>
      <c r="K350" s="4">
        <v>50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  <c r="Q350" s="4">
        <v>0</v>
      </c>
      <c r="R350" s="4">
        <v>0</v>
      </c>
      <c r="S350" s="4">
        <v>0</v>
      </c>
      <c r="T350" s="4">
        <v>0</v>
      </c>
      <c r="U350" s="4">
        <v>0</v>
      </c>
      <c r="V350" s="49">
        <f t="shared" si="8"/>
        <v>0</v>
      </c>
      <c r="W350" s="31">
        <v>0</v>
      </c>
      <c r="X350" s="22">
        <v>0</v>
      </c>
    </row>
    <row r="351" spans="1:24" outlineLevel="6">
      <c r="A351" s="1" t="s">
        <v>146</v>
      </c>
      <c r="B351" s="1" t="s">
        <v>193</v>
      </c>
      <c r="C351" s="1" t="s">
        <v>195</v>
      </c>
      <c r="D351" s="1"/>
      <c r="E351" s="1"/>
      <c r="F351" s="1"/>
      <c r="G351" s="1"/>
      <c r="H351" s="1"/>
      <c r="I351" s="2">
        <v>0</v>
      </c>
      <c r="J351" s="3" t="s">
        <v>489</v>
      </c>
      <c r="K351" s="4">
        <v>50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0</v>
      </c>
      <c r="R351" s="4">
        <v>0</v>
      </c>
      <c r="S351" s="4">
        <v>0</v>
      </c>
      <c r="T351" s="4">
        <v>0</v>
      </c>
      <c r="U351" s="4">
        <v>0</v>
      </c>
      <c r="V351" s="49">
        <f t="shared" si="8"/>
        <v>0</v>
      </c>
      <c r="W351" s="31">
        <v>0</v>
      </c>
      <c r="X351" s="22">
        <v>0</v>
      </c>
    </row>
    <row r="352" spans="1:24" ht="25.5" outlineLevel="7">
      <c r="A352" s="1" t="s">
        <v>146</v>
      </c>
      <c r="B352" s="1" t="s">
        <v>193</v>
      </c>
      <c r="C352" s="1" t="s">
        <v>195</v>
      </c>
      <c r="D352" s="1" t="s">
        <v>54</v>
      </c>
      <c r="E352" s="1"/>
      <c r="F352" s="1"/>
      <c r="G352" s="1"/>
      <c r="H352" s="1"/>
      <c r="I352" s="2">
        <v>0</v>
      </c>
      <c r="J352" s="3" t="s">
        <v>299</v>
      </c>
      <c r="K352" s="4">
        <v>50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0</v>
      </c>
      <c r="V352" s="49">
        <f t="shared" si="8"/>
        <v>0</v>
      </c>
      <c r="W352" s="31">
        <v>0</v>
      </c>
      <c r="X352" s="22">
        <v>0</v>
      </c>
    </row>
    <row r="353" spans="1:24" ht="25.5" outlineLevel="4">
      <c r="A353" s="1" t="s">
        <v>146</v>
      </c>
      <c r="B353" s="1" t="s">
        <v>193</v>
      </c>
      <c r="C353" s="1" t="s">
        <v>163</v>
      </c>
      <c r="D353" s="1"/>
      <c r="E353" s="1"/>
      <c r="F353" s="1"/>
      <c r="G353" s="1"/>
      <c r="H353" s="1"/>
      <c r="I353" s="2">
        <v>0</v>
      </c>
      <c r="J353" s="3" t="s">
        <v>460</v>
      </c>
      <c r="K353" s="4">
        <v>50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18.04</v>
      </c>
      <c r="T353" s="4">
        <v>18.04</v>
      </c>
      <c r="U353" s="4">
        <v>18.04</v>
      </c>
      <c r="V353" s="49">
        <f t="shared" si="8"/>
        <v>36.08</v>
      </c>
      <c r="W353" s="31">
        <v>0.36080000000000001</v>
      </c>
      <c r="X353" s="22">
        <v>0</v>
      </c>
    </row>
    <row r="354" spans="1:24" ht="27.75" customHeight="1" outlineLevel="5">
      <c r="A354" s="1" t="s">
        <v>146</v>
      </c>
      <c r="B354" s="1" t="s">
        <v>193</v>
      </c>
      <c r="C354" s="1" t="s">
        <v>164</v>
      </c>
      <c r="D354" s="1"/>
      <c r="E354" s="1"/>
      <c r="F354" s="1"/>
      <c r="G354" s="1"/>
      <c r="H354" s="1"/>
      <c r="I354" s="2">
        <v>0</v>
      </c>
      <c r="J354" s="3" t="s">
        <v>461</v>
      </c>
      <c r="K354" s="4">
        <v>50</v>
      </c>
      <c r="L354" s="4">
        <v>0</v>
      </c>
      <c r="M354" s="4">
        <v>0</v>
      </c>
      <c r="N354" s="4">
        <v>0</v>
      </c>
      <c r="O354" s="4">
        <v>0</v>
      </c>
      <c r="P354" s="4">
        <v>0</v>
      </c>
      <c r="Q354" s="4">
        <v>0</v>
      </c>
      <c r="R354" s="4">
        <v>0</v>
      </c>
      <c r="S354" s="4">
        <v>18.04</v>
      </c>
      <c r="T354" s="4">
        <v>18.04</v>
      </c>
      <c r="U354" s="4">
        <v>18.04</v>
      </c>
      <c r="V354" s="49">
        <f t="shared" si="8"/>
        <v>36.08</v>
      </c>
      <c r="W354" s="31">
        <v>0.36080000000000001</v>
      </c>
      <c r="X354" s="22">
        <v>0</v>
      </c>
    </row>
    <row r="355" spans="1:24" outlineLevel="6">
      <c r="A355" s="1" t="s">
        <v>146</v>
      </c>
      <c r="B355" s="1" t="s">
        <v>193</v>
      </c>
      <c r="C355" s="1" t="s">
        <v>196</v>
      </c>
      <c r="D355" s="1"/>
      <c r="E355" s="1"/>
      <c r="F355" s="1"/>
      <c r="G355" s="1"/>
      <c r="H355" s="1"/>
      <c r="I355" s="2">
        <v>0</v>
      </c>
      <c r="J355" s="3" t="s">
        <v>490</v>
      </c>
      <c r="K355" s="4">
        <v>50</v>
      </c>
      <c r="L355" s="4">
        <v>0</v>
      </c>
      <c r="M355" s="4">
        <v>0</v>
      </c>
      <c r="N355" s="4">
        <v>0</v>
      </c>
      <c r="O355" s="4">
        <v>0</v>
      </c>
      <c r="P355" s="4">
        <v>0</v>
      </c>
      <c r="Q355" s="4">
        <v>0</v>
      </c>
      <c r="R355" s="4">
        <v>0</v>
      </c>
      <c r="S355" s="4">
        <v>18.04</v>
      </c>
      <c r="T355" s="4">
        <v>18.04</v>
      </c>
      <c r="U355" s="4">
        <v>18.04</v>
      </c>
      <c r="V355" s="49">
        <f t="shared" si="8"/>
        <v>36.08</v>
      </c>
      <c r="W355" s="31">
        <v>0.36080000000000001</v>
      </c>
      <c r="X355" s="22">
        <v>0</v>
      </c>
    </row>
    <row r="356" spans="1:24" ht="25.5" outlineLevel="7">
      <c r="A356" s="1" t="s">
        <v>146</v>
      </c>
      <c r="B356" s="1" t="s">
        <v>193</v>
      </c>
      <c r="C356" s="1" t="s">
        <v>196</v>
      </c>
      <c r="D356" s="1" t="s">
        <v>54</v>
      </c>
      <c r="E356" s="1"/>
      <c r="F356" s="1"/>
      <c r="G356" s="1"/>
      <c r="H356" s="1"/>
      <c r="I356" s="2">
        <v>0</v>
      </c>
      <c r="J356" s="3" t="s">
        <v>299</v>
      </c>
      <c r="K356" s="4">
        <v>50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18.04</v>
      </c>
      <c r="T356" s="4">
        <v>18.04</v>
      </c>
      <c r="U356" s="4">
        <v>18.04</v>
      </c>
      <c r="V356" s="49">
        <f t="shared" si="8"/>
        <v>36.08</v>
      </c>
      <c r="W356" s="31">
        <v>0.36080000000000001</v>
      </c>
      <c r="X356" s="22">
        <v>0</v>
      </c>
    </row>
    <row r="357" spans="1:24" outlineLevel="2">
      <c r="A357" s="1" t="s">
        <v>146</v>
      </c>
      <c r="B357" s="1" t="s">
        <v>197</v>
      </c>
      <c r="C357" s="1"/>
      <c r="D357" s="1"/>
      <c r="E357" s="1"/>
      <c r="F357" s="1"/>
      <c r="G357" s="1"/>
      <c r="H357" s="1"/>
      <c r="I357" s="2">
        <v>0</v>
      </c>
      <c r="J357" s="3" t="s">
        <v>491</v>
      </c>
      <c r="K357" s="4">
        <v>4021.6</v>
      </c>
      <c r="L357" s="4">
        <v>0</v>
      </c>
      <c r="M357" s="4">
        <v>0</v>
      </c>
      <c r="N357" s="4">
        <v>0</v>
      </c>
      <c r="O357" s="4">
        <v>0</v>
      </c>
      <c r="P357" s="4">
        <v>0</v>
      </c>
      <c r="Q357" s="4">
        <v>0</v>
      </c>
      <c r="R357" s="4">
        <v>0</v>
      </c>
      <c r="S357" s="4">
        <v>3642.6799000000001</v>
      </c>
      <c r="T357" s="4">
        <f>T362+T364+T366+T368+T370+T372+T374</f>
        <v>3565.2</v>
      </c>
      <c r="U357" s="4">
        <v>3565.2550000000001</v>
      </c>
      <c r="V357" s="49">
        <f t="shared" si="8"/>
        <v>88.651283071414355</v>
      </c>
      <c r="W357" s="31">
        <v>0.90577876964392279</v>
      </c>
      <c r="X357" s="22">
        <v>0</v>
      </c>
    </row>
    <row r="358" spans="1:24" ht="38.25" outlineLevel="3">
      <c r="A358" s="1" t="s">
        <v>146</v>
      </c>
      <c r="B358" s="1" t="s">
        <v>197</v>
      </c>
      <c r="C358" s="1" t="s">
        <v>152</v>
      </c>
      <c r="D358" s="1"/>
      <c r="E358" s="1"/>
      <c r="F358" s="1"/>
      <c r="G358" s="1"/>
      <c r="H358" s="1"/>
      <c r="I358" s="2">
        <v>0</v>
      </c>
      <c r="J358" s="3" t="s">
        <v>448</v>
      </c>
      <c r="K358" s="4">
        <v>4021.6</v>
      </c>
      <c r="L358" s="4">
        <v>0</v>
      </c>
      <c r="M358" s="4">
        <v>0</v>
      </c>
      <c r="N358" s="4">
        <v>0</v>
      </c>
      <c r="O358" s="4">
        <v>0</v>
      </c>
      <c r="P358" s="4">
        <v>0</v>
      </c>
      <c r="Q358" s="4">
        <v>0</v>
      </c>
      <c r="R358" s="4">
        <v>0</v>
      </c>
      <c r="S358" s="4">
        <v>3642.6799000000001</v>
      </c>
      <c r="T358" s="4">
        <v>3565.2550000000001</v>
      </c>
      <c r="U358" s="4">
        <v>3565.2550000000001</v>
      </c>
      <c r="V358" s="49">
        <f t="shared" si="8"/>
        <v>88.652650686294024</v>
      </c>
      <c r="W358" s="31">
        <v>0.90577876964392279</v>
      </c>
      <c r="X358" s="22">
        <v>0</v>
      </c>
    </row>
    <row r="359" spans="1:24" ht="25.5" outlineLevel="4">
      <c r="A359" s="1" t="s">
        <v>146</v>
      </c>
      <c r="B359" s="1" t="s">
        <v>197</v>
      </c>
      <c r="C359" s="1" t="s">
        <v>198</v>
      </c>
      <c r="D359" s="1"/>
      <c r="E359" s="1"/>
      <c r="F359" s="1"/>
      <c r="G359" s="1"/>
      <c r="H359" s="1"/>
      <c r="I359" s="2">
        <v>0</v>
      </c>
      <c r="J359" s="3" t="s">
        <v>492</v>
      </c>
      <c r="K359" s="4">
        <v>4021.6</v>
      </c>
      <c r="L359" s="4">
        <v>0</v>
      </c>
      <c r="M359" s="4">
        <v>0</v>
      </c>
      <c r="N359" s="4">
        <v>0</v>
      </c>
      <c r="O359" s="4">
        <v>0</v>
      </c>
      <c r="P359" s="4">
        <v>0</v>
      </c>
      <c r="Q359" s="4">
        <v>0</v>
      </c>
      <c r="R359" s="4">
        <v>0</v>
      </c>
      <c r="S359" s="4">
        <v>3642.6799000000001</v>
      </c>
      <c r="T359" s="4">
        <v>3565.2550000000001</v>
      </c>
      <c r="U359" s="4">
        <v>3565.2550000000001</v>
      </c>
      <c r="V359" s="49">
        <f t="shared" si="8"/>
        <v>88.652650686294024</v>
      </c>
      <c r="W359" s="31">
        <v>0.90577876964392279</v>
      </c>
      <c r="X359" s="22">
        <v>0</v>
      </c>
    </row>
    <row r="360" spans="1:24" ht="25.5" outlineLevel="5">
      <c r="A360" s="1" t="s">
        <v>146</v>
      </c>
      <c r="B360" s="1" t="s">
        <v>197</v>
      </c>
      <c r="C360" s="1" t="s">
        <v>199</v>
      </c>
      <c r="D360" s="1"/>
      <c r="E360" s="1"/>
      <c r="F360" s="1"/>
      <c r="G360" s="1"/>
      <c r="H360" s="1"/>
      <c r="I360" s="2">
        <v>0</v>
      </c>
      <c r="J360" s="3" t="s">
        <v>493</v>
      </c>
      <c r="K360" s="4">
        <v>4021.6</v>
      </c>
      <c r="L360" s="4">
        <v>0</v>
      </c>
      <c r="M360" s="4">
        <v>0</v>
      </c>
      <c r="N360" s="4">
        <v>0</v>
      </c>
      <c r="O360" s="4">
        <v>0</v>
      </c>
      <c r="P360" s="4">
        <v>0</v>
      </c>
      <c r="Q360" s="4">
        <v>0</v>
      </c>
      <c r="R360" s="4">
        <v>0</v>
      </c>
      <c r="S360" s="4">
        <v>3642.6799000000001</v>
      </c>
      <c r="T360" s="4">
        <v>3565.2550000000001</v>
      </c>
      <c r="U360" s="4">
        <v>3565.2550000000001</v>
      </c>
      <c r="V360" s="49">
        <f t="shared" si="8"/>
        <v>88.652650686294024</v>
      </c>
      <c r="W360" s="31">
        <v>0.90577876964392279</v>
      </c>
      <c r="X360" s="22">
        <v>0</v>
      </c>
    </row>
    <row r="361" spans="1:24" ht="25.5" outlineLevel="6">
      <c r="A361" s="1" t="s">
        <v>146</v>
      </c>
      <c r="B361" s="1" t="s">
        <v>197</v>
      </c>
      <c r="C361" s="1" t="s">
        <v>200</v>
      </c>
      <c r="D361" s="1"/>
      <c r="E361" s="1"/>
      <c r="F361" s="1"/>
      <c r="G361" s="1"/>
      <c r="H361" s="1"/>
      <c r="I361" s="2">
        <v>0</v>
      </c>
      <c r="J361" s="3" t="s">
        <v>494</v>
      </c>
      <c r="K361" s="4">
        <v>1459.4</v>
      </c>
      <c r="L361" s="4">
        <v>0</v>
      </c>
      <c r="M361" s="4">
        <v>0</v>
      </c>
      <c r="N361" s="4">
        <v>0</v>
      </c>
      <c r="O361" s="4">
        <v>0</v>
      </c>
      <c r="P361" s="4">
        <v>0</v>
      </c>
      <c r="Q361" s="4">
        <v>0</v>
      </c>
      <c r="R361" s="4">
        <v>0</v>
      </c>
      <c r="S361" s="4">
        <v>1459.4</v>
      </c>
      <c r="T361" s="4">
        <v>1459.4</v>
      </c>
      <c r="U361" s="4">
        <v>1459.4</v>
      </c>
      <c r="V361" s="49">
        <f t="shared" si="8"/>
        <v>100</v>
      </c>
      <c r="W361" s="31">
        <v>1</v>
      </c>
      <c r="X361" s="22">
        <v>0</v>
      </c>
    </row>
    <row r="362" spans="1:24" ht="25.5" outlineLevel="7">
      <c r="A362" s="1" t="s">
        <v>146</v>
      </c>
      <c r="B362" s="1" t="s">
        <v>197</v>
      </c>
      <c r="C362" s="1" t="s">
        <v>200</v>
      </c>
      <c r="D362" s="1" t="s">
        <v>54</v>
      </c>
      <c r="E362" s="1"/>
      <c r="F362" s="1"/>
      <c r="G362" s="1"/>
      <c r="H362" s="1"/>
      <c r="I362" s="2">
        <v>0</v>
      </c>
      <c r="J362" s="3" t="s">
        <v>299</v>
      </c>
      <c r="K362" s="4">
        <v>1459.4</v>
      </c>
      <c r="L362" s="4">
        <v>0</v>
      </c>
      <c r="M362" s="4">
        <v>0</v>
      </c>
      <c r="N362" s="4">
        <v>0</v>
      </c>
      <c r="O362" s="4">
        <v>0</v>
      </c>
      <c r="P362" s="4">
        <v>0</v>
      </c>
      <c r="Q362" s="4">
        <v>0</v>
      </c>
      <c r="R362" s="4">
        <v>0</v>
      </c>
      <c r="S362" s="4">
        <v>1459.4</v>
      </c>
      <c r="T362" s="4">
        <v>1459.4</v>
      </c>
      <c r="U362" s="4">
        <v>1459.4</v>
      </c>
      <c r="V362" s="49">
        <f t="shared" si="8"/>
        <v>100</v>
      </c>
      <c r="W362" s="31">
        <v>1</v>
      </c>
      <c r="X362" s="22">
        <v>0</v>
      </c>
    </row>
    <row r="363" spans="1:24" ht="29.25" customHeight="1" outlineLevel="6">
      <c r="A363" s="1" t="s">
        <v>146</v>
      </c>
      <c r="B363" s="1" t="s">
        <v>197</v>
      </c>
      <c r="C363" s="1" t="s">
        <v>201</v>
      </c>
      <c r="D363" s="1"/>
      <c r="E363" s="1"/>
      <c r="F363" s="1"/>
      <c r="G363" s="1"/>
      <c r="H363" s="1"/>
      <c r="I363" s="2">
        <v>0</v>
      </c>
      <c r="J363" s="3" t="s">
        <v>495</v>
      </c>
      <c r="K363" s="4">
        <v>65.7</v>
      </c>
      <c r="L363" s="4">
        <v>0</v>
      </c>
      <c r="M363" s="4">
        <v>0</v>
      </c>
      <c r="N363" s="4">
        <v>0</v>
      </c>
      <c r="O363" s="4">
        <v>0</v>
      </c>
      <c r="P363" s="4">
        <v>0</v>
      </c>
      <c r="Q363" s="4">
        <v>0</v>
      </c>
      <c r="R363" s="4">
        <v>0</v>
      </c>
      <c r="S363" s="4">
        <v>65.7</v>
      </c>
      <c r="T363" s="4">
        <v>65.7</v>
      </c>
      <c r="U363" s="4">
        <v>65.7</v>
      </c>
      <c r="V363" s="49">
        <f t="shared" si="8"/>
        <v>100</v>
      </c>
      <c r="W363" s="31">
        <v>1</v>
      </c>
      <c r="X363" s="22">
        <v>0</v>
      </c>
    </row>
    <row r="364" spans="1:24" ht="25.5" outlineLevel="7">
      <c r="A364" s="1" t="s">
        <v>146</v>
      </c>
      <c r="B364" s="1" t="s">
        <v>197</v>
      </c>
      <c r="C364" s="1" t="s">
        <v>201</v>
      </c>
      <c r="D364" s="1" t="s">
        <v>54</v>
      </c>
      <c r="E364" s="1"/>
      <c r="F364" s="1"/>
      <c r="G364" s="1"/>
      <c r="H364" s="1"/>
      <c r="I364" s="2">
        <v>0</v>
      </c>
      <c r="J364" s="3" t="s">
        <v>457</v>
      </c>
      <c r="K364" s="4">
        <v>65.7</v>
      </c>
      <c r="L364" s="4">
        <v>0</v>
      </c>
      <c r="M364" s="4">
        <v>0</v>
      </c>
      <c r="N364" s="4">
        <v>0</v>
      </c>
      <c r="O364" s="4">
        <v>0</v>
      </c>
      <c r="P364" s="4">
        <v>0</v>
      </c>
      <c r="Q364" s="4">
        <v>0</v>
      </c>
      <c r="R364" s="4">
        <v>0</v>
      </c>
      <c r="S364" s="4">
        <v>65.7</v>
      </c>
      <c r="T364" s="4">
        <v>65.7</v>
      </c>
      <c r="U364" s="4">
        <v>65.7</v>
      </c>
      <c r="V364" s="49">
        <f t="shared" si="8"/>
        <v>100</v>
      </c>
      <c r="W364" s="31">
        <v>1</v>
      </c>
      <c r="X364" s="22">
        <v>0</v>
      </c>
    </row>
    <row r="365" spans="1:24" ht="51" outlineLevel="6">
      <c r="A365" s="1" t="s">
        <v>146</v>
      </c>
      <c r="B365" s="1" t="s">
        <v>197</v>
      </c>
      <c r="C365" s="1" t="s">
        <v>202</v>
      </c>
      <c r="D365" s="1"/>
      <c r="E365" s="1"/>
      <c r="F365" s="1"/>
      <c r="G365" s="1"/>
      <c r="H365" s="1"/>
      <c r="I365" s="2">
        <v>0</v>
      </c>
      <c r="J365" s="3" t="s">
        <v>496</v>
      </c>
      <c r="K365" s="4">
        <v>215.3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  <c r="Q365" s="4">
        <v>0</v>
      </c>
      <c r="R365" s="4">
        <v>0</v>
      </c>
      <c r="S365" s="4">
        <v>215.3</v>
      </c>
      <c r="T365" s="4">
        <v>215.3</v>
      </c>
      <c r="U365" s="4">
        <v>215.3</v>
      </c>
      <c r="V365" s="49">
        <f t="shared" si="8"/>
        <v>100</v>
      </c>
      <c r="W365" s="31">
        <v>1</v>
      </c>
      <c r="X365" s="22">
        <v>0</v>
      </c>
    </row>
    <row r="366" spans="1:24" ht="25.5" outlineLevel="7">
      <c r="A366" s="1" t="s">
        <v>146</v>
      </c>
      <c r="B366" s="1" t="s">
        <v>197</v>
      </c>
      <c r="C366" s="1" t="s">
        <v>202</v>
      </c>
      <c r="D366" s="1" t="s">
        <v>54</v>
      </c>
      <c r="E366" s="1"/>
      <c r="F366" s="1"/>
      <c r="G366" s="1"/>
      <c r="H366" s="1"/>
      <c r="I366" s="2">
        <v>0</v>
      </c>
      <c r="J366" s="3" t="s">
        <v>299</v>
      </c>
      <c r="K366" s="4">
        <v>215.3</v>
      </c>
      <c r="L366" s="4">
        <v>0</v>
      </c>
      <c r="M366" s="4">
        <v>0</v>
      </c>
      <c r="N366" s="4">
        <v>0</v>
      </c>
      <c r="O366" s="4">
        <v>0</v>
      </c>
      <c r="P366" s="4">
        <v>0</v>
      </c>
      <c r="Q366" s="4">
        <v>0</v>
      </c>
      <c r="R366" s="4">
        <v>0</v>
      </c>
      <c r="S366" s="4">
        <v>215.3</v>
      </c>
      <c r="T366" s="4">
        <v>215.3</v>
      </c>
      <c r="U366" s="4">
        <v>215.3</v>
      </c>
      <c r="V366" s="49">
        <f t="shared" si="8"/>
        <v>100</v>
      </c>
      <c r="W366" s="31">
        <v>1</v>
      </c>
      <c r="X366" s="22">
        <v>0</v>
      </c>
    </row>
    <row r="367" spans="1:24" ht="38.25" outlineLevel="6">
      <c r="A367" s="1" t="s">
        <v>146</v>
      </c>
      <c r="B367" s="1" t="s">
        <v>197</v>
      </c>
      <c r="C367" s="1" t="s">
        <v>203</v>
      </c>
      <c r="D367" s="1"/>
      <c r="E367" s="1"/>
      <c r="F367" s="1"/>
      <c r="G367" s="1"/>
      <c r="H367" s="1"/>
      <c r="I367" s="2">
        <v>0</v>
      </c>
      <c r="J367" s="3" t="s">
        <v>497</v>
      </c>
      <c r="K367" s="4">
        <v>1944.4</v>
      </c>
      <c r="L367" s="4">
        <v>0</v>
      </c>
      <c r="M367" s="4">
        <v>0</v>
      </c>
      <c r="N367" s="4">
        <v>0</v>
      </c>
      <c r="O367" s="4">
        <v>0</v>
      </c>
      <c r="P367" s="4">
        <v>0</v>
      </c>
      <c r="Q367" s="4">
        <v>0</v>
      </c>
      <c r="R367" s="4">
        <v>0</v>
      </c>
      <c r="S367" s="4">
        <v>1694.4173000000001</v>
      </c>
      <c r="T367" s="4">
        <v>1618.3014000000001</v>
      </c>
      <c r="U367" s="4">
        <v>1618.3014000000001</v>
      </c>
      <c r="V367" s="49">
        <f t="shared" si="8"/>
        <v>83.228831516148944</v>
      </c>
      <c r="W367" s="31">
        <v>0.87143452993211279</v>
      </c>
      <c r="X367" s="22">
        <v>0</v>
      </c>
    </row>
    <row r="368" spans="1:24" ht="25.5" outlineLevel="7">
      <c r="A368" s="1" t="s">
        <v>146</v>
      </c>
      <c r="B368" s="1" t="s">
        <v>197</v>
      </c>
      <c r="C368" s="1" t="s">
        <v>203</v>
      </c>
      <c r="D368" s="1" t="s">
        <v>54</v>
      </c>
      <c r="E368" s="1"/>
      <c r="F368" s="1"/>
      <c r="G368" s="1"/>
      <c r="H368" s="1"/>
      <c r="I368" s="2">
        <v>0</v>
      </c>
      <c r="J368" s="3" t="s">
        <v>299</v>
      </c>
      <c r="K368" s="4">
        <v>1944.4</v>
      </c>
      <c r="L368" s="4">
        <v>0</v>
      </c>
      <c r="M368" s="4">
        <v>0</v>
      </c>
      <c r="N368" s="4">
        <v>0</v>
      </c>
      <c r="O368" s="4">
        <v>0</v>
      </c>
      <c r="P368" s="4">
        <v>0</v>
      </c>
      <c r="Q368" s="4">
        <v>0</v>
      </c>
      <c r="R368" s="4">
        <v>0</v>
      </c>
      <c r="S368" s="4">
        <v>1694.4173000000001</v>
      </c>
      <c r="T368" s="4">
        <v>1618.3</v>
      </c>
      <c r="U368" s="4">
        <v>1618.3014000000001</v>
      </c>
      <c r="V368" s="49">
        <f t="shared" si="8"/>
        <v>83.228759514503182</v>
      </c>
      <c r="W368" s="31">
        <v>0.87143452993211279</v>
      </c>
      <c r="X368" s="22">
        <v>0</v>
      </c>
    </row>
    <row r="369" spans="1:24" outlineLevel="6">
      <c r="A369" s="1" t="s">
        <v>146</v>
      </c>
      <c r="B369" s="1" t="s">
        <v>197</v>
      </c>
      <c r="C369" s="1" t="s">
        <v>204</v>
      </c>
      <c r="D369" s="1"/>
      <c r="E369" s="1"/>
      <c r="F369" s="1"/>
      <c r="G369" s="1"/>
      <c r="H369" s="1"/>
      <c r="I369" s="2">
        <v>0</v>
      </c>
      <c r="J369" s="3" t="s">
        <v>480</v>
      </c>
      <c r="K369" s="4">
        <v>136.80000000000001</v>
      </c>
      <c r="L369" s="4">
        <v>0</v>
      </c>
      <c r="M369" s="4">
        <v>0</v>
      </c>
      <c r="N369" s="4">
        <v>0</v>
      </c>
      <c r="O369" s="4">
        <v>0</v>
      </c>
      <c r="P369" s="4">
        <v>0</v>
      </c>
      <c r="Q369" s="4">
        <v>0</v>
      </c>
      <c r="R369" s="4">
        <v>0</v>
      </c>
      <c r="S369" s="4">
        <v>7.8625999999999996</v>
      </c>
      <c r="T369" s="4">
        <v>6.5</v>
      </c>
      <c r="U369" s="4">
        <v>6.5536000000000003</v>
      </c>
      <c r="V369" s="49">
        <f t="shared" si="8"/>
        <v>4.7514619883040936</v>
      </c>
      <c r="W369" s="31">
        <v>5.7475146198830408E-2</v>
      </c>
      <c r="X369" s="22">
        <v>0</v>
      </c>
    </row>
    <row r="370" spans="1:24" ht="25.5" outlineLevel="7">
      <c r="A370" s="1" t="s">
        <v>146</v>
      </c>
      <c r="B370" s="1" t="s">
        <v>197</v>
      </c>
      <c r="C370" s="1" t="s">
        <v>204</v>
      </c>
      <c r="D370" s="1" t="s">
        <v>54</v>
      </c>
      <c r="E370" s="1"/>
      <c r="F370" s="1"/>
      <c r="G370" s="1"/>
      <c r="H370" s="1"/>
      <c r="I370" s="2">
        <v>0</v>
      </c>
      <c r="J370" s="3" t="s">
        <v>457</v>
      </c>
      <c r="K370" s="4">
        <v>136.80000000000001</v>
      </c>
      <c r="L370" s="4">
        <v>0</v>
      </c>
      <c r="M370" s="4">
        <v>0</v>
      </c>
      <c r="N370" s="4">
        <v>0</v>
      </c>
      <c r="O370" s="4">
        <v>0</v>
      </c>
      <c r="P370" s="4">
        <v>0</v>
      </c>
      <c r="Q370" s="4">
        <v>0</v>
      </c>
      <c r="R370" s="4">
        <v>0</v>
      </c>
      <c r="S370" s="4">
        <v>7.8625999999999996</v>
      </c>
      <c r="T370" s="4">
        <v>6.5</v>
      </c>
      <c r="U370" s="4">
        <v>6.5536000000000003</v>
      </c>
      <c r="V370" s="49">
        <f t="shared" si="8"/>
        <v>4.7514619883040936</v>
      </c>
      <c r="W370" s="31">
        <v>5.7475146198830408E-2</v>
      </c>
      <c r="X370" s="22">
        <v>0</v>
      </c>
    </row>
    <row r="371" spans="1:24" ht="17.25" customHeight="1" outlineLevel="6">
      <c r="A371" s="1" t="s">
        <v>146</v>
      </c>
      <c r="B371" s="1" t="s">
        <v>197</v>
      </c>
      <c r="C371" s="1" t="s">
        <v>205</v>
      </c>
      <c r="D371" s="1"/>
      <c r="E371" s="1"/>
      <c r="F371" s="1"/>
      <c r="G371" s="1"/>
      <c r="H371" s="1"/>
      <c r="I371" s="2">
        <v>0</v>
      </c>
      <c r="J371" s="3" t="s">
        <v>498</v>
      </c>
      <c r="K371" s="4">
        <v>100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100</v>
      </c>
      <c r="T371" s="4">
        <v>100</v>
      </c>
      <c r="U371" s="4">
        <v>100</v>
      </c>
      <c r="V371" s="49">
        <f t="shared" si="8"/>
        <v>100</v>
      </c>
      <c r="W371" s="31">
        <v>1</v>
      </c>
      <c r="X371" s="22">
        <v>0</v>
      </c>
    </row>
    <row r="372" spans="1:24" ht="25.5" outlineLevel="7">
      <c r="A372" s="1" t="s">
        <v>146</v>
      </c>
      <c r="B372" s="1" t="s">
        <v>197</v>
      </c>
      <c r="C372" s="1" t="s">
        <v>205</v>
      </c>
      <c r="D372" s="1" t="s">
        <v>54</v>
      </c>
      <c r="E372" s="1"/>
      <c r="F372" s="1"/>
      <c r="G372" s="1"/>
      <c r="H372" s="1"/>
      <c r="I372" s="2">
        <v>0</v>
      </c>
      <c r="J372" s="3" t="s">
        <v>299</v>
      </c>
      <c r="K372" s="4">
        <v>100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100</v>
      </c>
      <c r="T372" s="4">
        <v>100</v>
      </c>
      <c r="U372" s="4">
        <v>100</v>
      </c>
      <c r="V372" s="49">
        <f t="shared" si="8"/>
        <v>100</v>
      </c>
      <c r="W372" s="31">
        <v>1</v>
      </c>
      <c r="X372" s="22">
        <v>0</v>
      </c>
    </row>
    <row r="373" spans="1:24" ht="25.5" outlineLevel="6">
      <c r="A373" s="1" t="s">
        <v>146</v>
      </c>
      <c r="B373" s="1" t="s">
        <v>197</v>
      </c>
      <c r="C373" s="1" t="s">
        <v>206</v>
      </c>
      <c r="D373" s="1"/>
      <c r="E373" s="1"/>
      <c r="F373" s="1"/>
      <c r="G373" s="1"/>
      <c r="H373" s="1"/>
      <c r="I373" s="2">
        <v>0</v>
      </c>
      <c r="J373" s="3" t="s">
        <v>499</v>
      </c>
      <c r="K373" s="4">
        <v>100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100</v>
      </c>
      <c r="T373" s="4">
        <v>100</v>
      </c>
      <c r="U373" s="4">
        <v>100</v>
      </c>
      <c r="V373" s="49">
        <f t="shared" si="8"/>
        <v>100</v>
      </c>
      <c r="W373" s="31">
        <v>1</v>
      </c>
      <c r="X373" s="22">
        <v>0</v>
      </c>
    </row>
    <row r="374" spans="1:24" ht="25.5" outlineLevel="7">
      <c r="A374" s="1" t="s">
        <v>146</v>
      </c>
      <c r="B374" s="1" t="s">
        <v>197</v>
      </c>
      <c r="C374" s="1" t="s">
        <v>206</v>
      </c>
      <c r="D374" s="1" t="s">
        <v>54</v>
      </c>
      <c r="E374" s="1"/>
      <c r="F374" s="1"/>
      <c r="G374" s="1"/>
      <c r="H374" s="1"/>
      <c r="I374" s="2">
        <v>0</v>
      </c>
      <c r="J374" s="3" t="s">
        <v>299</v>
      </c>
      <c r="K374" s="4">
        <v>100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100</v>
      </c>
      <c r="T374" s="4">
        <v>100</v>
      </c>
      <c r="U374" s="4">
        <v>100</v>
      </c>
      <c r="V374" s="49">
        <f t="shared" si="8"/>
        <v>100</v>
      </c>
      <c r="W374" s="31">
        <v>1</v>
      </c>
      <c r="X374" s="22">
        <v>0</v>
      </c>
    </row>
    <row r="375" spans="1:24" outlineLevel="2">
      <c r="A375" s="1" t="s">
        <v>146</v>
      </c>
      <c r="B375" s="1" t="s">
        <v>117</v>
      </c>
      <c r="C375" s="1"/>
      <c r="D375" s="1"/>
      <c r="E375" s="1"/>
      <c r="F375" s="1"/>
      <c r="G375" s="1"/>
      <c r="H375" s="1"/>
      <c r="I375" s="2">
        <v>0</v>
      </c>
      <c r="J375" s="3" t="s">
        <v>416</v>
      </c>
      <c r="K375" s="4">
        <v>9060</v>
      </c>
      <c r="L375" s="4">
        <v>0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6554.9935999999998</v>
      </c>
      <c r="T375" s="4">
        <f>T380+T381+T383+T384+T385</f>
        <v>6367.2</v>
      </c>
      <c r="U375" s="4">
        <v>6367.1647000000003</v>
      </c>
      <c r="V375" s="49">
        <f t="shared" si="8"/>
        <v>70.278145695364231</v>
      </c>
      <c r="W375" s="31">
        <v>0.72350922737306844</v>
      </c>
      <c r="X375" s="22">
        <v>0</v>
      </c>
    </row>
    <row r="376" spans="1:24" ht="38.25" outlineLevel="3">
      <c r="A376" s="1" t="s">
        <v>146</v>
      </c>
      <c r="B376" s="1" t="s">
        <v>117</v>
      </c>
      <c r="C376" s="1" t="s">
        <v>152</v>
      </c>
      <c r="D376" s="1"/>
      <c r="E376" s="1"/>
      <c r="F376" s="1"/>
      <c r="G376" s="1"/>
      <c r="H376" s="1"/>
      <c r="I376" s="2">
        <v>0</v>
      </c>
      <c r="J376" s="3" t="s">
        <v>448</v>
      </c>
      <c r="K376" s="4">
        <v>9060</v>
      </c>
      <c r="L376" s="4">
        <v>0</v>
      </c>
      <c r="M376" s="4">
        <v>0</v>
      </c>
      <c r="N376" s="4">
        <v>0</v>
      </c>
      <c r="O376" s="4">
        <v>0</v>
      </c>
      <c r="P376" s="4">
        <v>0</v>
      </c>
      <c r="Q376" s="4">
        <v>0</v>
      </c>
      <c r="R376" s="4">
        <v>0</v>
      </c>
      <c r="S376" s="4">
        <v>6554.9935999999998</v>
      </c>
      <c r="T376" s="4">
        <v>6367.1647000000003</v>
      </c>
      <c r="U376" s="4">
        <v>6367.1647000000003</v>
      </c>
      <c r="V376" s="49">
        <f t="shared" si="8"/>
        <v>70.27775607064018</v>
      </c>
      <c r="W376" s="31">
        <v>0.72350922737306844</v>
      </c>
      <c r="X376" s="22">
        <v>0</v>
      </c>
    </row>
    <row r="377" spans="1:24" ht="25.5" outlineLevel="4">
      <c r="A377" s="1" t="s">
        <v>146</v>
      </c>
      <c r="B377" s="1" t="s">
        <v>117</v>
      </c>
      <c r="C377" s="1" t="s">
        <v>207</v>
      </c>
      <c r="D377" s="1"/>
      <c r="E377" s="1"/>
      <c r="F377" s="1"/>
      <c r="G377" s="1"/>
      <c r="H377" s="1"/>
      <c r="I377" s="2">
        <v>0</v>
      </c>
      <c r="J377" s="3" t="s">
        <v>500</v>
      </c>
      <c r="K377" s="4">
        <v>9060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6554.9935999999998</v>
      </c>
      <c r="T377" s="4">
        <v>6367.1647000000003</v>
      </c>
      <c r="U377" s="4">
        <v>6367.1647000000003</v>
      </c>
      <c r="V377" s="49">
        <f t="shared" si="8"/>
        <v>70.27775607064018</v>
      </c>
      <c r="W377" s="31">
        <v>0.72350922737306844</v>
      </c>
      <c r="X377" s="22">
        <v>0</v>
      </c>
    </row>
    <row r="378" spans="1:24" ht="25.5" outlineLevel="5">
      <c r="A378" s="1" t="s">
        <v>146</v>
      </c>
      <c r="B378" s="1" t="s">
        <v>117</v>
      </c>
      <c r="C378" s="1" t="s">
        <v>208</v>
      </c>
      <c r="D378" s="1"/>
      <c r="E378" s="1"/>
      <c r="F378" s="1"/>
      <c r="G378" s="1"/>
      <c r="H378" s="1"/>
      <c r="I378" s="2">
        <v>0</v>
      </c>
      <c r="J378" s="3" t="s">
        <v>501</v>
      </c>
      <c r="K378" s="4">
        <v>9060</v>
      </c>
      <c r="L378" s="4">
        <v>0</v>
      </c>
      <c r="M378" s="4">
        <v>0</v>
      </c>
      <c r="N378" s="4">
        <v>0</v>
      </c>
      <c r="O378" s="4">
        <v>0</v>
      </c>
      <c r="P378" s="4">
        <v>0</v>
      </c>
      <c r="Q378" s="4">
        <v>0</v>
      </c>
      <c r="R378" s="4">
        <v>0</v>
      </c>
      <c r="S378" s="4">
        <v>6554.9935999999998</v>
      </c>
      <c r="T378" s="4">
        <v>6367.1647000000003</v>
      </c>
      <c r="U378" s="4">
        <v>6367.1647000000003</v>
      </c>
      <c r="V378" s="49">
        <f t="shared" si="8"/>
        <v>70.27775607064018</v>
      </c>
      <c r="W378" s="31">
        <v>0.72350922737306844</v>
      </c>
      <c r="X378" s="22">
        <v>0</v>
      </c>
    </row>
    <row r="379" spans="1:24" outlineLevel="6">
      <c r="A379" s="1" t="s">
        <v>146</v>
      </c>
      <c r="B379" s="1" t="s">
        <v>117</v>
      </c>
      <c r="C379" s="1" t="s">
        <v>209</v>
      </c>
      <c r="D379" s="1"/>
      <c r="E379" s="1"/>
      <c r="F379" s="1"/>
      <c r="G379" s="1"/>
      <c r="H379" s="1"/>
      <c r="I379" s="2">
        <v>0</v>
      </c>
      <c r="J379" s="3" t="s">
        <v>480</v>
      </c>
      <c r="K379" s="4">
        <v>53.7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53.671700000000001</v>
      </c>
      <c r="T379" s="4">
        <v>51.021000000000001</v>
      </c>
      <c r="U379" s="4">
        <v>51.021000000000001</v>
      </c>
      <c r="V379" s="49">
        <f t="shared" si="8"/>
        <v>95.011173184357531</v>
      </c>
      <c r="W379" s="31">
        <v>0.99947299813780266</v>
      </c>
      <c r="X379" s="22">
        <v>0</v>
      </c>
    </row>
    <row r="380" spans="1:24" ht="25.5" outlineLevel="7">
      <c r="A380" s="1" t="s">
        <v>146</v>
      </c>
      <c r="B380" s="1" t="s">
        <v>117</v>
      </c>
      <c r="C380" s="1" t="s">
        <v>209</v>
      </c>
      <c r="D380" s="1" t="s">
        <v>9</v>
      </c>
      <c r="E380" s="1"/>
      <c r="F380" s="1"/>
      <c r="G380" s="1"/>
      <c r="H380" s="1"/>
      <c r="I380" s="2">
        <v>0</v>
      </c>
      <c r="J380" s="3" t="s">
        <v>329</v>
      </c>
      <c r="K380" s="4">
        <v>18.399999999999999</v>
      </c>
      <c r="L380" s="4">
        <v>0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18.421700000000001</v>
      </c>
      <c r="T380" s="4">
        <v>18.399999999999999</v>
      </c>
      <c r="U380" s="4">
        <v>18.421700000000001</v>
      </c>
      <c r="V380" s="49">
        <f t="shared" si="8"/>
        <v>100</v>
      </c>
      <c r="W380" s="31">
        <v>0.99846612466124662</v>
      </c>
      <c r="X380" s="22">
        <v>0</v>
      </c>
    </row>
    <row r="381" spans="1:24" outlineLevel="7">
      <c r="A381" s="1" t="s">
        <v>146</v>
      </c>
      <c r="B381" s="1" t="s">
        <v>117</v>
      </c>
      <c r="C381" s="1" t="s">
        <v>209</v>
      </c>
      <c r="D381" s="1" t="s">
        <v>10</v>
      </c>
      <c r="E381" s="1"/>
      <c r="F381" s="1"/>
      <c r="G381" s="1"/>
      <c r="H381" s="1"/>
      <c r="I381" s="2">
        <v>0</v>
      </c>
      <c r="J381" s="3" t="s">
        <v>297</v>
      </c>
      <c r="K381" s="4">
        <v>35.25</v>
      </c>
      <c r="L381" s="4">
        <v>0</v>
      </c>
      <c r="M381" s="4">
        <v>0</v>
      </c>
      <c r="N381" s="4">
        <v>0</v>
      </c>
      <c r="O381" s="4">
        <v>0</v>
      </c>
      <c r="P381" s="4">
        <v>0</v>
      </c>
      <c r="Q381" s="4">
        <v>0</v>
      </c>
      <c r="R381" s="4">
        <v>0</v>
      </c>
      <c r="S381" s="4">
        <v>35.25</v>
      </c>
      <c r="T381" s="4">
        <v>32.6</v>
      </c>
      <c r="U381" s="4">
        <v>32.599299999999999</v>
      </c>
      <c r="V381" s="49">
        <f t="shared" si="8"/>
        <v>92.482269503546092</v>
      </c>
      <c r="W381" s="31">
        <v>1</v>
      </c>
      <c r="X381" s="22">
        <v>0</v>
      </c>
    </row>
    <row r="382" spans="1:24" ht="25.5" outlineLevel="6">
      <c r="A382" s="1" t="s">
        <v>146</v>
      </c>
      <c r="B382" s="1" t="s">
        <v>117</v>
      </c>
      <c r="C382" s="1" t="s">
        <v>210</v>
      </c>
      <c r="D382" s="1"/>
      <c r="E382" s="1"/>
      <c r="F382" s="1"/>
      <c r="G382" s="1"/>
      <c r="H382" s="1"/>
      <c r="I382" s="2">
        <v>0</v>
      </c>
      <c r="J382" s="3" t="s">
        <v>502</v>
      </c>
      <c r="K382" s="4">
        <v>9006.2999999999993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0</v>
      </c>
      <c r="R382" s="4">
        <v>0</v>
      </c>
      <c r="S382" s="4">
        <v>6501.3218999999999</v>
      </c>
      <c r="T382" s="4">
        <v>6316.1436999999996</v>
      </c>
      <c r="U382" s="4">
        <v>6316.1436999999996</v>
      </c>
      <c r="V382" s="49">
        <f t="shared" si="8"/>
        <v>70.130283246172127</v>
      </c>
      <c r="W382" s="31">
        <v>0.72186379534325973</v>
      </c>
      <c r="X382" s="22">
        <v>0</v>
      </c>
    </row>
    <row r="383" spans="1:24" ht="51.75" customHeight="1" outlineLevel="7">
      <c r="A383" s="1" t="s">
        <v>146</v>
      </c>
      <c r="B383" s="1" t="s">
        <v>117</v>
      </c>
      <c r="C383" s="1" t="s">
        <v>210</v>
      </c>
      <c r="D383" s="1" t="s">
        <v>8</v>
      </c>
      <c r="E383" s="1"/>
      <c r="F383" s="1"/>
      <c r="G383" s="1"/>
      <c r="H383" s="1"/>
      <c r="I383" s="2">
        <v>0</v>
      </c>
      <c r="J383" s="3" t="s">
        <v>295</v>
      </c>
      <c r="K383" s="4">
        <v>7381.6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5155.3095999999996</v>
      </c>
      <c r="T383" s="4">
        <v>5013.3999999999996</v>
      </c>
      <c r="U383" s="4">
        <v>5013.3572000000004</v>
      </c>
      <c r="V383" s="49">
        <f t="shared" si="8"/>
        <v>67.917524655901147</v>
      </c>
      <c r="W383" s="31">
        <v>0.69840002167551751</v>
      </c>
      <c r="X383" s="22">
        <v>0</v>
      </c>
    </row>
    <row r="384" spans="1:24" ht="25.5" outlineLevel="7">
      <c r="A384" s="1" t="s">
        <v>146</v>
      </c>
      <c r="B384" s="1" t="s">
        <v>117</v>
      </c>
      <c r="C384" s="1" t="s">
        <v>210</v>
      </c>
      <c r="D384" s="1" t="s">
        <v>9</v>
      </c>
      <c r="E384" s="1"/>
      <c r="F384" s="1"/>
      <c r="G384" s="1"/>
      <c r="H384" s="1"/>
      <c r="I384" s="2">
        <v>0</v>
      </c>
      <c r="J384" s="3" t="s">
        <v>296</v>
      </c>
      <c r="K384" s="4">
        <v>1581.8231000000001</v>
      </c>
      <c r="L384" s="4">
        <v>0</v>
      </c>
      <c r="M384" s="4">
        <v>0</v>
      </c>
      <c r="N384" s="4">
        <v>0</v>
      </c>
      <c r="O384" s="4">
        <v>0</v>
      </c>
      <c r="P384" s="4">
        <v>0</v>
      </c>
      <c r="Q384" s="4">
        <v>0</v>
      </c>
      <c r="R384" s="4">
        <v>0</v>
      </c>
      <c r="S384" s="4">
        <v>1306.8893</v>
      </c>
      <c r="T384" s="4">
        <v>1264.0999999999999</v>
      </c>
      <c r="U384" s="4">
        <v>1264.0854999999999</v>
      </c>
      <c r="V384" s="49">
        <f t="shared" si="8"/>
        <v>79.914119347479499</v>
      </c>
      <c r="W384" s="31">
        <v>0.82619181626567473</v>
      </c>
      <c r="X384" s="22">
        <v>0</v>
      </c>
    </row>
    <row r="385" spans="1:24" outlineLevel="7">
      <c r="A385" s="1" t="s">
        <v>146</v>
      </c>
      <c r="B385" s="1" t="s">
        <v>117</v>
      </c>
      <c r="C385" s="1" t="s">
        <v>210</v>
      </c>
      <c r="D385" s="1" t="s">
        <v>10</v>
      </c>
      <c r="E385" s="1"/>
      <c r="F385" s="1"/>
      <c r="G385" s="1"/>
      <c r="H385" s="1"/>
      <c r="I385" s="2">
        <v>0</v>
      </c>
      <c r="J385" s="3" t="s">
        <v>297</v>
      </c>
      <c r="K385" s="4">
        <v>42.876899999999999</v>
      </c>
      <c r="L385" s="4">
        <v>0</v>
      </c>
      <c r="M385" s="4">
        <v>0</v>
      </c>
      <c r="N385" s="4">
        <v>0</v>
      </c>
      <c r="O385" s="4">
        <v>0</v>
      </c>
      <c r="P385" s="4">
        <v>0</v>
      </c>
      <c r="Q385" s="4">
        <v>0</v>
      </c>
      <c r="R385" s="4">
        <v>0</v>
      </c>
      <c r="S385" s="4">
        <v>39.122999999999998</v>
      </c>
      <c r="T385" s="4">
        <v>38.700000000000003</v>
      </c>
      <c r="U385" s="4">
        <v>38.701000000000001</v>
      </c>
      <c r="V385" s="49">
        <f t="shared" si="8"/>
        <v>90.258390881803493</v>
      </c>
      <c r="W385" s="31">
        <v>0.91244936084465067</v>
      </c>
      <c r="X385" s="22">
        <v>0</v>
      </c>
    </row>
    <row r="386" spans="1:24" outlineLevel="1">
      <c r="A386" s="1" t="s">
        <v>146</v>
      </c>
      <c r="B386" s="1" t="s">
        <v>119</v>
      </c>
      <c r="C386" s="1"/>
      <c r="D386" s="1"/>
      <c r="E386" s="1"/>
      <c r="F386" s="1"/>
      <c r="G386" s="1"/>
      <c r="H386" s="1"/>
      <c r="I386" s="2">
        <v>0</v>
      </c>
      <c r="J386" s="3" t="s">
        <v>503</v>
      </c>
      <c r="K386" s="4">
        <v>7781.5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4345.8</v>
      </c>
      <c r="T386" s="4">
        <f>T387+T397</f>
        <v>5457.4</v>
      </c>
      <c r="U386" s="4">
        <v>4344.0405000000001</v>
      </c>
      <c r="V386" s="49">
        <f t="shared" si="8"/>
        <v>70.133007774850597</v>
      </c>
      <c r="W386" s="31">
        <v>0.55847844245968004</v>
      </c>
      <c r="X386" s="22">
        <v>0</v>
      </c>
    </row>
    <row r="387" spans="1:24" outlineLevel="2">
      <c r="A387" s="1" t="s">
        <v>146</v>
      </c>
      <c r="B387" s="1" t="s">
        <v>124</v>
      </c>
      <c r="C387" s="1"/>
      <c r="D387" s="1"/>
      <c r="E387" s="1"/>
      <c r="F387" s="1"/>
      <c r="G387" s="1"/>
      <c r="H387" s="1"/>
      <c r="I387" s="2">
        <v>0</v>
      </c>
      <c r="J387" s="3" t="s">
        <v>504</v>
      </c>
      <c r="K387" s="4">
        <v>2196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f>T392+T396</f>
        <v>1113.4000000000001</v>
      </c>
      <c r="U387" s="4">
        <v>0</v>
      </c>
      <c r="V387" s="49">
        <f t="shared" si="8"/>
        <v>50.701275045537344</v>
      </c>
      <c r="W387" s="31">
        <v>0</v>
      </c>
      <c r="X387" s="22">
        <v>0</v>
      </c>
    </row>
    <row r="388" spans="1:24" ht="38.25" outlineLevel="3">
      <c r="A388" s="1" t="s">
        <v>146</v>
      </c>
      <c r="B388" s="1" t="s">
        <v>124</v>
      </c>
      <c r="C388" s="1" t="s">
        <v>152</v>
      </c>
      <c r="D388" s="1"/>
      <c r="E388" s="1"/>
      <c r="F388" s="1"/>
      <c r="G388" s="1"/>
      <c r="H388" s="1"/>
      <c r="I388" s="2">
        <v>0</v>
      </c>
      <c r="J388" s="3" t="s">
        <v>448</v>
      </c>
      <c r="K388" s="4">
        <v>2196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0</v>
      </c>
      <c r="R388" s="4">
        <v>0</v>
      </c>
      <c r="S388" s="4">
        <v>0</v>
      </c>
      <c r="T388" s="4">
        <v>1113.4000000000001</v>
      </c>
      <c r="U388" s="4">
        <v>0</v>
      </c>
      <c r="V388" s="49">
        <f t="shared" si="8"/>
        <v>50.701275045537344</v>
      </c>
      <c r="W388" s="31">
        <v>0</v>
      </c>
      <c r="X388" s="22">
        <v>0</v>
      </c>
    </row>
    <row r="389" spans="1:24" ht="25.5" outlineLevel="4">
      <c r="A389" s="1" t="s">
        <v>146</v>
      </c>
      <c r="B389" s="1" t="s">
        <v>124</v>
      </c>
      <c r="C389" s="1" t="s">
        <v>153</v>
      </c>
      <c r="D389" s="1"/>
      <c r="E389" s="1"/>
      <c r="F389" s="1"/>
      <c r="G389" s="1"/>
      <c r="H389" s="1"/>
      <c r="I389" s="2">
        <v>0</v>
      </c>
      <c r="J389" s="3" t="s">
        <v>449</v>
      </c>
      <c r="K389" s="4">
        <v>378</v>
      </c>
      <c r="L389" s="4">
        <v>0</v>
      </c>
      <c r="M389" s="4">
        <v>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0</v>
      </c>
      <c r="T389" s="4">
        <v>230.7</v>
      </c>
      <c r="U389" s="4">
        <v>0</v>
      </c>
      <c r="V389" s="49">
        <f t="shared" si="8"/>
        <v>61.031746031746025</v>
      </c>
      <c r="W389" s="31">
        <v>0</v>
      </c>
      <c r="X389" s="22">
        <v>0</v>
      </c>
    </row>
    <row r="390" spans="1:24" ht="25.5" outlineLevel="5">
      <c r="A390" s="1" t="s">
        <v>146</v>
      </c>
      <c r="B390" s="1" t="s">
        <v>124</v>
      </c>
      <c r="C390" s="1" t="s">
        <v>154</v>
      </c>
      <c r="D390" s="1"/>
      <c r="E390" s="1"/>
      <c r="F390" s="1"/>
      <c r="G390" s="1"/>
      <c r="H390" s="1"/>
      <c r="I390" s="2">
        <v>0</v>
      </c>
      <c r="J390" s="3" t="s">
        <v>450</v>
      </c>
      <c r="K390" s="4">
        <v>378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230.7</v>
      </c>
      <c r="U390" s="4">
        <v>0</v>
      </c>
      <c r="V390" s="49">
        <f t="shared" si="8"/>
        <v>61.031746031746025</v>
      </c>
      <c r="W390" s="31">
        <v>0</v>
      </c>
      <c r="X390" s="22">
        <v>0</v>
      </c>
    </row>
    <row r="391" spans="1:24" ht="68.25" customHeight="1" outlineLevel="6">
      <c r="A391" s="1" t="s">
        <v>146</v>
      </c>
      <c r="B391" s="1" t="s">
        <v>124</v>
      </c>
      <c r="C391" s="1" t="s">
        <v>211</v>
      </c>
      <c r="D391" s="1"/>
      <c r="E391" s="1"/>
      <c r="F391" s="1"/>
      <c r="G391" s="1"/>
      <c r="H391" s="1"/>
      <c r="I391" s="2">
        <v>0</v>
      </c>
      <c r="J391" s="3" t="s">
        <v>505</v>
      </c>
      <c r="K391" s="4">
        <v>378</v>
      </c>
      <c r="L391" s="4">
        <v>0</v>
      </c>
      <c r="M391" s="4">
        <v>0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0</v>
      </c>
      <c r="T391" s="4">
        <v>230.7</v>
      </c>
      <c r="U391" s="4">
        <v>0</v>
      </c>
      <c r="V391" s="49">
        <f t="shared" si="8"/>
        <v>61.031746031746025</v>
      </c>
      <c r="W391" s="31">
        <v>0</v>
      </c>
      <c r="X391" s="22">
        <v>0</v>
      </c>
    </row>
    <row r="392" spans="1:24" outlineLevel="7">
      <c r="A392" s="1" t="s">
        <v>146</v>
      </c>
      <c r="B392" s="1" t="s">
        <v>124</v>
      </c>
      <c r="C392" s="1" t="s">
        <v>211</v>
      </c>
      <c r="D392" s="1" t="s">
        <v>122</v>
      </c>
      <c r="E392" s="1"/>
      <c r="F392" s="1"/>
      <c r="G392" s="1"/>
      <c r="H392" s="1"/>
      <c r="I392" s="2">
        <v>0</v>
      </c>
      <c r="J392" s="3" t="s">
        <v>301</v>
      </c>
      <c r="K392" s="4">
        <v>378</v>
      </c>
      <c r="L392" s="4">
        <v>0</v>
      </c>
      <c r="M392" s="4">
        <v>0</v>
      </c>
      <c r="N392" s="4">
        <v>0</v>
      </c>
      <c r="O392" s="4">
        <v>0</v>
      </c>
      <c r="P392" s="4">
        <v>0</v>
      </c>
      <c r="Q392" s="4">
        <v>0</v>
      </c>
      <c r="R392" s="4">
        <v>0</v>
      </c>
      <c r="S392" s="4">
        <v>0</v>
      </c>
      <c r="T392" s="4">
        <v>230.7</v>
      </c>
      <c r="U392" s="4">
        <v>0</v>
      </c>
      <c r="V392" s="49">
        <f t="shared" si="8"/>
        <v>61.031746031746025</v>
      </c>
      <c r="W392" s="31">
        <v>0</v>
      </c>
      <c r="X392" s="22">
        <v>0</v>
      </c>
    </row>
    <row r="393" spans="1:24" ht="25.5" outlineLevel="4">
      <c r="A393" s="1" t="s">
        <v>146</v>
      </c>
      <c r="B393" s="1" t="s">
        <v>124</v>
      </c>
      <c r="C393" s="1" t="s">
        <v>163</v>
      </c>
      <c r="D393" s="1"/>
      <c r="E393" s="1"/>
      <c r="F393" s="1"/>
      <c r="G393" s="1"/>
      <c r="H393" s="1"/>
      <c r="I393" s="2">
        <v>0</v>
      </c>
      <c r="J393" s="3" t="s">
        <v>460</v>
      </c>
      <c r="K393" s="4">
        <v>1818</v>
      </c>
      <c r="L393" s="4">
        <v>0</v>
      </c>
      <c r="M393" s="4">
        <v>0</v>
      </c>
      <c r="N393" s="4">
        <v>0</v>
      </c>
      <c r="O393" s="4">
        <v>0</v>
      </c>
      <c r="P393" s="4">
        <v>0</v>
      </c>
      <c r="Q393" s="4">
        <v>0</v>
      </c>
      <c r="R393" s="4">
        <v>0</v>
      </c>
      <c r="S393" s="4">
        <v>0</v>
      </c>
      <c r="T393" s="4">
        <v>882.7</v>
      </c>
      <c r="U393" s="4">
        <v>0</v>
      </c>
      <c r="V393" s="49">
        <f t="shared" si="8"/>
        <v>48.553355335533553</v>
      </c>
      <c r="W393" s="31">
        <v>0</v>
      </c>
      <c r="X393" s="22">
        <v>0</v>
      </c>
    </row>
    <row r="394" spans="1:24" ht="28.5" customHeight="1" outlineLevel="5">
      <c r="A394" s="1" t="s">
        <v>146</v>
      </c>
      <c r="B394" s="1" t="s">
        <v>124</v>
      </c>
      <c r="C394" s="1" t="s">
        <v>164</v>
      </c>
      <c r="D394" s="1"/>
      <c r="E394" s="1"/>
      <c r="F394" s="1"/>
      <c r="G394" s="1"/>
      <c r="H394" s="1"/>
      <c r="I394" s="2">
        <v>0</v>
      </c>
      <c r="J394" s="3" t="s">
        <v>461</v>
      </c>
      <c r="K394" s="4">
        <v>1818</v>
      </c>
      <c r="L394" s="4">
        <v>0</v>
      </c>
      <c r="M394" s="4">
        <v>0</v>
      </c>
      <c r="N394" s="4">
        <v>0</v>
      </c>
      <c r="O394" s="4">
        <v>0</v>
      </c>
      <c r="P394" s="4">
        <v>0</v>
      </c>
      <c r="Q394" s="4">
        <v>0</v>
      </c>
      <c r="R394" s="4">
        <v>0</v>
      </c>
      <c r="S394" s="4">
        <v>0</v>
      </c>
      <c r="T394" s="4">
        <v>882.7</v>
      </c>
      <c r="U394" s="4">
        <v>0</v>
      </c>
      <c r="V394" s="49">
        <f t="shared" si="8"/>
        <v>48.553355335533553</v>
      </c>
      <c r="W394" s="31">
        <v>0</v>
      </c>
      <c r="X394" s="22">
        <v>0</v>
      </c>
    </row>
    <row r="395" spans="1:24" ht="63.75" customHeight="1" outlineLevel="6">
      <c r="A395" s="1" t="s">
        <v>146</v>
      </c>
      <c r="B395" s="1" t="s">
        <v>124</v>
      </c>
      <c r="C395" s="1" t="s">
        <v>212</v>
      </c>
      <c r="D395" s="1"/>
      <c r="E395" s="1"/>
      <c r="F395" s="1"/>
      <c r="G395" s="1"/>
      <c r="H395" s="1"/>
      <c r="I395" s="2">
        <v>0</v>
      </c>
      <c r="J395" s="3" t="s">
        <v>505</v>
      </c>
      <c r="K395" s="4">
        <v>1818</v>
      </c>
      <c r="L395" s="4">
        <v>0</v>
      </c>
      <c r="M395" s="4">
        <v>0</v>
      </c>
      <c r="N395" s="4">
        <v>0</v>
      </c>
      <c r="O395" s="4">
        <v>0</v>
      </c>
      <c r="P395" s="4">
        <v>0</v>
      </c>
      <c r="Q395" s="4">
        <v>0</v>
      </c>
      <c r="R395" s="4">
        <v>0</v>
      </c>
      <c r="S395" s="4">
        <v>0</v>
      </c>
      <c r="T395" s="4">
        <v>882.7</v>
      </c>
      <c r="U395" s="4">
        <v>0</v>
      </c>
      <c r="V395" s="49">
        <f t="shared" si="8"/>
        <v>48.553355335533553</v>
      </c>
      <c r="W395" s="31">
        <v>0</v>
      </c>
      <c r="X395" s="22">
        <v>0</v>
      </c>
    </row>
    <row r="396" spans="1:24" outlineLevel="7">
      <c r="A396" s="1" t="s">
        <v>146</v>
      </c>
      <c r="B396" s="1" t="s">
        <v>124</v>
      </c>
      <c r="C396" s="1" t="s">
        <v>212</v>
      </c>
      <c r="D396" s="1" t="s">
        <v>122</v>
      </c>
      <c r="E396" s="1"/>
      <c r="F396" s="1"/>
      <c r="G396" s="1"/>
      <c r="H396" s="1"/>
      <c r="I396" s="2">
        <v>0</v>
      </c>
      <c r="J396" s="3" t="s">
        <v>301</v>
      </c>
      <c r="K396" s="4">
        <v>1818</v>
      </c>
      <c r="L396" s="4">
        <v>0</v>
      </c>
      <c r="M396" s="4">
        <v>0</v>
      </c>
      <c r="N396" s="4">
        <v>0</v>
      </c>
      <c r="O396" s="4">
        <v>0</v>
      </c>
      <c r="P396" s="4">
        <v>0</v>
      </c>
      <c r="Q396" s="4">
        <v>0</v>
      </c>
      <c r="R396" s="4">
        <v>0</v>
      </c>
      <c r="S396" s="4">
        <v>0</v>
      </c>
      <c r="T396" s="4">
        <v>882.7</v>
      </c>
      <c r="U396" s="4">
        <v>0</v>
      </c>
      <c r="V396" s="49">
        <f t="shared" si="8"/>
        <v>48.553355335533553</v>
      </c>
      <c r="W396" s="31">
        <v>0</v>
      </c>
      <c r="X396" s="22">
        <v>0</v>
      </c>
    </row>
    <row r="397" spans="1:24" outlineLevel="2">
      <c r="A397" s="1" t="s">
        <v>146</v>
      </c>
      <c r="B397" s="1" t="s">
        <v>135</v>
      </c>
      <c r="C397" s="1"/>
      <c r="D397" s="1"/>
      <c r="E397" s="1"/>
      <c r="F397" s="1"/>
      <c r="G397" s="1"/>
      <c r="H397" s="1"/>
      <c r="I397" s="2">
        <v>0</v>
      </c>
      <c r="J397" s="3" t="s">
        <v>506</v>
      </c>
      <c r="K397" s="4">
        <v>5585.5</v>
      </c>
      <c r="L397" s="4">
        <v>0</v>
      </c>
      <c r="M397" s="4">
        <v>0</v>
      </c>
      <c r="N397" s="4">
        <v>0</v>
      </c>
      <c r="O397" s="4">
        <v>0</v>
      </c>
      <c r="P397" s="4">
        <v>0</v>
      </c>
      <c r="Q397" s="4">
        <v>0</v>
      </c>
      <c r="R397" s="4">
        <v>0</v>
      </c>
      <c r="S397" s="4">
        <v>4345.8</v>
      </c>
      <c r="T397" s="4">
        <f>T402+T403</f>
        <v>4344</v>
      </c>
      <c r="U397" s="4">
        <v>4344.0405000000001</v>
      </c>
      <c r="V397" s="49">
        <f t="shared" ref="V397:V459" si="9">T397/K397*100</f>
        <v>77.772804583296022</v>
      </c>
      <c r="W397" s="31">
        <v>0.77805030883537729</v>
      </c>
      <c r="X397" s="22">
        <v>0</v>
      </c>
    </row>
    <row r="398" spans="1:24" ht="38.25" outlineLevel="3">
      <c r="A398" s="1" t="s">
        <v>146</v>
      </c>
      <c r="B398" s="1" t="s">
        <v>135</v>
      </c>
      <c r="C398" s="1" t="s">
        <v>152</v>
      </c>
      <c r="D398" s="1"/>
      <c r="E398" s="1"/>
      <c r="F398" s="1"/>
      <c r="G398" s="1"/>
      <c r="H398" s="1"/>
      <c r="I398" s="2">
        <v>0</v>
      </c>
      <c r="J398" s="3" t="s">
        <v>448</v>
      </c>
      <c r="K398" s="4">
        <v>5585.5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4345.8</v>
      </c>
      <c r="T398" s="4">
        <v>4344.0405000000001</v>
      </c>
      <c r="U398" s="4">
        <v>4344.0405000000001</v>
      </c>
      <c r="V398" s="49">
        <f t="shared" si="9"/>
        <v>77.773529675051478</v>
      </c>
      <c r="W398" s="31">
        <v>0.77805030883537729</v>
      </c>
      <c r="X398" s="22">
        <v>0</v>
      </c>
    </row>
    <row r="399" spans="1:24" ht="25.5" outlineLevel="4">
      <c r="A399" s="1" t="s">
        <v>146</v>
      </c>
      <c r="B399" s="1" t="s">
        <v>135</v>
      </c>
      <c r="C399" s="1" t="s">
        <v>153</v>
      </c>
      <c r="D399" s="1"/>
      <c r="E399" s="1"/>
      <c r="F399" s="1"/>
      <c r="G399" s="1"/>
      <c r="H399" s="1"/>
      <c r="I399" s="2">
        <v>0</v>
      </c>
      <c r="J399" s="3" t="s">
        <v>449</v>
      </c>
      <c r="K399" s="4">
        <v>5585.5</v>
      </c>
      <c r="L399" s="4">
        <v>0</v>
      </c>
      <c r="M399" s="4">
        <v>0</v>
      </c>
      <c r="N399" s="4">
        <v>0</v>
      </c>
      <c r="O399" s="4">
        <v>0</v>
      </c>
      <c r="P399" s="4">
        <v>0</v>
      </c>
      <c r="Q399" s="4">
        <v>0</v>
      </c>
      <c r="R399" s="4">
        <v>0</v>
      </c>
      <c r="S399" s="4">
        <v>4345.8</v>
      </c>
      <c r="T399" s="4">
        <v>4344.0405000000001</v>
      </c>
      <c r="U399" s="4">
        <v>4344.0405000000001</v>
      </c>
      <c r="V399" s="49">
        <f t="shared" si="9"/>
        <v>77.773529675051478</v>
      </c>
      <c r="W399" s="31">
        <v>0.77805030883537729</v>
      </c>
      <c r="X399" s="22">
        <v>0</v>
      </c>
    </row>
    <row r="400" spans="1:24" ht="25.5" outlineLevel="5">
      <c r="A400" s="1" t="s">
        <v>146</v>
      </c>
      <c r="B400" s="1" t="s">
        <v>135</v>
      </c>
      <c r="C400" s="1" t="s">
        <v>154</v>
      </c>
      <c r="D400" s="1"/>
      <c r="E400" s="1"/>
      <c r="F400" s="1"/>
      <c r="G400" s="1"/>
      <c r="H400" s="1"/>
      <c r="I400" s="2">
        <v>0</v>
      </c>
      <c r="J400" s="3" t="s">
        <v>450</v>
      </c>
      <c r="K400" s="4">
        <v>5585.5</v>
      </c>
      <c r="L400" s="4">
        <v>0</v>
      </c>
      <c r="M400" s="4">
        <v>0</v>
      </c>
      <c r="N400" s="4">
        <v>0</v>
      </c>
      <c r="O400" s="4">
        <v>0</v>
      </c>
      <c r="P400" s="4">
        <v>0</v>
      </c>
      <c r="Q400" s="4">
        <v>0</v>
      </c>
      <c r="R400" s="4">
        <v>0</v>
      </c>
      <c r="S400" s="4">
        <v>4345.8</v>
      </c>
      <c r="T400" s="4">
        <v>4344.0405000000001</v>
      </c>
      <c r="U400" s="4">
        <v>4344.0405000000001</v>
      </c>
      <c r="V400" s="49">
        <f t="shared" si="9"/>
        <v>77.773529675051478</v>
      </c>
      <c r="W400" s="31">
        <v>0.77805030883537729</v>
      </c>
      <c r="X400" s="22">
        <v>0</v>
      </c>
    </row>
    <row r="401" spans="1:24" ht="25.5" outlineLevel="6">
      <c r="A401" s="1" t="s">
        <v>146</v>
      </c>
      <c r="B401" s="1" t="s">
        <v>135</v>
      </c>
      <c r="C401" s="1" t="s">
        <v>213</v>
      </c>
      <c r="D401" s="1"/>
      <c r="E401" s="1"/>
      <c r="F401" s="1"/>
      <c r="G401" s="1"/>
      <c r="H401" s="1"/>
      <c r="I401" s="2">
        <v>0</v>
      </c>
      <c r="J401" s="3" t="s">
        <v>289</v>
      </c>
      <c r="K401" s="4">
        <v>5585.5</v>
      </c>
      <c r="L401" s="4">
        <v>0</v>
      </c>
      <c r="M401" s="4">
        <v>0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4345.8</v>
      </c>
      <c r="T401" s="4">
        <v>4344.0405000000001</v>
      </c>
      <c r="U401" s="4">
        <v>4344.0405000000001</v>
      </c>
      <c r="V401" s="49">
        <f t="shared" si="9"/>
        <v>77.773529675051478</v>
      </c>
      <c r="W401" s="31">
        <v>0.77805030883537729</v>
      </c>
      <c r="X401" s="22">
        <v>0</v>
      </c>
    </row>
    <row r="402" spans="1:24" ht="25.5" outlineLevel="7">
      <c r="A402" s="1" t="s">
        <v>146</v>
      </c>
      <c r="B402" s="1" t="s">
        <v>135</v>
      </c>
      <c r="C402" s="1" t="s">
        <v>213</v>
      </c>
      <c r="D402" s="1" t="s">
        <v>9</v>
      </c>
      <c r="E402" s="1"/>
      <c r="F402" s="1"/>
      <c r="G402" s="1"/>
      <c r="H402" s="1"/>
      <c r="I402" s="2">
        <v>0</v>
      </c>
      <c r="J402" s="3" t="s">
        <v>296</v>
      </c>
      <c r="K402" s="4">
        <v>138.49760000000001</v>
      </c>
      <c r="L402" s="4">
        <v>0</v>
      </c>
      <c r="M402" s="4">
        <v>0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50</v>
      </c>
      <c r="T402" s="4">
        <v>49.2</v>
      </c>
      <c r="U402" s="4">
        <v>49.183999999999997</v>
      </c>
      <c r="V402" s="49">
        <f t="shared" si="9"/>
        <v>35.524081283718992</v>
      </c>
      <c r="W402" s="31">
        <v>0.36101708621665646</v>
      </c>
      <c r="X402" s="22">
        <v>0</v>
      </c>
    </row>
    <row r="403" spans="1:24" outlineLevel="7">
      <c r="A403" s="1" t="s">
        <v>146</v>
      </c>
      <c r="B403" s="1" t="s">
        <v>135</v>
      </c>
      <c r="C403" s="1" t="s">
        <v>213</v>
      </c>
      <c r="D403" s="1" t="s">
        <v>122</v>
      </c>
      <c r="E403" s="1"/>
      <c r="F403" s="1"/>
      <c r="G403" s="1"/>
      <c r="H403" s="1"/>
      <c r="I403" s="2">
        <v>0</v>
      </c>
      <c r="J403" s="3" t="s">
        <v>301</v>
      </c>
      <c r="K403" s="4">
        <v>5447.0024000000003</v>
      </c>
      <c r="L403" s="4">
        <v>0</v>
      </c>
      <c r="M403" s="4">
        <v>0</v>
      </c>
      <c r="N403" s="4">
        <v>0</v>
      </c>
      <c r="O403" s="4">
        <v>0</v>
      </c>
      <c r="P403" s="4">
        <v>0</v>
      </c>
      <c r="Q403" s="4">
        <v>0</v>
      </c>
      <c r="R403" s="4">
        <v>0</v>
      </c>
      <c r="S403" s="4">
        <v>4295.8</v>
      </c>
      <c r="T403" s="4">
        <v>4294.8</v>
      </c>
      <c r="U403" s="4">
        <v>4294.8564999999999</v>
      </c>
      <c r="V403" s="49">
        <f t="shared" si="9"/>
        <v>78.847037041878295</v>
      </c>
      <c r="W403" s="31">
        <v>0.78865395763365187</v>
      </c>
      <c r="X403" s="22">
        <v>0</v>
      </c>
    </row>
    <row r="404" spans="1:24" ht="28.5">
      <c r="A404" s="5" t="s">
        <v>214</v>
      </c>
      <c r="B404" s="5"/>
      <c r="C404" s="5"/>
      <c r="D404" s="5"/>
      <c r="E404" s="5"/>
      <c r="F404" s="5"/>
      <c r="G404" s="5"/>
      <c r="H404" s="5"/>
      <c r="I404" s="6">
        <v>0</v>
      </c>
      <c r="J404" s="7" t="s">
        <v>290</v>
      </c>
      <c r="K404" s="8">
        <v>20</v>
      </c>
      <c r="L404" s="8">
        <v>0</v>
      </c>
      <c r="M404" s="8">
        <v>0</v>
      </c>
      <c r="N404" s="8">
        <v>0</v>
      </c>
      <c r="O404" s="8">
        <v>0</v>
      </c>
      <c r="P404" s="8">
        <v>0</v>
      </c>
      <c r="Q404" s="8">
        <v>0</v>
      </c>
      <c r="R404" s="8">
        <v>0</v>
      </c>
      <c r="S404" s="8">
        <v>14.948499999999999</v>
      </c>
      <c r="T404" s="8">
        <v>14.9</v>
      </c>
      <c r="U404" s="8">
        <v>14.948499999999999</v>
      </c>
      <c r="V404" s="48">
        <f t="shared" si="9"/>
        <v>74.5</v>
      </c>
      <c r="W404" s="31">
        <v>0.74742126289368549</v>
      </c>
      <c r="X404" s="22">
        <v>0</v>
      </c>
    </row>
    <row r="405" spans="1:24" outlineLevel="1">
      <c r="A405" s="1" t="s">
        <v>214</v>
      </c>
      <c r="B405" s="1" t="s">
        <v>2</v>
      </c>
      <c r="C405" s="1"/>
      <c r="D405" s="1"/>
      <c r="E405" s="1"/>
      <c r="F405" s="1"/>
      <c r="G405" s="1"/>
      <c r="H405" s="1"/>
      <c r="I405" s="2">
        <v>0</v>
      </c>
      <c r="J405" s="3" t="s">
        <v>323</v>
      </c>
      <c r="K405" s="4">
        <v>20.0001</v>
      </c>
      <c r="L405" s="4">
        <v>0</v>
      </c>
      <c r="M405" s="4">
        <v>0</v>
      </c>
      <c r="N405" s="4">
        <v>0</v>
      </c>
      <c r="O405" s="4">
        <v>0</v>
      </c>
      <c r="P405" s="4">
        <v>0</v>
      </c>
      <c r="Q405" s="4">
        <v>0</v>
      </c>
      <c r="R405" s="4">
        <v>0</v>
      </c>
      <c r="S405" s="4">
        <v>14.948499999999999</v>
      </c>
      <c r="T405" s="4">
        <v>14.948499999999999</v>
      </c>
      <c r="U405" s="4">
        <v>14.948499999999999</v>
      </c>
      <c r="V405" s="49">
        <f t="shared" si="9"/>
        <v>74.742126289368542</v>
      </c>
      <c r="W405" s="31">
        <v>0.74742126289368549</v>
      </c>
      <c r="X405" s="22">
        <v>0</v>
      </c>
    </row>
    <row r="406" spans="1:24" ht="38.25" outlineLevel="2">
      <c r="A406" s="1" t="s">
        <v>214</v>
      </c>
      <c r="B406" s="1" t="s">
        <v>215</v>
      </c>
      <c r="C406" s="1"/>
      <c r="D406" s="1"/>
      <c r="E406" s="1"/>
      <c r="F406" s="1"/>
      <c r="G406" s="1"/>
      <c r="H406" s="1"/>
      <c r="I406" s="2">
        <v>0</v>
      </c>
      <c r="J406" s="3" t="s">
        <v>507</v>
      </c>
      <c r="K406" s="4">
        <v>20.0001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14.948499999999999</v>
      </c>
      <c r="T406" s="4">
        <v>14.948499999999999</v>
      </c>
      <c r="U406" s="4">
        <v>14.948499999999999</v>
      </c>
      <c r="V406" s="49">
        <f t="shared" si="9"/>
        <v>74.742126289368542</v>
      </c>
      <c r="W406" s="31">
        <v>0.74742126289368549</v>
      </c>
      <c r="X406" s="22">
        <v>0</v>
      </c>
    </row>
    <row r="407" spans="1:24" outlineLevel="3">
      <c r="A407" s="1" t="s">
        <v>214</v>
      </c>
      <c r="B407" s="1" t="s">
        <v>215</v>
      </c>
      <c r="C407" s="1" t="s">
        <v>37</v>
      </c>
      <c r="D407" s="1"/>
      <c r="E407" s="1"/>
      <c r="F407" s="1"/>
      <c r="G407" s="1"/>
      <c r="H407" s="1"/>
      <c r="I407" s="2">
        <v>0</v>
      </c>
      <c r="J407" s="3" t="s">
        <v>353</v>
      </c>
      <c r="K407" s="4">
        <v>20.0001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14.948499999999999</v>
      </c>
      <c r="T407" s="4">
        <v>14.948499999999999</v>
      </c>
      <c r="U407" s="4">
        <v>14.948499999999999</v>
      </c>
      <c r="V407" s="49">
        <f t="shared" si="9"/>
        <v>74.742126289368542</v>
      </c>
      <c r="W407" s="31">
        <v>0.74742126289368549</v>
      </c>
      <c r="X407" s="22">
        <v>0</v>
      </c>
    </row>
    <row r="408" spans="1:24" ht="25.5" outlineLevel="4">
      <c r="A408" s="1" t="s">
        <v>214</v>
      </c>
      <c r="B408" s="1" t="s">
        <v>215</v>
      </c>
      <c r="C408" s="1" t="s">
        <v>216</v>
      </c>
      <c r="D408" s="1"/>
      <c r="E408" s="1"/>
      <c r="F408" s="1"/>
      <c r="G408" s="1"/>
      <c r="H408" s="1"/>
      <c r="I408" s="2">
        <v>0</v>
      </c>
      <c r="J408" s="3" t="s">
        <v>508</v>
      </c>
      <c r="K408" s="4">
        <v>20.0001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14.948499999999999</v>
      </c>
      <c r="T408" s="4">
        <v>14.948499999999999</v>
      </c>
      <c r="U408" s="4">
        <v>14.948499999999999</v>
      </c>
      <c r="V408" s="49">
        <f t="shared" si="9"/>
        <v>74.742126289368542</v>
      </c>
      <c r="W408" s="31">
        <v>0.74742126289368549</v>
      </c>
      <c r="X408" s="22">
        <v>0</v>
      </c>
    </row>
    <row r="409" spans="1:24" ht="25.5" outlineLevel="6">
      <c r="A409" s="1" t="s">
        <v>214</v>
      </c>
      <c r="B409" s="1" t="s">
        <v>215</v>
      </c>
      <c r="C409" s="1" t="s">
        <v>217</v>
      </c>
      <c r="D409" s="1"/>
      <c r="E409" s="1"/>
      <c r="F409" s="1"/>
      <c r="G409" s="1"/>
      <c r="H409" s="1"/>
      <c r="I409" s="2">
        <v>0</v>
      </c>
      <c r="J409" s="3" t="s">
        <v>509</v>
      </c>
      <c r="K409" s="4">
        <v>20.0001</v>
      </c>
      <c r="L409" s="4">
        <v>0</v>
      </c>
      <c r="M409" s="4">
        <v>0</v>
      </c>
      <c r="N409" s="4">
        <v>0</v>
      </c>
      <c r="O409" s="4">
        <v>0</v>
      </c>
      <c r="P409" s="4">
        <v>0</v>
      </c>
      <c r="Q409" s="4">
        <v>0</v>
      </c>
      <c r="R409" s="4">
        <v>0</v>
      </c>
      <c r="S409" s="4">
        <v>14.948499999999999</v>
      </c>
      <c r="T409" s="4">
        <v>14.948499999999999</v>
      </c>
      <c r="U409" s="4">
        <v>14.948499999999999</v>
      </c>
      <c r="V409" s="49">
        <f t="shared" si="9"/>
        <v>74.742126289368542</v>
      </c>
      <c r="W409" s="31">
        <v>0.74742126289368549</v>
      </c>
      <c r="X409" s="22">
        <v>0</v>
      </c>
    </row>
    <row r="410" spans="1:24" outlineLevel="7">
      <c r="A410" s="1" t="s">
        <v>214</v>
      </c>
      <c r="B410" s="1" t="s">
        <v>215</v>
      </c>
      <c r="C410" s="1" t="s">
        <v>217</v>
      </c>
      <c r="D410" s="1" t="s">
        <v>122</v>
      </c>
      <c r="E410" s="1"/>
      <c r="F410" s="1"/>
      <c r="G410" s="1"/>
      <c r="H410" s="1"/>
      <c r="I410" s="2">
        <v>0</v>
      </c>
      <c r="J410" s="3" t="s">
        <v>301</v>
      </c>
      <c r="K410" s="4">
        <v>20</v>
      </c>
      <c r="L410" s="4">
        <v>0</v>
      </c>
      <c r="M410" s="4">
        <v>0</v>
      </c>
      <c r="N410" s="4">
        <v>0</v>
      </c>
      <c r="O410" s="4">
        <v>0</v>
      </c>
      <c r="P410" s="4">
        <v>0</v>
      </c>
      <c r="Q410" s="4">
        <v>0</v>
      </c>
      <c r="R410" s="4">
        <v>0</v>
      </c>
      <c r="S410" s="4">
        <v>14.9474</v>
      </c>
      <c r="T410" s="4">
        <v>14.9</v>
      </c>
      <c r="U410" s="4">
        <v>14.9474</v>
      </c>
      <c r="V410" s="49">
        <f t="shared" si="9"/>
        <v>74.5</v>
      </c>
      <c r="W410" s="31">
        <v>0.74740737036851845</v>
      </c>
      <c r="X410" s="22">
        <v>0</v>
      </c>
    </row>
    <row r="411" spans="1:24">
      <c r="A411" s="9" t="s">
        <v>218</v>
      </c>
      <c r="B411" s="9"/>
      <c r="C411" s="9"/>
      <c r="D411" s="9"/>
      <c r="E411" s="9"/>
      <c r="F411" s="9"/>
      <c r="G411" s="9"/>
      <c r="H411" s="9"/>
      <c r="I411" s="10">
        <v>0</v>
      </c>
      <c r="J411" s="11" t="s">
        <v>291</v>
      </c>
      <c r="K411" s="12">
        <v>664.3</v>
      </c>
      <c r="L411" s="12">
        <v>0</v>
      </c>
      <c r="M411" s="12">
        <v>0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495.56450000000001</v>
      </c>
      <c r="T411" s="12">
        <v>494.8</v>
      </c>
      <c r="U411" s="8">
        <v>494.77659999999997</v>
      </c>
      <c r="V411" s="48">
        <f t="shared" si="9"/>
        <v>74.484419689899156</v>
      </c>
      <c r="W411" s="31">
        <v>0.74599503236489539</v>
      </c>
      <c r="X411" s="22">
        <v>0</v>
      </c>
    </row>
    <row r="412" spans="1:24" outlineLevel="1">
      <c r="A412" s="1" t="s">
        <v>218</v>
      </c>
      <c r="B412" s="1" t="s">
        <v>2</v>
      </c>
      <c r="C412" s="1"/>
      <c r="D412" s="1"/>
      <c r="E412" s="1"/>
      <c r="F412" s="1"/>
      <c r="G412" s="1"/>
      <c r="H412" s="1"/>
      <c r="I412" s="2">
        <v>0</v>
      </c>
      <c r="J412" s="3" t="s">
        <v>323</v>
      </c>
      <c r="K412" s="4">
        <v>664.3</v>
      </c>
      <c r="L412" s="4">
        <v>0</v>
      </c>
      <c r="M412" s="4">
        <v>0</v>
      </c>
      <c r="N412" s="4">
        <v>0</v>
      </c>
      <c r="O412" s="4">
        <v>0</v>
      </c>
      <c r="P412" s="4">
        <v>0</v>
      </c>
      <c r="Q412" s="4">
        <v>0</v>
      </c>
      <c r="R412" s="4">
        <v>0</v>
      </c>
      <c r="S412" s="4">
        <v>495.56450000000001</v>
      </c>
      <c r="T412" s="4">
        <v>494.77659999999997</v>
      </c>
      <c r="U412" s="4">
        <v>494.77659999999997</v>
      </c>
      <c r="V412" s="49">
        <f t="shared" si="9"/>
        <v>74.480897185006782</v>
      </c>
      <c r="W412" s="31">
        <v>0.74599503236489539</v>
      </c>
      <c r="X412" s="22">
        <v>0</v>
      </c>
    </row>
    <row r="413" spans="1:24" ht="38.25" outlineLevel="2">
      <c r="A413" s="1" t="s">
        <v>218</v>
      </c>
      <c r="B413" s="1" t="s">
        <v>3</v>
      </c>
      <c r="C413" s="1"/>
      <c r="D413" s="1"/>
      <c r="E413" s="1"/>
      <c r="F413" s="1"/>
      <c r="G413" s="1"/>
      <c r="H413" s="1"/>
      <c r="I413" s="2">
        <v>0</v>
      </c>
      <c r="J413" s="3" t="s">
        <v>324</v>
      </c>
      <c r="K413" s="4">
        <v>664.3</v>
      </c>
      <c r="L413" s="4">
        <v>0</v>
      </c>
      <c r="M413" s="4">
        <v>0</v>
      </c>
      <c r="N413" s="4">
        <v>0</v>
      </c>
      <c r="O413" s="4">
        <v>0</v>
      </c>
      <c r="P413" s="4">
        <v>0</v>
      </c>
      <c r="Q413" s="4">
        <v>0</v>
      </c>
      <c r="R413" s="4">
        <v>0</v>
      </c>
      <c r="S413" s="4">
        <v>495.56450000000001</v>
      </c>
      <c r="T413" s="4">
        <v>494.77659999999997</v>
      </c>
      <c r="U413" s="4">
        <v>494.77659999999997</v>
      </c>
      <c r="V413" s="49">
        <f t="shared" si="9"/>
        <v>74.480897185006782</v>
      </c>
      <c r="W413" s="31">
        <v>0.74599503236489539</v>
      </c>
      <c r="X413" s="22">
        <v>0</v>
      </c>
    </row>
    <row r="414" spans="1:24" outlineLevel="3">
      <c r="A414" s="1" t="s">
        <v>218</v>
      </c>
      <c r="B414" s="1" t="s">
        <v>3</v>
      </c>
      <c r="C414" s="1" t="s">
        <v>37</v>
      </c>
      <c r="D414" s="1"/>
      <c r="E414" s="1"/>
      <c r="F414" s="1"/>
      <c r="G414" s="1"/>
      <c r="H414" s="1"/>
      <c r="I414" s="2">
        <v>0</v>
      </c>
      <c r="J414" s="3" t="s">
        <v>353</v>
      </c>
      <c r="K414" s="4">
        <v>664.3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495.56450000000001</v>
      </c>
      <c r="T414" s="4">
        <v>494.77659999999997</v>
      </c>
      <c r="U414" s="4">
        <v>494.77659999999997</v>
      </c>
      <c r="V414" s="49">
        <f t="shared" si="9"/>
        <v>74.480897185006782</v>
      </c>
      <c r="W414" s="31">
        <v>0.74599503236489539</v>
      </c>
      <c r="X414" s="22">
        <v>0</v>
      </c>
    </row>
    <row r="415" spans="1:24" ht="25.5" outlineLevel="4">
      <c r="A415" s="1" t="s">
        <v>218</v>
      </c>
      <c r="B415" s="1" t="s">
        <v>3</v>
      </c>
      <c r="C415" s="1" t="s">
        <v>216</v>
      </c>
      <c r="D415" s="1"/>
      <c r="E415" s="1"/>
      <c r="F415" s="1"/>
      <c r="G415" s="1"/>
      <c r="H415" s="1"/>
      <c r="I415" s="2">
        <v>0</v>
      </c>
      <c r="J415" s="3" t="s">
        <v>508</v>
      </c>
      <c r="K415" s="4">
        <v>664.3</v>
      </c>
      <c r="L415" s="4">
        <v>0</v>
      </c>
      <c r="M415" s="4">
        <v>0</v>
      </c>
      <c r="N415" s="4">
        <v>0</v>
      </c>
      <c r="O415" s="4">
        <v>0</v>
      </c>
      <c r="P415" s="4">
        <v>0</v>
      </c>
      <c r="Q415" s="4">
        <v>0</v>
      </c>
      <c r="R415" s="4">
        <v>0</v>
      </c>
      <c r="S415" s="4">
        <v>495.56450000000001</v>
      </c>
      <c r="T415" s="4">
        <v>494.77659999999997</v>
      </c>
      <c r="U415" s="4">
        <v>494.77659999999997</v>
      </c>
      <c r="V415" s="49">
        <f t="shared" si="9"/>
        <v>74.480897185006782</v>
      </c>
      <c r="W415" s="31">
        <v>0.74599503236489539</v>
      </c>
      <c r="X415" s="22">
        <v>0</v>
      </c>
    </row>
    <row r="416" spans="1:24" outlineLevel="6">
      <c r="A416" s="1" t="s">
        <v>218</v>
      </c>
      <c r="B416" s="1" t="s">
        <v>3</v>
      </c>
      <c r="C416" s="1" t="s">
        <v>219</v>
      </c>
      <c r="D416" s="1"/>
      <c r="E416" s="1"/>
      <c r="F416" s="1"/>
      <c r="G416" s="1"/>
      <c r="H416" s="1"/>
      <c r="I416" s="2">
        <v>0</v>
      </c>
      <c r="J416" s="3" t="s">
        <v>510</v>
      </c>
      <c r="K416" s="4">
        <v>664.3</v>
      </c>
      <c r="L416" s="4">
        <v>0</v>
      </c>
      <c r="M416" s="4">
        <v>0</v>
      </c>
      <c r="N416" s="4">
        <v>0</v>
      </c>
      <c r="O416" s="4">
        <v>0</v>
      </c>
      <c r="P416" s="4">
        <v>0</v>
      </c>
      <c r="Q416" s="4">
        <v>0</v>
      </c>
      <c r="R416" s="4">
        <v>0</v>
      </c>
      <c r="S416" s="4">
        <v>495.56450000000001</v>
      </c>
      <c r="T416" s="4">
        <v>494.77659999999997</v>
      </c>
      <c r="U416" s="4">
        <v>494.77659999999997</v>
      </c>
      <c r="V416" s="49">
        <f t="shared" si="9"/>
        <v>74.480897185006782</v>
      </c>
      <c r="W416" s="31">
        <v>0.74599503236489539</v>
      </c>
      <c r="X416" s="22">
        <v>0</v>
      </c>
    </row>
    <row r="417" spans="1:24" ht="53.25" customHeight="1" outlineLevel="7">
      <c r="A417" s="1" t="s">
        <v>218</v>
      </c>
      <c r="B417" s="1" t="s">
        <v>3</v>
      </c>
      <c r="C417" s="1" t="s">
        <v>219</v>
      </c>
      <c r="D417" s="1" t="s">
        <v>8</v>
      </c>
      <c r="E417" s="1"/>
      <c r="F417" s="1"/>
      <c r="G417" s="1"/>
      <c r="H417" s="1"/>
      <c r="I417" s="2">
        <v>0</v>
      </c>
      <c r="J417" s="3" t="s">
        <v>295</v>
      </c>
      <c r="K417" s="4">
        <v>610.79999999999995</v>
      </c>
      <c r="L417" s="4">
        <v>0</v>
      </c>
      <c r="M417" s="4">
        <v>0</v>
      </c>
      <c r="N417" s="4">
        <v>0</v>
      </c>
      <c r="O417" s="4">
        <v>0</v>
      </c>
      <c r="P417" s="4">
        <v>0</v>
      </c>
      <c r="Q417" s="4">
        <v>0</v>
      </c>
      <c r="R417" s="4">
        <v>0</v>
      </c>
      <c r="S417" s="4">
        <v>445.17649999999998</v>
      </c>
      <c r="T417" s="4">
        <v>444.4</v>
      </c>
      <c r="U417" s="4">
        <v>444.3886</v>
      </c>
      <c r="V417" s="49">
        <f t="shared" si="9"/>
        <v>72.757039947609698</v>
      </c>
      <c r="W417" s="31">
        <v>0.72884168303863783</v>
      </c>
      <c r="X417" s="22">
        <v>0</v>
      </c>
    </row>
    <row r="418" spans="1:24" outlineLevel="7">
      <c r="A418" s="1" t="s">
        <v>218</v>
      </c>
      <c r="B418" s="1" t="s">
        <v>3</v>
      </c>
      <c r="C418" s="1" t="s">
        <v>219</v>
      </c>
      <c r="D418" s="1" t="s">
        <v>122</v>
      </c>
      <c r="E418" s="1"/>
      <c r="F418" s="1"/>
      <c r="G418" s="1"/>
      <c r="H418" s="1"/>
      <c r="I418" s="2">
        <v>0</v>
      </c>
      <c r="J418" s="3" t="s">
        <v>301</v>
      </c>
      <c r="K418" s="4">
        <v>53.5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0</v>
      </c>
      <c r="R418" s="4">
        <v>0</v>
      </c>
      <c r="S418" s="4">
        <v>50.387999999999998</v>
      </c>
      <c r="T418" s="4">
        <v>50.4</v>
      </c>
      <c r="U418" s="4">
        <v>50.387999999999998</v>
      </c>
      <c r="V418" s="49">
        <f t="shared" si="9"/>
        <v>94.205607476635507</v>
      </c>
      <c r="W418" s="31">
        <v>0.94183177570093457</v>
      </c>
      <c r="X418" s="22">
        <v>0</v>
      </c>
    </row>
    <row r="419" spans="1:24" ht="25.5">
      <c r="A419" s="9" t="s">
        <v>220</v>
      </c>
      <c r="B419" s="9"/>
      <c r="C419" s="9"/>
      <c r="D419" s="9"/>
      <c r="E419" s="9"/>
      <c r="F419" s="9"/>
      <c r="G419" s="9"/>
      <c r="H419" s="9"/>
      <c r="I419" s="10">
        <v>0</v>
      </c>
      <c r="J419" s="11" t="s">
        <v>292</v>
      </c>
      <c r="K419" s="12">
        <v>40615.699999999997</v>
      </c>
      <c r="L419" s="12">
        <v>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30022.406999999999</v>
      </c>
      <c r="T419" s="12">
        <f>T420+T427+T457+T487</f>
        <v>29660.723999999998</v>
      </c>
      <c r="U419" s="8">
        <v>29566.232400000001</v>
      </c>
      <c r="V419" s="48">
        <f t="shared" si="9"/>
        <v>73.027730655879381</v>
      </c>
      <c r="W419" s="31">
        <v>0.73918231127371925</v>
      </c>
      <c r="X419" s="22">
        <v>0</v>
      </c>
    </row>
    <row r="420" spans="1:24" outlineLevel="1">
      <c r="A420" s="1" t="s">
        <v>220</v>
      </c>
      <c r="B420" s="1" t="s">
        <v>78</v>
      </c>
      <c r="C420" s="1"/>
      <c r="D420" s="1"/>
      <c r="E420" s="1"/>
      <c r="F420" s="1"/>
      <c r="G420" s="1"/>
      <c r="H420" s="1"/>
      <c r="I420" s="2">
        <v>0</v>
      </c>
      <c r="J420" s="3" t="s">
        <v>388</v>
      </c>
      <c r="K420" s="4">
        <v>50</v>
      </c>
      <c r="L420" s="4">
        <v>0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50</v>
      </c>
      <c r="T420" s="4">
        <v>50</v>
      </c>
      <c r="U420" s="4">
        <v>50</v>
      </c>
      <c r="V420" s="49">
        <f t="shared" si="9"/>
        <v>100</v>
      </c>
      <c r="W420" s="31">
        <v>1</v>
      </c>
      <c r="X420" s="22">
        <v>0</v>
      </c>
    </row>
    <row r="421" spans="1:24" outlineLevel="2">
      <c r="A421" s="1" t="s">
        <v>220</v>
      </c>
      <c r="B421" s="1" t="s">
        <v>147</v>
      </c>
      <c r="C421" s="1"/>
      <c r="D421" s="1"/>
      <c r="E421" s="1"/>
      <c r="F421" s="1"/>
      <c r="G421" s="1"/>
      <c r="H421" s="1"/>
      <c r="I421" s="2">
        <v>0</v>
      </c>
      <c r="J421" s="3" t="s">
        <v>442</v>
      </c>
      <c r="K421" s="4">
        <v>50</v>
      </c>
      <c r="L421" s="4">
        <v>0</v>
      </c>
      <c r="M421" s="4">
        <v>0</v>
      </c>
      <c r="N421" s="4">
        <v>0</v>
      </c>
      <c r="O421" s="4">
        <v>0</v>
      </c>
      <c r="P421" s="4">
        <v>0</v>
      </c>
      <c r="Q421" s="4">
        <v>0</v>
      </c>
      <c r="R421" s="4">
        <v>0</v>
      </c>
      <c r="S421" s="4">
        <v>50</v>
      </c>
      <c r="T421" s="4">
        <v>50</v>
      </c>
      <c r="U421" s="4">
        <v>50</v>
      </c>
      <c r="V421" s="49">
        <f t="shared" si="9"/>
        <v>100</v>
      </c>
      <c r="W421" s="31">
        <v>1</v>
      </c>
      <c r="X421" s="22">
        <v>0</v>
      </c>
    </row>
    <row r="422" spans="1:24" ht="38.25" outlineLevel="3">
      <c r="A422" s="1" t="s">
        <v>220</v>
      </c>
      <c r="B422" s="1" t="s">
        <v>147</v>
      </c>
      <c r="C422" s="1" t="s">
        <v>136</v>
      </c>
      <c r="D422" s="1"/>
      <c r="E422" s="1"/>
      <c r="F422" s="1"/>
      <c r="G422" s="1"/>
      <c r="H422" s="1"/>
      <c r="I422" s="2">
        <v>0</v>
      </c>
      <c r="J422" s="3" t="s">
        <v>431</v>
      </c>
      <c r="K422" s="4">
        <v>50</v>
      </c>
      <c r="L422" s="4">
        <v>0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0</v>
      </c>
      <c r="S422" s="4">
        <v>50</v>
      </c>
      <c r="T422" s="4">
        <v>50</v>
      </c>
      <c r="U422" s="4">
        <v>50</v>
      </c>
      <c r="V422" s="49">
        <f t="shared" si="9"/>
        <v>100</v>
      </c>
      <c r="W422" s="31">
        <v>1</v>
      </c>
      <c r="X422" s="22">
        <v>0</v>
      </c>
    </row>
    <row r="423" spans="1:24" ht="25.5" outlineLevel="4">
      <c r="A423" s="1" t="s">
        <v>220</v>
      </c>
      <c r="B423" s="1" t="s">
        <v>147</v>
      </c>
      <c r="C423" s="1" t="s">
        <v>148</v>
      </c>
      <c r="D423" s="1"/>
      <c r="E423" s="1"/>
      <c r="F423" s="1"/>
      <c r="G423" s="1"/>
      <c r="H423" s="1"/>
      <c r="I423" s="2">
        <v>0</v>
      </c>
      <c r="J423" s="3" t="s">
        <v>511</v>
      </c>
      <c r="K423" s="4">
        <v>50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50</v>
      </c>
      <c r="T423" s="4">
        <v>50</v>
      </c>
      <c r="U423" s="4">
        <v>50</v>
      </c>
      <c r="V423" s="49">
        <f t="shared" si="9"/>
        <v>100</v>
      </c>
      <c r="W423" s="31">
        <v>1</v>
      </c>
      <c r="X423" s="22">
        <v>0</v>
      </c>
    </row>
    <row r="424" spans="1:24" ht="38.25" outlineLevel="5">
      <c r="A424" s="1" t="s">
        <v>220</v>
      </c>
      <c r="B424" s="1" t="s">
        <v>147</v>
      </c>
      <c r="C424" s="1" t="s">
        <v>221</v>
      </c>
      <c r="D424" s="1"/>
      <c r="E424" s="1"/>
      <c r="F424" s="1"/>
      <c r="G424" s="1"/>
      <c r="H424" s="1"/>
      <c r="I424" s="2">
        <v>0</v>
      </c>
      <c r="J424" s="3" t="s">
        <v>512</v>
      </c>
      <c r="K424" s="4">
        <v>50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50</v>
      </c>
      <c r="T424" s="4">
        <v>50</v>
      </c>
      <c r="U424" s="4">
        <v>50</v>
      </c>
      <c r="V424" s="49">
        <f t="shared" si="9"/>
        <v>100</v>
      </c>
      <c r="W424" s="31">
        <v>1</v>
      </c>
      <c r="X424" s="22">
        <v>0</v>
      </c>
    </row>
    <row r="425" spans="1:24" ht="25.5" outlineLevel="6">
      <c r="A425" s="1" t="s">
        <v>220</v>
      </c>
      <c r="B425" s="1" t="s">
        <v>147</v>
      </c>
      <c r="C425" s="1" t="s">
        <v>222</v>
      </c>
      <c r="D425" s="1"/>
      <c r="E425" s="1"/>
      <c r="F425" s="1"/>
      <c r="G425" s="1"/>
      <c r="H425" s="1"/>
      <c r="I425" s="2">
        <v>0</v>
      </c>
      <c r="J425" s="3" t="s">
        <v>513</v>
      </c>
      <c r="K425" s="4">
        <v>50</v>
      </c>
      <c r="L425" s="4">
        <v>0</v>
      </c>
      <c r="M425" s="4">
        <v>0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50</v>
      </c>
      <c r="T425" s="4">
        <v>50</v>
      </c>
      <c r="U425" s="4">
        <v>50</v>
      </c>
      <c r="V425" s="49">
        <f t="shared" si="9"/>
        <v>100</v>
      </c>
      <c r="W425" s="31">
        <v>1</v>
      </c>
      <c r="X425" s="22">
        <v>0</v>
      </c>
    </row>
    <row r="426" spans="1:24" ht="25.5" outlineLevel="7">
      <c r="A426" s="1" t="s">
        <v>220</v>
      </c>
      <c r="B426" s="1" t="s">
        <v>147</v>
      </c>
      <c r="C426" s="1" t="s">
        <v>222</v>
      </c>
      <c r="D426" s="1" t="s">
        <v>54</v>
      </c>
      <c r="E426" s="1"/>
      <c r="F426" s="1"/>
      <c r="G426" s="1"/>
      <c r="H426" s="1"/>
      <c r="I426" s="2">
        <v>0</v>
      </c>
      <c r="J426" s="3" t="s">
        <v>299</v>
      </c>
      <c r="K426" s="4">
        <v>50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50</v>
      </c>
      <c r="T426" s="4">
        <v>50</v>
      </c>
      <c r="U426" s="4">
        <v>50</v>
      </c>
      <c r="V426" s="49">
        <f t="shared" si="9"/>
        <v>100</v>
      </c>
      <c r="W426" s="31">
        <v>1</v>
      </c>
      <c r="X426" s="22">
        <v>0</v>
      </c>
    </row>
    <row r="427" spans="1:24" outlineLevel="1">
      <c r="A427" s="1" t="s">
        <v>220</v>
      </c>
      <c r="B427" s="1" t="s">
        <v>116</v>
      </c>
      <c r="C427" s="1"/>
      <c r="D427" s="1"/>
      <c r="E427" s="1"/>
      <c r="F427" s="1"/>
      <c r="G427" s="1"/>
      <c r="H427" s="1"/>
      <c r="I427" s="2">
        <v>0</v>
      </c>
      <c r="J427" s="3" t="s">
        <v>415</v>
      </c>
      <c r="K427" s="4">
        <v>4738.3999999999996</v>
      </c>
      <c r="L427" s="4">
        <v>0</v>
      </c>
      <c r="M427" s="4">
        <v>0</v>
      </c>
      <c r="N427" s="4">
        <v>0</v>
      </c>
      <c r="O427" s="4">
        <v>0</v>
      </c>
      <c r="P427" s="4">
        <v>0</v>
      </c>
      <c r="Q427" s="4">
        <v>0</v>
      </c>
      <c r="R427" s="4">
        <v>0</v>
      </c>
      <c r="S427" s="4">
        <v>3263.8640999999998</v>
      </c>
      <c r="T427" s="4">
        <f>T428+T436</f>
        <v>3262.7820999999999</v>
      </c>
      <c r="U427" s="4">
        <v>3255.7240999999999</v>
      </c>
      <c r="V427" s="49">
        <f t="shared" si="9"/>
        <v>68.858308711801456</v>
      </c>
      <c r="W427" s="31">
        <v>0.68881143423940572</v>
      </c>
      <c r="X427" s="22">
        <v>0</v>
      </c>
    </row>
    <row r="428" spans="1:24" outlineLevel="2">
      <c r="A428" s="1" t="s">
        <v>220</v>
      </c>
      <c r="B428" s="1" t="s">
        <v>162</v>
      </c>
      <c r="C428" s="1"/>
      <c r="D428" s="1"/>
      <c r="E428" s="1"/>
      <c r="F428" s="1"/>
      <c r="G428" s="1"/>
      <c r="H428" s="1"/>
      <c r="I428" s="2">
        <v>0</v>
      </c>
      <c r="J428" s="3" t="s">
        <v>459</v>
      </c>
      <c r="K428" s="4">
        <v>4580.3999999999996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0</v>
      </c>
      <c r="R428" s="4">
        <v>0</v>
      </c>
      <c r="S428" s="4">
        <v>3147.8820999999998</v>
      </c>
      <c r="T428" s="4">
        <v>3147.8820999999998</v>
      </c>
      <c r="U428" s="4">
        <v>3140.8820999999998</v>
      </c>
      <c r="V428" s="49">
        <f t="shared" si="9"/>
        <v>68.725048030739671</v>
      </c>
      <c r="W428" s="31">
        <v>0.68725048030739677</v>
      </c>
      <c r="X428" s="22">
        <v>0</v>
      </c>
    </row>
    <row r="429" spans="1:24" ht="38.25" outlineLevel="3">
      <c r="A429" s="1" t="s">
        <v>220</v>
      </c>
      <c r="B429" s="1" t="s">
        <v>162</v>
      </c>
      <c r="C429" s="1" t="s">
        <v>223</v>
      </c>
      <c r="D429" s="1"/>
      <c r="E429" s="1"/>
      <c r="F429" s="1"/>
      <c r="G429" s="1"/>
      <c r="H429" s="1"/>
      <c r="I429" s="2">
        <v>0</v>
      </c>
      <c r="J429" s="3" t="s">
        <v>514</v>
      </c>
      <c r="K429" s="4">
        <v>4580.3999999999996</v>
      </c>
      <c r="L429" s="4">
        <v>0</v>
      </c>
      <c r="M429" s="4">
        <v>0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3147.8820999999998</v>
      </c>
      <c r="T429" s="4">
        <v>3147.8820999999998</v>
      </c>
      <c r="U429" s="4">
        <v>3140.8820999999998</v>
      </c>
      <c r="V429" s="49">
        <f t="shared" si="9"/>
        <v>68.725048030739671</v>
      </c>
      <c r="W429" s="31">
        <v>0.68725048030739677</v>
      </c>
      <c r="X429" s="22">
        <v>0</v>
      </c>
    </row>
    <row r="430" spans="1:24" ht="38.25" outlineLevel="4">
      <c r="A430" s="1" t="s">
        <v>220</v>
      </c>
      <c r="B430" s="1" t="s">
        <v>162</v>
      </c>
      <c r="C430" s="1" t="s">
        <v>224</v>
      </c>
      <c r="D430" s="1"/>
      <c r="E430" s="1"/>
      <c r="F430" s="1"/>
      <c r="G430" s="1"/>
      <c r="H430" s="1"/>
      <c r="I430" s="2">
        <v>0</v>
      </c>
      <c r="J430" s="3" t="s">
        <v>515</v>
      </c>
      <c r="K430" s="4">
        <v>4580.3999999999996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3147.8820999999998</v>
      </c>
      <c r="T430" s="4">
        <v>3147.8820999999998</v>
      </c>
      <c r="U430" s="4">
        <v>3140.8820999999998</v>
      </c>
      <c r="V430" s="49">
        <f t="shared" si="9"/>
        <v>68.725048030739671</v>
      </c>
      <c r="W430" s="31">
        <v>0.68725048030739677</v>
      </c>
      <c r="X430" s="22">
        <v>0</v>
      </c>
    </row>
    <row r="431" spans="1:24" ht="25.5" outlineLevel="5">
      <c r="A431" s="1" t="s">
        <v>220</v>
      </c>
      <c r="B431" s="1" t="s">
        <v>162</v>
      </c>
      <c r="C431" s="1" t="s">
        <v>225</v>
      </c>
      <c r="D431" s="1"/>
      <c r="E431" s="1"/>
      <c r="F431" s="1"/>
      <c r="G431" s="1"/>
      <c r="H431" s="1"/>
      <c r="I431" s="2">
        <v>0</v>
      </c>
      <c r="J431" s="3" t="s">
        <v>516</v>
      </c>
      <c r="K431" s="4">
        <v>4580.3999999999996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3147.8820999999998</v>
      </c>
      <c r="T431" s="4">
        <v>3147.8820999999998</v>
      </c>
      <c r="U431" s="4">
        <v>3140.8820999999998</v>
      </c>
      <c r="V431" s="49">
        <f t="shared" si="9"/>
        <v>68.725048030739671</v>
      </c>
      <c r="W431" s="31">
        <v>0.68725048030739677</v>
      </c>
      <c r="X431" s="22">
        <v>0</v>
      </c>
    </row>
    <row r="432" spans="1:24" ht="25.5" outlineLevel="6">
      <c r="A432" s="1" t="s">
        <v>220</v>
      </c>
      <c r="B432" s="1" t="s">
        <v>162</v>
      </c>
      <c r="C432" s="1" t="s">
        <v>226</v>
      </c>
      <c r="D432" s="1"/>
      <c r="E432" s="1"/>
      <c r="F432" s="1"/>
      <c r="G432" s="1"/>
      <c r="H432" s="1"/>
      <c r="I432" s="2">
        <v>0</v>
      </c>
      <c r="J432" s="3" t="s">
        <v>517</v>
      </c>
      <c r="K432" s="4">
        <v>4567.8999999999996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3135.3841000000002</v>
      </c>
      <c r="T432" s="4">
        <v>3135.3841000000002</v>
      </c>
      <c r="U432" s="4">
        <v>3128.3841000000002</v>
      </c>
      <c r="V432" s="49">
        <f t="shared" si="9"/>
        <v>68.639508307975234</v>
      </c>
      <c r="W432" s="31">
        <v>0.68639508307975217</v>
      </c>
      <c r="X432" s="22">
        <v>0</v>
      </c>
    </row>
    <row r="433" spans="1:24" ht="25.5" outlineLevel="7">
      <c r="A433" s="1" t="s">
        <v>220</v>
      </c>
      <c r="B433" s="1" t="s">
        <v>162</v>
      </c>
      <c r="C433" s="1" t="s">
        <v>226</v>
      </c>
      <c r="D433" s="1" t="s">
        <v>54</v>
      </c>
      <c r="E433" s="1"/>
      <c r="F433" s="1"/>
      <c r="G433" s="1"/>
      <c r="H433" s="1"/>
      <c r="I433" s="2">
        <v>0</v>
      </c>
      <c r="J433" s="3" t="s">
        <v>299</v>
      </c>
      <c r="K433" s="4">
        <v>4567.8999999999996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0</v>
      </c>
      <c r="R433" s="4">
        <v>0</v>
      </c>
      <c r="S433" s="4">
        <v>3135.3841000000002</v>
      </c>
      <c r="T433" s="4">
        <v>3135.4</v>
      </c>
      <c r="U433" s="4">
        <v>3128.3841000000002</v>
      </c>
      <c r="V433" s="49">
        <f t="shared" si="9"/>
        <v>68.639856389150381</v>
      </c>
      <c r="W433" s="31">
        <v>0.68639508307975217</v>
      </c>
      <c r="X433" s="22">
        <v>0</v>
      </c>
    </row>
    <row r="434" spans="1:24" outlineLevel="6">
      <c r="A434" s="1" t="s">
        <v>220</v>
      </c>
      <c r="B434" s="1" t="s">
        <v>162</v>
      </c>
      <c r="C434" s="1" t="s">
        <v>227</v>
      </c>
      <c r="D434" s="1"/>
      <c r="E434" s="1"/>
      <c r="F434" s="1"/>
      <c r="G434" s="1"/>
      <c r="H434" s="1"/>
      <c r="I434" s="2">
        <v>0</v>
      </c>
      <c r="J434" s="3" t="s">
        <v>454</v>
      </c>
      <c r="K434" s="4">
        <v>12.5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12.497999999999999</v>
      </c>
      <c r="T434" s="4">
        <v>12.497999999999999</v>
      </c>
      <c r="U434" s="4">
        <v>12.497999999999999</v>
      </c>
      <c r="V434" s="49">
        <f t="shared" si="9"/>
        <v>99.983999999999995</v>
      </c>
      <c r="W434" s="31">
        <v>0.99983999999999995</v>
      </c>
      <c r="X434" s="22">
        <v>0</v>
      </c>
    </row>
    <row r="435" spans="1:24" ht="25.5" outlineLevel="7">
      <c r="A435" s="1" t="s">
        <v>220</v>
      </c>
      <c r="B435" s="1" t="s">
        <v>162</v>
      </c>
      <c r="C435" s="1" t="s">
        <v>227</v>
      </c>
      <c r="D435" s="1" t="s">
        <v>54</v>
      </c>
      <c r="E435" s="1"/>
      <c r="F435" s="1"/>
      <c r="G435" s="1"/>
      <c r="H435" s="1"/>
      <c r="I435" s="2">
        <v>0</v>
      </c>
      <c r="J435" s="3" t="s">
        <v>299</v>
      </c>
      <c r="K435" s="4">
        <v>12.5</v>
      </c>
      <c r="L435" s="4">
        <v>0</v>
      </c>
      <c r="M435" s="4">
        <v>0</v>
      </c>
      <c r="N435" s="4">
        <v>0</v>
      </c>
      <c r="O435" s="4">
        <v>0</v>
      </c>
      <c r="P435" s="4">
        <v>0</v>
      </c>
      <c r="Q435" s="4">
        <v>0</v>
      </c>
      <c r="R435" s="4">
        <v>0</v>
      </c>
      <c r="S435" s="4">
        <v>12.497999999999999</v>
      </c>
      <c r="T435" s="4">
        <v>12.5</v>
      </c>
      <c r="U435" s="4">
        <v>12.497999999999999</v>
      </c>
      <c r="V435" s="49">
        <f t="shared" si="9"/>
        <v>100</v>
      </c>
      <c r="W435" s="31">
        <v>0.99983999999999995</v>
      </c>
      <c r="X435" s="22">
        <v>0</v>
      </c>
    </row>
    <row r="436" spans="1:24" outlineLevel="2">
      <c r="A436" s="1" t="s">
        <v>220</v>
      </c>
      <c r="B436" s="1" t="s">
        <v>197</v>
      </c>
      <c r="C436" s="1"/>
      <c r="D436" s="1"/>
      <c r="E436" s="1"/>
      <c r="F436" s="1"/>
      <c r="G436" s="1"/>
      <c r="H436" s="1"/>
      <c r="I436" s="2">
        <v>0</v>
      </c>
      <c r="J436" s="3" t="s">
        <v>491</v>
      </c>
      <c r="K436" s="4">
        <v>158</v>
      </c>
      <c r="L436" s="4">
        <v>0</v>
      </c>
      <c r="M436" s="4">
        <v>0</v>
      </c>
      <c r="N436" s="4">
        <v>0</v>
      </c>
      <c r="O436" s="4">
        <v>0</v>
      </c>
      <c r="P436" s="4">
        <v>0</v>
      </c>
      <c r="Q436" s="4">
        <v>0</v>
      </c>
      <c r="R436" s="4">
        <v>0</v>
      </c>
      <c r="S436" s="4">
        <v>115.982</v>
      </c>
      <c r="T436" s="4">
        <f>T441+T443+T446+T448+T451+T453+T456</f>
        <v>114.9</v>
      </c>
      <c r="U436" s="4">
        <v>114.842</v>
      </c>
      <c r="V436" s="49">
        <f t="shared" si="9"/>
        <v>72.721518987341767</v>
      </c>
      <c r="W436" s="31">
        <v>0.73406329113924051</v>
      </c>
      <c r="X436" s="22">
        <v>0</v>
      </c>
    </row>
    <row r="437" spans="1:24" ht="38.25" outlineLevel="3">
      <c r="A437" s="1" t="s">
        <v>220</v>
      </c>
      <c r="B437" s="1" t="s">
        <v>197</v>
      </c>
      <c r="C437" s="1" t="s">
        <v>60</v>
      </c>
      <c r="D437" s="1"/>
      <c r="E437" s="1"/>
      <c r="F437" s="1"/>
      <c r="G437" s="1"/>
      <c r="H437" s="1"/>
      <c r="I437" s="2">
        <v>0</v>
      </c>
      <c r="J437" s="3" t="s">
        <v>373</v>
      </c>
      <c r="K437" s="4">
        <v>158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115.982</v>
      </c>
      <c r="T437" s="4">
        <v>114.9</v>
      </c>
      <c r="U437" s="4">
        <v>114.842</v>
      </c>
      <c r="V437" s="49">
        <f t="shared" si="9"/>
        <v>72.721518987341767</v>
      </c>
      <c r="W437" s="31">
        <v>0.73406329113924051</v>
      </c>
      <c r="X437" s="22">
        <v>0</v>
      </c>
    </row>
    <row r="438" spans="1:24" ht="25.5" outlineLevel="4">
      <c r="A438" s="1" t="s">
        <v>220</v>
      </c>
      <c r="B438" s="1" t="s">
        <v>197</v>
      </c>
      <c r="C438" s="1" t="s">
        <v>228</v>
      </c>
      <c r="D438" s="1"/>
      <c r="E438" s="1"/>
      <c r="F438" s="1"/>
      <c r="G438" s="1"/>
      <c r="H438" s="1"/>
      <c r="I438" s="2">
        <v>0</v>
      </c>
      <c r="J438" s="3" t="s">
        <v>518</v>
      </c>
      <c r="K438" s="4">
        <v>158</v>
      </c>
      <c r="L438" s="4">
        <v>0</v>
      </c>
      <c r="M438" s="4">
        <v>0</v>
      </c>
      <c r="N438" s="4">
        <v>0</v>
      </c>
      <c r="O438" s="4">
        <v>0</v>
      </c>
      <c r="P438" s="4">
        <v>0</v>
      </c>
      <c r="Q438" s="4">
        <v>0</v>
      </c>
      <c r="R438" s="4">
        <v>0</v>
      </c>
      <c r="S438" s="4">
        <v>115.982</v>
      </c>
      <c r="T438" s="4">
        <v>114.9</v>
      </c>
      <c r="U438" s="4">
        <v>114.842</v>
      </c>
      <c r="V438" s="49">
        <f t="shared" si="9"/>
        <v>72.721518987341767</v>
      </c>
      <c r="W438" s="31">
        <v>0.73406329113924051</v>
      </c>
      <c r="X438" s="22">
        <v>0</v>
      </c>
    </row>
    <row r="439" spans="1:24" ht="25.5" outlineLevel="5">
      <c r="A439" s="1" t="s">
        <v>220</v>
      </c>
      <c r="B439" s="1" t="s">
        <v>197</v>
      </c>
      <c r="C439" s="1" t="s">
        <v>229</v>
      </c>
      <c r="D439" s="1"/>
      <c r="E439" s="1"/>
      <c r="F439" s="1"/>
      <c r="G439" s="1"/>
      <c r="H439" s="1"/>
      <c r="I439" s="2">
        <v>0</v>
      </c>
      <c r="J439" s="3" t="s">
        <v>519</v>
      </c>
      <c r="K439" s="4">
        <v>26</v>
      </c>
      <c r="L439" s="4">
        <v>0</v>
      </c>
      <c r="M439" s="4">
        <v>0</v>
      </c>
      <c r="N439" s="4">
        <v>0</v>
      </c>
      <c r="O439" s="4">
        <v>0</v>
      </c>
      <c r="P439" s="4">
        <v>0</v>
      </c>
      <c r="Q439" s="4">
        <v>0</v>
      </c>
      <c r="R439" s="4">
        <v>0</v>
      </c>
      <c r="S439" s="4">
        <v>24.97</v>
      </c>
      <c r="T439" s="4">
        <v>24.97</v>
      </c>
      <c r="U439" s="4">
        <v>24.97</v>
      </c>
      <c r="V439" s="49">
        <f t="shared" si="9"/>
        <v>96.038461538461533</v>
      </c>
      <c r="W439" s="31">
        <v>0.96038461538461539</v>
      </c>
      <c r="X439" s="22">
        <v>0</v>
      </c>
    </row>
    <row r="440" spans="1:24" ht="38.25" outlineLevel="6">
      <c r="A440" s="1" t="s">
        <v>220</v>
      </c>
      <c r="B440" s="1" t="s">
        <v>197</v>
      </c>
      <c r="C440" s="1" t="s">
        <v>230</v>
      </c>
      <c r="D440" s="1"/>
      <c r="E440" s="1"/>
      <c r="F440" s="1"/>
      <c r="G440" s="1"/>
      <c r="H440" s="1"/>
      <c r="I440" s="2">
        <v>0</v>
      </c>
      <c r="J440" s="3" t="s">
        <v>520</v>
      </c>
      <c r="K440" s="4">
        <v>22</v>
      </c>
      <c r="L440" s="4">
        <v>0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20.97</v>
      </c>
      <c r="T440" s="4">
        <v>20.97</v>
      </c>
      <c r="U440" s="4">
        <v>20.97</v>
      </c>
      <c r="V440" s="49">
        <f t="shared" si="9"/>
        <v>95.318181818181813</v>
      </c>
      <c r="W440" s="31">
        <v>0.95318181818181813</v>
      </c>
      <c r="X440" s="22">
        <v>0</v>
      </c>
    </row>
    <row r="441" spans="1:24" ht="25.5" outlineLevel="7">
      <c r="A441" s="1" t="s">
        <v>220</v>
      </c>
      <c r="B441" s="1" t="s">
        <v>197</v>
      </c>
      <c r="C441" s="1" t="s">
        <v>230</v>
      </c>
      <c r="D441" s="1" t="s">
        <v>9</v>
      </c>
      <c r="E441" s="1"/>
      <c r="F441" s="1"/>
      <c r="G441" s="1"/>
      <c r="H441" s="1"/>
      <c r="I441" s="2">
        <v>0</v>
      </c>
      <c r="J441" s="3" t="s">
        <v>329</v>
      </c>
      <c r="K441" s="4">
        <v>22</v>
      </c>
      <c r="L441" s="4">
        <v>0</v>
      </c>
      <c r="M441" s="4">
        <v>0</v>
      </c>
      <c r="N441" s="4">
        <v>0</v>
      </c>
      <c r="O441" s="4">
        <v>0</v>
      </c>
      <c r="P441" s="4">
        <v>0</v>
      </c>
      <c r="Q441" s="4">
        <v>0</v>
      </c>
      <c r="R441" s="4">
        <v>0</v>
      </c>
      <c r="S441" s="4">
        <v>20.97</v>
      </c>
      <c r="T441" s="4">
        <v>21</v>
      </c>
      <c r="U441" s="4">
        <v>20.97</v>
      </c>
      <c r="V441" s="49">
        <f t="shared" si="9"/>
        <v>95.454545454545453</v>
      </c>
      <c r="W441" s="31">
        <v>0.95318181818181813</v>
      </c>
      <c r="X441" s="22">
        <v>0</v>
      </c>
    </row>
    <row r="442" spans="1:24" ht="25.5" outlineLevel="6">
      <c r="A442" s="1" t="s">
        <v>220</v>
      </c>
      <c r="B442" s="1" t="s">
        <v>197</v>
      </c>
      <c r="C442" s="1" t="s">
        <v>231</v>
      </c>
      <c r="D442" s="1"/>
      <c r="E442" s="1"/>
      <c r="F442" s="1"/>
      <c r="G442" s="1"/>
      <c r="H442" s="1"/>
      <c r="I442" s="2">
        <v>0</v>
      </c>
      <c r="J442" s="3" t="s">
        <v>521</v>
      </c>
      <c r="K442" s="4">
        <v>4</v>
      </c>
      <c r="L442" s="4">
        <v>0</v>
      </c>
      <c r="M442" s="4">
        <v>0</v>
      </c>
      <c r="N442" s="4">
        <v>0</v>
      </c>
      <c r="O442" s="4">
        <v>0</v>
      </c>
      <c r="P442" s="4">
        <v>0</v>
      </c>
      <c r="Q442" s="4">
        <v>0</v>
      </c>
      <c r="R442" s="4">
        <v>0</v>
      </c>
      <c r="S442" s="4">
        <v>4</v>
      </c>
      <c r="T442" s="4">
        <v>4</v>
      </c>
      <c r="U442" s="4">
        <v>4</v>
      </c>
      <c r="V442" s="49">
        <f t="shared" si="9"/>
        <v>100</v>
      </c>
      <c r="W442" s="31">
        <v>1</v>
      </c>
      <c r="X442" s="22">
        <v>0</v>
      </c>
    </row>
    <row r="443" spans="1:24" ht="25.5" outlineLevel="7">
      <c r="A443" s="1" t="s">
        <v>220</v>
      </c>
      <c r="B443" s="1" t="s">
        <v>197</v>
      </c>
      <c r="C443" s="1" t="s">
        <v>231</v>
      </c>
      <c r="D443" s="1" t="s">
        <v>9</v>
      </c>
      <c r="E443" s="1"/>
      <c r="F443" s="1"/>
      <c r="G443" s="1"/>
      <c r="H443" s="1"/>
      <c r="I443" s="2">
        <v>0</v>
      </c>
      <c r="J443" s="3" t="s">
        <v>329</v>
      </c>
      <c r="K443" s="4">
        <v>4</v>
      </c>
      <c r="L443" s="4">
        <v>0</v>
      </c>
      <c r="M443" s="4">
        <v>0</v>
      </c>
      <c r="N443" s="4">
        <v>0</v>
      </c>
      <c r="O443" s="4">
        <v>0</v>
      </c>
      <c r="P443" s="4">
        <v>0</v>
      </c>
      <c r="Q443" s="4">
        <v>0</v>
      </c>
      <c r="R443" s="4">
        <v>0</v>
      </c>
      <c r="S443" s="4">
        <v>4</v>
      </c>
      <c r="T443" s="4">
        <v>4</v>
      </c>
      <c r="U443" s="4">
        <v>4</v>
      </c>
      <c r="V443" s="49">
        <f t="shared" si="9"/>
        <v>100</v>
      </c>
      <c r="W443" s="31">
        <v>1</v>
      </c>
      <c r="X443" s="22">
        <v>0</v>
      </c>
    </row>
    <row r="444" spans="1:24" outlineLevel="5">
      <c r="A444" s="1" t="s">
        <v>220</v>
      </c>
      <c r="B444" s="1" t="s">
        <v>197</v>
      </c>
      <c r="C444" s="1" t="s">
        <v>232</v>
      </c>
      <c r="D444" s="1"/>
      <c r="E444" s="1"/>
      <c r="F444" s="1"/>
      <c r="G444" s="1"/>
      <c r="H444" s="1"/>
      <c r="I444" s="2">
        <v>0</v>
      </c>
      <c r="J444" s="3" t="s">
        <v>522</v>
      </c>
      <c r="K444" s="4">
        <v>40</v>
      </c>
      <c r="L444" s="4">
        <v>0</v>
      </c>
      <c r="M444" s="4">
        <v>0</v>
      </c>
      <c r="N444" s="4">
        <v>0</v>
      </c>
      <c r="O444" s="4">
        <v>0</v>
      </c>
      <c r="P444" s="4">
        <v>0</v>
      </c>
      <c r="Q444" s="4">
        <v>0</v>
      </c>
      <c r="R444" s="4">
        <v>0</v>
      </c>
      <c r="S444" s="4">
        <v>40</v>
      </c>
      <c r="T444" s="4">
        <v>40</v>
      </c>
      <c r="U444" s="4">
        <v>40</v>
      </c>
      <c r="V444" s="49">
        <f t="shared" si="9"/>
        <v>100</v>
      </c>
      <c r="W444" s="31">
        <v>1</v>
      </c>
      <c r="X444" s="22">
        <v>0</v>
      </c>
    </row>
    <row r="445" spans="1:24" ht="25.5" outlineLevel="6">
      <c r="A445" s="1" t="s">
        <v>220</v>
      </c>
      <c r="B445" s="1" t="s">
        <v>197</v>
      </c>
      <c r="C445" s="1" t="s">
        <v>233</v>
      </c>
      <c r="D445" s="1"/>
      <c r="E445" s="1"/>
      <c r="F445" s="1"/>
      <c r="G445" s="1"/>
      <c r="H445" s="1"/>
      <c r="I445" s="2">
        <v>0</v>
      </c>
      <c r="J445" s="3" t="s">
        <v>523</v>
      </c>
      <c r="K445" s="4">
        <v>10</v>
      </c>
      <c r="L445" s="4">
        <v>0</v>
      </c>
      <c r="M445" s="4">
        <v>0</v>
      </c>
      <c r="N445" s="4">
        <v>0</v>
      </c>
      <c r="O445" s="4">
        <v>0</v>
      </c>
      <c r="P445" s="4">
        <v>0</v>
      </c>
      <c r="Q445" s="4">
        <v>0</v>
      </c>
      <c r="R445" s="4">
        <v>0</v>
      </c>
      <c r="S445" s="4">
        <v>10</v>
      </c>
      <c r="T445" s="4">
        <v>10</v>
      </c>
      <c r="U445" s="4">
        <v>10</v>
      </c>
      <c r="V445" s="49">
        <f t="shared" si="9"/>
        <v>100</v>
      </c>
      <c r="W445" s="31">
        <v>1</v>
      </c>
      <c r="X445" s="22">
        <v>0</v>
      </c>
    </row>
    <row r="446" spans="1:24" ht="25.5" outlineLevel="7">
      <c r="A446" s="1" t="s">
        <v>220</v>
      </c>
      <c r="B446" s="1" t="s">
        <v>197</v>
      </c>
      <c r="C446" s="1" t="s">
        <v>233</v>
      </c>
      <c r="D446" s="1" t="s">
        <v>9</v>
      </c>
      <c r="E446" s="1"/>
      <c r="F446" s="1"/>
      <c r="G446" s="1"/>
      <c r="H446" s="1"/>
      <c r="I446" s="2">
        <v>0</v>
      </c>
      <c r="J446" s="3" t="s">
        <v>329</v>
      </c>
      <c r="K446" s="4">
        <v>10</v>
      </c>
      <c r="L446" s="4">
        <v>0</v>
      </c>
      <c r="M446" s="4">
        <v>0</v>
      </c>
      <c r="N446" s="4">
        <v>0</v>
      </c>
      <c r="O446" s="4">
        <v>0</v>
      </c>
      <c r="P446" s="4">
        <v>0</v>
      </c>
      <c r="Q446" s="4">
        <v>0</v>
      </c>
      <c r="R446" s="4">
        <v>0</v>
      </c>
      <c r="S446" s="4">
        <v>10</v>
      </c>
      <c r="T446" s="4">
        <v>10</v>
      </c>
      <c r="U446" s="4">
        <v>10</v>
      </c>
      <c r="V446" s="49">
        <f t="shared" si="9"/>
        <v>100</v>
      </c>
      <c r="W446" s="31">
        <v>1</v>
      </c>
      <c r="X446" s="22">
        <v>0</v>
      </c>
    </row>
    <row r="447" spans="1:24" ht="25.5" outlineLevel="6">
      <c r="A447" s="1" t="s">
        <v>220</v>
      </c>
      <c r="B447" s="1" t="s">
        <v>197</v>
      </c>
      <c r="C447" s="1" t="s">
        <v>234</v>
      </c>
      <c r="D447" s="1"/>
      <c r="E447" s="1"/>
      <c r="F447" s="1"/>
      <c r="G447" s="1"/>
      <c r="H447" s="1"/>
      <c r="I447" s="2">
        <v>0</v>
      </c>
      <c r="J447" s="3" t="s">
        <v>524</v>
      </c>
      <c r="K447" s="4">
        <v>30</v>
      </c>
      <c r="L447" s="4">
        <v>0</v>
      </c>
      <c r="M447" s="4">
        <v>0</v>
      </c>
      <c r="N447" s="4">
        <v>0</v>
      </c>
      <c r="O447" s="4">
        <v>0</v>
      </c>
      <c r="P447" s="4">
        <v>0</v>
      </c>
      <c r="Q447" s="4">
        <v>0</v>
      </c>
      <c r="R447" s="4">
        <v>0</v>
      </c>
      <c r="S447" s="4">
        <v>30</v>
      </c>
      <c r="T447" s="4">
        <v>30</v>
      </c>
      <c r="U447" s="4">
        <v>30</v>
      </c>
      <c r="V447" s="49">
        <f t="shared" si="9"/>
        <v>100</v>
      </c>
      <c r="W447" s="31">
        <v>1</v>
      </c>
      <c r="X447" s="22">
        <v>0</v>
      </c>
    </row>
    <row r="448" spans="1:24" ht="25.5" outlineLevel="7">
      <c r="A448" s="1" t="s">
        <v>220</v>
      </c>
      <c r="B448" s="1" t="s">
        <v>197</v>
      </c>
      <c r="C448" s="1" t="s">
        <v>234</v>
      </c>
      <c r="D448" s="1" t="s">
        <v>9</v>
      </c>
      <c r="E448" s="1"/>
      <c r="F448" s="1"/>
      <c r="G448" s="1"/>
      <c r="H448" s="1"/>
      <c r="I448" s="2">
        <v>0</v>
      </c>
      <c r="J448" s="3" t="s">
        <v>296</v>
      </c>
      <c r="K448" s="4">
        <v>30</v>
      </c>
      <c r="L448" s="4">
        <v>0</v>
      </c>
      <c r="M448" s="4">
        <v>0</v>
      </c>
      <c r="N448" s="4">
        <v>0</v>
      </c>
      <c r="O448" s="4">
        <v>0</v>
      </c>
      <c r="P448" s="4">
        <v>0</v>
      </c>
      <c r="Q448" s="4">
        <v>0</v>
      </c>
      <c r="R448" s="4">
        <v>0</v>
      </c>
      <c r="S448" s="4">
        <v>30</v>
      </c>
      <c r="T448" s="4">
        <v>30</v>
      </c>
      <c r="U448" s="4">
        <v>30</v>
      </c>
      <c r="V448" s="49">
        <f t="shared" si="9"/>
        <v>100</v>
      </c>
      <c r="W448" s="31">
        <v>1</v>
      </c>
      <c r="X448" s="22">
        <v>0</v>
      </c>
    </row>
    <row r="449" spans="1:24" ht="27" customHeight="1" outlineLevel="5">
      <c r="A449" s="1" t="s">
        <v>220</v>
      </c>
      <c r="B449" s="1" t="s">
        <v>197</v>
      </c>
      <c r="C449" s="1" t="s">
        <v>235</v>
      </c>
      <c r="D449" s="1"/>
      <c r="E449" s="1"/>
      <c r="F449" s="1"/>
      <c r="G449" s="1"/>
      <c r="H449" s="1"/>
      <c r="I449" s="2">
        <v>0</v>
      </c>
      <c r="J449" s="3" t="s">
        <v>525</v>
      </c>
      <c r="K449" s="4">
        <v>60</v>
      </c>
      <c r="L449" s="4">
        <v>0</v>
      </c>
      <c r="M449" s="4">
        <v>0</v>
      </c>
      <c r="N449" s="4">
        <v>0</v>
      </c>
      <c r="O449" s="4">
        <v>0</v>
      </c>
      <c r="P449" s="4">
        <v>0</v>
      </c>
      <c r="Q449" s="4">
        <v>0</v>
      </c>
      <c r="R449" s="4">
        <v>0</v>
      </c>
      <c r="S449" s="4">
        <v>32.009</v>
      </c>
      <c r="T449" s="4">
        <v>32.009</v>
      </c>
      <c r="U449" s="4">
        <v>32.009</v>
      </c>
      <c r="V449" s="49">
        <f t="shared" si="9"/>
        <v>53.348333333333329</v>
      </c>
      <c r="W449" s="31">
        <v>0.53348333333333331</v>
      </c>
      <c r="X449" s="22">
        <v>0</v>
      </c>
    </row>
    <row r="450" spans="1:24" ht="38.25" outlineLevel="6">
      <c r="A450" s="1" t="s">
        <v>220</v>
      </c>
      <c r="B450" s="1" t="s">
        <v>197</v>
      </c>
      <c r="C450" s="1" t="s">
        <v>236</v>
      </c>
      <c r="D450" s="1"/>
      <c r="E450" s="1"/>
      <c r="F450" s="1"/>
      <c r="G450" s="1"/>
      <c r="H450" s="1"/>
      <c r="I450" s="2">
        <v>0</v>
      </c>
      <c r="J450" s="3" t="s">
        <v>526</v>
      </c>
      <c r="K450" s="4">
        <v>30</v>
      </c>
      <c r="L450" s="4">
        <v>0</v>
      </c>
      <c r="M450" s="4">
        <v>0</v>
      </c>
      <c r="N450" s="4">
        <v>0</v>
      </c>
      <c r="O450" s="4">
        <v>0</v>
      </c>
      <c r="P450" s="4">
        <v>0</v>
      </c>
      <c r="Q450" s="4">
        <v>0</v>
      </c>
      <c r="R450" s="4">
        <v>0</v>
      </c>
      <c r="S450" s="4">
        <v>24.009</v>
      </c>
      <c r="T450" s="4">
        <v>24.009</v>
      </c>
      <c r="U450" s="4">
        <v>24.009</v>
      </c>
      <c r="V450" s="49">
        <f t="shared" si="9"/>
        <v>80.03</v>
      </c>
      <c r="W450" s="31">
        <v>0.80030000000000001</v>
      </c>
      <c r="X450" s="22">
        <v>0</v>
      </c>
    </row>
    <row r="451" spans="1:24" ht="25.5" outlineLevel="7">
      <c r="A451" s="1" t="s">
        <v>220</v>
      </c>
      <c r="B451" s="1" t="s">
        <v>197</v>
      </c>
      <c r="C451" s="1" t="s">
        <v>236</v>
      </c>
      <c r="D451" s="1" t="s">
        <v>9</v>
      </c>
      <c r="E451" s="1"/>
      <c r="F451" s="1"/>
      <c r="G451" s="1"/>
      <c r="H451" s="1"/>
      <c r="I451" s="2">
        <v>0</v>
      </c>
      <c r="J451" s="3" t="s">
        <v>329</v>
      </c>
      <c r="K451" s="4">
        <v>30</v>
      </c>
      <c r="L451" s="4">
        <v>0</v>
      </c>
      <c r="M451" s="4">
        <v>0</v>
      </c>
      <c r="N451" s="4">
        <v>0</v>
      </c>
      <c r="O451" s="4">
        <v>0</v>
      </c>
      <c r="P451" s="4">
        <v>0</v>
      </c>
      <c r="Q451" s="4">
        <v>0</v>
      </c>
      <c r="R451" s="4">
        <v>0</v>
      </c>
      <c r="S451" s="4">
        <v>24.009</v>
      </c>
      <c r="T451" s="4">
        <v>24</v>
      </c>
      <c r="U451" s="4">
        <v>24.009</v>
      </c>
      <c r="V451" s="49">
        <f t="shared" si="9"/>
        <v>80</v>
      </c>
      <c r="W451" s="31">
        <v>0.80030000000000001</v>
      </c>
      <c r="X451" s="22">
        <v>0</v>
      </c>
    </row>
    <row r="452" spans="1:24" ht="38.25" outlineLevel="6">
      <c r="A452" s="1" t="s">
        <v>220</v>
      </c>
      <c r="B452" s="1" t="s">
        <v>197</v>
      </c>
      <c r="C452" s="1" t="s">
        <v>237</v>
      </c>
      <c r="D452" s="1"/>
      <c r="E452" s="1"/>
      <c r="F452" s="1"/>
      <c r="G452" s="1"/>
      <c r="H452" s="1"/>
      <c r="I452" s="2">
        <v>0</v>
      </c>
      <c r="J452" s="3" t="s">
        <v>526</v>
      </c>
      <c r="K452" s="4">
        <v>30</v>
      </c>
      <c r="L452" s="4">
        <v>0</v>
      </c>
      <c r="M452" s="4">
        <v>0</v>
      </c>
      <c r="N452" s="4">
        <v>0</v>
      </c>
      <c r="O452" s="4">
        <v>0</v>
      </c>
      <c r="P452" s="4">
        <v>0</v>
      </c>
      <c r="Q452" s="4">
        <v>0</v>
      </c>
      <c r="R452" s="4">
        <v>0</v>
      </c>
      <c r="S452" s="4">
        <v>8</v>
      </c>
      <c r="T452" s="4">
        <v>8</v>
      </c>
      <c r="U452" s="4">
        <v>8</v>
      </c>
      <c r="V452" s="49">
        <f t="shared" si="9"/>
        <v>26.666666666666668</v>
      </c>
      <c r="W452" s="31">
        <v>0.26666666666666666</v>
      </c>
      <c r="X452" s="22">
        <v>0</v>
      </c>
    </row>
    <row r="453" spans="1:24" ht="25.5" outlineLevel="7">
      <c r="A453" s="1" t="s">
        <v>220</v>
      </c>
      <c r="B453" s="1" t="s">
        <v>197</v>
      </c>
      <c r="C453" s="1" t="s">
        <v>237</v>
      </c>
      <c r="D453" s="1" t="s">
        <v>9</v>
      </c>
      <c r="E453" s="1"/>
      <c r="F453" s="1"/>
      <c r="G453" s="1"/>
      <c r="H453" s="1"/>
      <c r="I453" s="2">
        <v>0</v>
      </c>
      <c r="J453" s="3" t="s">
        <v>296</v>
      </c>
      <c r="K453" s="4">
        <v>30</v>
      </c>
      <c r="L453" s="4">
        <v>0</v>
      </c>
      <c r="M453" s="4">
        <v>0</v>
      </c>
      <c r="N453" s="4">
        <v>0</v>
      </c>
      <c r="O453" s="4">
        <v>0</v>
      </c>
      <c r="P453" s="4">
        <v>0</v>
      </c>
      <c r="Q453" s="4">
        <v>0</v>
      </c>
      <c r="R453" s="4">
        <v>0</v>
      </c>
      <c r="S453" s="4">
        <v>8</v>
      </c>
      <c r="T453" s="4">
        <v>8</v>
      </c>
      <c r="U453" s="4">
        <v>8</v>
      </c>
      <c r="V453" s="49">
        <f t="shared" si="9"/>
        <v>26.666666666666668</v>
      </c>
      <c r="W453" s="31">
        <v>0.26666666666666666</v>
      </c>
      <c r="X453" s="22">
        <v>0</v>
      </c>
    </row>
    <row r="454" spans="1:24" ht="25.5" outlineLevel="5">
      <c r="A454" s="1" t="s">
        <v>220</v>
      </c>
      <c r="B454" s="1" t="s">
        <v>197</v>
      </c>
      <c r="C454" s="1" t="s">
        <v>238</v>
      </c>
      <c r="D454" s="1"/>
      <c r="E454" s="1"/>
      <c r="F454" s="1"/>
      <c r="G454" s="1"/>
      <c r="H454" s="1"/>
      <c r="I454" s="2">
        <v>0</v>
      </c>
      <c r="J454" s="3" t="s">
        <v>527</v>
      </c>
      <c r="K454" s="4">
        <v>32</v>
      </c>
      <c r="L454" s="4">
        <v>0</v>
      </c>
      <c r="M454" s="4">
        <v>0</v>
      </c>
      <c r="N454" s="4">
        <v>0</v>
      </c>
      <c r="O454" s="4">
        <v>0</v>
      </c>
      <c r="P454" s="4">
        <v>0</v>
      </c>
      <c r="Q454" s="4">
        <v>0</v>
      </c>
      <c r="R454" s="4">
        <v>0</v>
      </c>
      <c r="S454" s="4">
        <v>19.003</v>
      </c>
      <c r="T454" s="4">
        <v>17.863</v>
      </c>
      <c r="U454" s="4">
        <v>17.863</v>
      </c>
      <c r="V454" s="49">
        <f t="shared" si="9"/>
        <v>55.821874999999999</v>
      </c>
      <c r="W454" s="31">
        <v>0.59384375</v>
      </c>
      <c r="X454" s="22">
        <v>0</v>
      </c>
    </row>
    <row r="455" spans="1:24" ht="25.5" outlineLevel="6">
      <c r="A455" s="1" t="s">
        <v>220</v>
      </c>
      <c r="B455" s="1" t="s">
        <v>197</v>
      </c>
      <c r="C455" s="1" t="s">
        <v>239</v>
      </c>
      <c r="D455" s="1"/>
      <c r="E455" s="1"/>
      <c r="F455" s="1"/>
      <c r="G455" s="1"/>
      <c r="H455" s="1"/>
      <c r="I455" s="2">
        <v>0</v>
      </c>
      <c r="J455" s="3" t="s">
        <v>528</v>
      </c>
      <c r="K455" s="4">
        <v>32</v>
      </c>
      <c r="L455" s="4">
        <v>0</v>
      </c>
      <c r="M455" s="4">
        <v>0</v>
      </c>
      <c r="N455" s="4">
        <v>0</v>
      </c>
      <c r="O455" s="4">
        <v>0</v>
      </c>
      <c r="P455" s="4">
        <v>0</v>
      </c>
      <c r="Q455" s="4">
        <v>0</v>
      </c>
      <c r="R455" s="4">
        <v>0</v>
      </c>
      <c r="S455" s="4">
        <v>19.003</v>
      </c>
      <c r="T455" s="4">
        <v>17.863</v>
      </c>
      <c r="U455" s="4">
        <v>17.863</v>
      </c>
      <c r="V455" s="49">
        <f t="shared" si="9"/>
        <v>55.821874999999999</v>
      </c>
      <c r="W455" s="31">
        <v>0.59384375</v>
      </c>
      <c r="X455" s="22">
        <v>0</v>
      </c>
    </row>
    <row r="456" spans="1:24" ht="25.5" outlineLevel="7">
      <c r="A456" s="1" t="s">
        <v>220</v>
      </c>
      <c r="B456" s="1" t="s">
        <v>197</v>
      </c>
      <c r="C456" s="1" t="s">
        <v>239</v>
      </c>
      <c r="D456" s="1" t="s">
        <v>9</v>
      </c>
      <c r="E456" s="1"/>
      <c r="F456" s="1"/>
      <c r="G456" s="1"/>
      <c r="H456" s="1"/>
      <c r="I456" s="2">
        <v>0</v>
      </c>
      <c r="J456" s="3" t="s">
        <v>296</v>
      </c>
      <c r="K456" s="4">
        <v>32</v>
      </c>
      <c r="L456" s="4">
        <v>0</v>
      </c>
      <c r="M456" s="4">
        <v>0</v>
      </c>
      <c r="N456" s="4">
        <v>0</v>
      </c>
      <c r="O456" s="4">
        <v>0</v>
      </c>
      <c r="P456" s="4">
        <v>0</v>
      </c>
      <c r="Q456" s="4">
        <v>0</v>
      </c>
      <c r="R456" s="4">
        <v>0</v>
      </c>
      <c r="S456" s="4">
        <v>19.003</v>
      </c>
      <c r="T456" s="4">
        <v>17.899999999999999</v>
      </c>
      <c r="U456" s="4">
        <v>17.863</v>
      </c>
      <c r="V456" s="49">
        <f t="shared" si="9"/>
        <v>55.937499999999993</v>
      </c>
      <c r="W456" s="31">
        <v>0.59384375</v>
      </c>
      <c r="X456" s="22">
        <v>0</v>
      </c>
    </row>
    <row r="457" spans="1:24" outlineLevel="1">
      <c r="A457" s="1" t="s">
        <v>220</v>
      </c>
      <c r="B457" s="1" t="s">
        <v>240</v>
      </c>
      <c r="C457" s="1"/>
      <c r="D457" s="1"/>
      <c r="E457" s="1"/>
      <c r="F457" s="1"/>
      <c r="G457" s="1"/>
      <c r="H457" s="1"/>
      <c r="I457" s="2">
        <v>0</v>
      </c>
      <c r="J457" s="3" t="s">
        <v>529</v>
      </c>
      <c r="K457" s="4">
        <v>29893.4</v>
      </c>
      <c r="L457" s="4">
        <v>0</v>
      </c>
      <c r="M457" s="4">
        <v>0</v>
      </c>
      <c r="N457" s="4">
        <v>0</v>
      </c>
      <c r="O457" s="4">
        <v>0</v>
      </c>
      <c r="P457" s="4">
        <v>0</v>
      </c>
      <c r="Q457" s="4">
        <v>0</v>
      </c>
      <c r="R457" s="4">
        <v>0</v>
      </c>
      <c r="S457" s="4">
        <v>21232.831699999999</v>
      </c>
      <c r="T457" s="4">
        <f>T458+T479</f>
        <v>20909.599999999999</v>
      </c>
      <c r="U457" s="4">
        <v>20824.8056</v>
      </c>
      <c r="V457" s="49">
        <f t="shared" si="9"/>
        <v>69.947212428161393</v>
      </c>
      <c r="W457" s="31">
        <v>0.71028493580522789</v>
      </c>
      <c r="X457" s="22">
        <v>0</v>
      </c>
    </row>
    <row r="458" spans="1:24" outlineLevel="2">
      <c r="A458" s="1" t="s">
        <v>220</v>
      </c>
      <c r="B458" s="1" t="s">
        <v>241</v>
      </c>
      <c r="C458" s="1"/>
      <c r="D458" s="1"/>
      <c r="E458" s="1"/>
      <c r="F458" s="1"/>
      <c r="G458" s="1"/>
      <c r="H458" s="1"/>
      <c r="I458" s="2">
        <v>0</v>
      </c>
      <c r="J458" s="3" t="s">
        <v>530</v>
      </c>
      <c r="K458" s="4">
        <v>28208.3</v>
      </c>
      <c r="L458" s="4">
        <v>0</v>
      </c>
      <c r="M458" s="4">
        <v>0</v>
      </c>
      <c r="N458" s="4">
        <v>0</v>
      </c>
      <c r="O458" s="4">
        <v>0</v>
      </c>
      <c r="P458" s="4">
        <v>0</v>
      </c>
      <c r="Q458" s="4">
        <v>0</v>
      </c>
      <c r="R458" s="4">
        <v>0</v>
      </c>
      <c r="S458" s="4">
        <v>20031.812699999999</v>
      </c>
      <c r="T458" s="4">
        <f>T463+T464+T465+T467+T469+T472+T474+T476+T478</f>
        <v>19771.5</v>
      </c>
      <c r="U458" s="4">
        <v>19704.6973</v>
      </c>
      <c r="V458" s="49">
        <f t="shared" si="9"/>
        <v>70.091072485757749</v>
      </c>
      <c r="W458" s="31">
        <v>0.71013895555563433</v>
      </c>
      <c r="X458" s="22">
        <v>0</v>
      </c>
    </row>
    <row r="459" spans="1:24" ht="38.25" outlineLevel="3">
      <c r="A459" s="1" t="s">
        <v>220</v>
      </c>
      <c r="B459" s="1" t="s">
        <v>241</v>
      </c>
      <c r="C459" s="1" t="s">
        <v>223</v>
      </c>
      <c r="D459" s="1"/>
      <c r="E459" s="1"/>
      <c r="F459" s="1"/>
      <c r="G459" s="1"/>
      <c r="H459" s="1"/>
      <c r="I459" s="2">
        <v>0</v>
      </c>
      <c r="J459" s="3" t="s">
        <v>514</v>
      </c>
      <c r="K459" s="4">
        <v>28208.3</v>
      </c>
      <c r="L459" s="4">
        <v>0</v>
      </c>
      <c r="M459" s="4">
        <v>0</v>
      </c>
      <c r="N459" s="4">
        <v>0</v>
      </c>
      <c r="O459" s="4">
        <v>0</v>
      </c>
      <c r="P459" s="4">
        <v>0</v>
      </c>
      <c r="Q459" s="4">
        <v>0</v>
      </c>
      <c r="R459" s="4">
        <v>0</v>
      </c>
      <c r="S459" s="4">
        <v>20031.812699999999</v>
      </c>
      <c r="T459" s="4">
        <v>19771.4604</v>
      </c>
      <c r="U459" s="4">
        <v>19704.6973</v>
      </c>
      <c r="V459" s="49">
        <f t="shared" si="9"/>
        <v>70.090932101544581</v>
      </c>
      <c r="W459" s="31">
        <v>0.71013895555563433</v>
      </c>
      <c r="X459" s="22">
        <v>0</v>
      </c>
    </row>
    <row r="460" spans="1:24" ht="25.5" outlineLevel="4">
      <c r="A460" s="1" t="s">
        <v>220</v>
      </c>
      <c r="B460" s="1" t="s">
        <v>241</v>
      </c>
      <c r="C460" s="1" t="s">
        <v>242</v>
      </c>
      <c r="D460" s="1"/>
      <c r="E460" s="1"/>
      <c r="F460" s="1"/>
      <c r="G460" s="1"/>
      <c r="H460" s="1"/>
      <c r="I460" s="2">
        <v>0</v>
      </c>
      <c r="J460" s="3" t="s">
        <v>531</v>
      </c>
      <c r="K460" s="4">
        <v>28208.3</v>
      </c>
      <c r="L460" s="4">
        <v>0</v>
      </c>
      <c r="M460" s="4">
        <v>0</v>
      </c>
      <c r="N460" s="4">
        <v>0</v>
      </c>
      <c r="O460" s="4">
        <v>0</v>
      </c>
      <c r="P460" s="4">
        <v>0</v>
      </c>
      <c r="Q460" s="4">
        <v>0</v>
      </c>
      <c r="R460" s="4">
        <v>0</v>
      </c>
      <c r="S460" s="4">
        <v>20031.812699999999</v>
      </c>
      <c r="T460" s="4">
        <v>19771.4604</v>
      </c>
      <c r="U460" s="4">
        <v>19704.6973</v>
      </c>
      <c r="V460" s="49">
        <f t="shared" ref="V460:V521" si="10">T460/K460*100</f>
        <v>70.090932101544581</v>
      </c>
      <c r="W460" s="31">
        <v>0.71013895555563433</v>
      </c>
      <c r="X460" s="22">
        <v>0</v>
      </c>
    </row>
    <row r="461" spans="1:24" outlineLevel="5">
      <c r="A461" s="1" t="s">
        <v>220</v>
      </c>
      <c r="B461" s="1" t="s">
        <v>241</v>
      </c>
      <c r="C461" s="1" t="s">
        <v>243</v>
      </c>
      <c r="D461" s="1"/>
      <c r="E461" s="1"/>
      <c r="F461" s="1"/>
      <c r="G461" s="1"/>
      <c r="H461" s="1"/>
      <c r="I461" s="2">
        <v>0</v>
      </c>
      <c r="J461" s="3" t="s">
        <v>532</v>
      </c>
      <c r="K461" s="4">
        <v>8147.2</v>
      </c>
      <c r="L461" s="4">
        <v>0</v>
      </c>
      <c r="M461" s="4">
        <v>0</v>
      </c>
      <c r="N461" s="4">
        <v>0</v>
      </c>
      <c r="O461" s="4">
        <v>0</v>
      </c>
      <c r="P461" s="4">
        <v>0</v>
      </c>
      <c r="Q461" s="4">
        <v>0</v>
      </c>
      <c r="R461" s="4">
        <v>0</v>
      </c>
      <c r="S461" s="4">
        <v>5711.0028000000002</v>
      </c>
      <c r="T461" s="4">
        <f>T463+T464+T465+T467</f>
        <v>5477</v>
      </c>
      <c r="U461" s="4">
        <v>5474.5493999999999</v>
      </c>
      <c r="V461" s="49">
        <f t="shared" si="10"/>
        <v>67.22554988216811</v>
      </c>
      <c r="W461" s="31">
        <v>0.70097736645718778</v>
      </c>
      <c r="X461" s="22">
        <v>0</v>
      </c>
    </row>
    <row r="462" spans="1:24" ht="25.5" outlineLevel="6">
      <c r="A462" s="1" t="s">
        <v>220</v>
      </c>
      <c r="B462" s="1" t="s">
        <v>241</v>
      </c>
      <c r="C462" s="1" t="s">
        <v>244</v>
      </c>
      <c r="D462" s="1"/>
      <c r="E462" s="1"/>
      <c r="F462" s="1"/>
      <c r="G462" s="1"/>
      <c r="H462" s="1"/>
      <c r="I462" s="2">
        <v>0</v>
      </c>
      <c r="J462" s="3" t="s">
        <v>533</v>
      </c>
      <c r="K462" s="4">
        <v>8017.4</v>
      </c>
      <c r="L462" s="4">
        <v>0</v>
      </c>
      <c r="M462" s="4">
        <v>0</v>
      </c>
      <c r="N462" s="4">
        <v>0</v>
      </c>
      <c r="O462" s="4">
        <v>0</v>
      </c>
      <c r="P462" s="4">
        <v>0</v>
      </c>
      <c r="Q462" s="4">
        <v>0</v>
      </c>
      <c r="R462" s="4">
        <v>0</v>
      </c>
      <c r="S462" s="4">
        <v>5581.2028</v>
      </c>
      <c r="T462" s="4">
        <v>5354.9754999999996</v>
      </c>
      <c r="U462" s="4">
        <v>5352.5493999999999</v>
      </c>
      <c r="V462" s="49">
        <f t="shared" si="10"/>
        <v>66.791921321126551</v>
      </c>
      <c r="W462" s="31">
        <v>0.69613625364831488</v>
      </c>
      <c r="X462" s="22">
        <v>0</v>
      </c>
    </row>
    <row r="463" spans="1:24" ht="52.5" customHeight="1" outlineLevel="7">
      <c r="A463" s="1" t="s">
        <v>220</v>
      </c>
      <c r="B463" s="1" t="s">
        <v>241</v>
      </c>
      <c r="C463" s="1" t="s">
        <v>244</v>
      </c>
      <c r="D463" s="1" t="s">
        <v>8</v>
      </c>
      <c r="E463" s="1"/>
      <c r="F463" s="1"/>
      <c r="G463" s="1"/>
      <c r="H463" s="1"/>
      <c r="I463" s="2">
        <v>0</v>
      </c>
      <c r="J463" s="3" t="s">
        <v>295</v>
      </c>
      <c r="K463" s="4">
        <v>5982.5</v>
      </c>
      <c r="L463" s="4">
        <v>0</v>
      </c>
      <c r="M463" s="4">
        <v>0</v>
      </c>
      <c r="N463" s="4">
        <v>0</v>
      </c>
      <c r="O463" s="4">
        <v>0</v>
      </c>
      <c r="P463" s="4">
        <v>0</v>
      </c>
      <c r="Q463" s="4">
        <v>0</v>
      </c>
      <c r="R463" s="4">
        <v>0</v>
      </c>
      <c r="S463" s="4">
        <v>4150.4399999999996</v>
      </c>
      <c r="T463" s="4">
        <v>3943.6</v>
      </c>
      <c r="U463" s="4">
        <v>3943.6491000000001</v>
      </c>
      <c r="V463" s="49">
        <f t="shared" si="10"/>
        <v>65.918930213121612</v>
      </c>
      <c r="W463" s="31">
        <v>0.69376347680735473</v>
      </c>
      <c r="X463" s="22">
        <v>0</v>
      </c>
    </row>
    <row r="464" spans="1:24" ht="25.5" outlineLevel="7">
      <c r="A464" s="1" t="s">
        <v>220</v>
      </c>
      <c r="B464" s="1" t="s">
        <v>241</v>
      </c>
      <c r="C464" s="1" t="s">
        <v>244</v>
      </c>
      <c r="D464" s="1" t="s">
        <v>9</v>
      </c>
      <c r="E464" s="1"/>
      <c r="F464" s="1"/>
      <c r="G464" s="1"/>
      <c r="H464" s="1"/>
      <c r="I464" s="2">
        <v>0</v>
      </c>
      <c r="J464" s="3" t="s">
        <v>329</v>
      </c>
      <c r="K464" s="4">
        <v>1996.6</v>
      </c>
      <c r="L464" s="4">
        <v>0</v>
      </c>
      <c r="M464" s="4">
        <v>0</v>
      </c>
      <c r="N464" s="4">
        <v>0</v>
      </c>
      <c r="O464" s="4">
        <v>0</v>
      </c>
      <c r="P464" s="4">
        <v>0</v>
      </c>
      <c r="Q464" s="4">
        <v>0</v>
      </c>
      <c r="R464" s="4">
        <v>0</v>
      </c>
      <c r="S464" s="4">
        <v>1408.2213999999999</v>
      </c>
      <c r="T464" s="4">
        <v>1389.8</v>
      </c>
      <c r="U464" s="4">
        <v>1387.3159000000001</v>
      </c>
      <c r="V464" s="49">
        <f t="shared" si="10"/>
        <v>69.608334168085747</v>
      </c>
      <c r="W464" s="31">
        <v>0.7053097265351097</v>
      </c>
      <c r="X464" s="22">
        <v>0</v>
      </c>
    </row>
    <row r="465" spans="1:24" outlineLevel="7">
      <c r="A465" s="1" t="s">
        <v>220</v>
      </c>
      <c r="B465" s="1" t="s">
        <v>241</v>
      </c>
      <c r="C465" s="1" t="s">
        <v>244</v>
      </c>
      <c r="D465" s="1" t="s">
        <v>10</v>
      </c>
      <c r="E465" s="1"/>
      <c r="F465" s="1"/>
      <c r="G465" s="1"/>
      <c r="H465" s="1"/>
      <c r="I465" s="2">
        <v>0</v>
      </c>
      <c r="J465" s="3" t="s">
        <v>297</v>
      </c>
      <c r="K465" s="4">
        <v>38.299999999999997</v>
      </c>
      <c r="L465" s="4">
        <v>0</v>
      </c>
      <c r="M465" s="4">
        <v>0</v>
      </c>
      <c r="N465" s="4">
        <v>0</v>
      </c>
      <c r="O465" s="4">
        <v>0</v>
      </c>
      <c r="P465" s="4">
        <v>0</v>
      </c>
      <c r="Q465" s="4">
        <v>0</v>
      </c>
      <c r="R465" s="4">
        <v>0</v>
      </c>
      <c r="S465" s="4">
        <v>22.541399999999999</v>
      </c>
      <c r="T465" s="4">
        <v>21.6</v>
      </c>
      <c r="U465" s="4">
        <v>21.584399999999999</v>
      </c>
      <c r="V465" s="49">
        <f t="shared" si="10"/>
        <v>56.396866840731072</v>
      </c>
      <c r="W465" s="31">
        <v>0.58854830287206261</v>
      </c>
      <c r="X465" s="22">
        <v>0</v>
      </c>
    </row>
    <row r="466" spans="1:24" outlineLevel="6">
      <c r="A466" s="1" t="s">
        <v>220</v>
      </c>
      <c r="B466" s="1" t="s">
        <v>241</v>
      </c>
      <c r="C466" s="1" t="s">
        <v>245</v>
      </c>
      <c r="D466" s="1"/>
      <c r="E466" s="1"/>
      <c r="F466" s="1"/>
      <c r="G466" s="1"/>
      <c r="H466" s="1"/>
      <c r="I466" s="2">
        <v>0</v>
      </c>
      <c r="J466" s="3" t="s">
        <v>480</v>
      </c>
      <c r="K466" s="4">
        <v>122</v>
      </c>
      <c r="L466" s="4">
        <v>0</v>
      </c>
      <c r="M466" s="4">
        <v>0</v>
      </c>
      <c r="N466" s="4">
        <v>0</v>
      </c>
      <c r="O466" s="4">
        <v>0</v>
      </c>
      <c r="P466" s="4">
        <v>0</v>
      </c>
      <c r="Q466" s="4">
        <v>0</v>
      </c>
      <c r="R466" s="4">
        <v>0</v>
      </c>
      <c r="S466" s="4">
        <v>122</v>
      </c>
      <c r="T466" s="4">
        <v>122</v>
      </c>
      <c r="U466" s="4">
        <v>122</v>
      </c>
      <c r="V466" s="49">
        <f t="shared" si="10"/>
        <v>100</v>
      </c>
      <c r="W466" s="31">
        <v>1</v>
      </c>
      <c r="X466" s="22">
        <v>0</v>
      </c>
    </row>
    <row r="467" spans="1:24" ht="25.5" outlineLevel="7">
      <c r="A467" s="1" t="s">
        <v>220</v>
      </c>
      <c r="B467" s="1" t="s">
        <v>241</v>
      </c>
      <c r="C467" s="1" t="s">
        <v>245</v>
      </c>
      <c r="D467" s="1" t="s">
        <v>9</v>
      </c>
      <c r="E467" s="1"/>
      <c r="F467" s="1"/>
      <c r="G467" s="1"/>
      <c r="H467" s="1"/>
      <c r="I467" s="2">
        <v>0</v>
      </c>
      <c r="J467" s="3" t="s">
        <v>296</v>
      </c>
      <c r="K467" s="4">
        <v>122</v>
      </c>
      <c r="L467" s="4">
        <v>0</v>
      </c>
      <c r="M467" s="4">
        <v>0</v>
      </c>
      <c r="N467" s="4">
        <v>0</v>
      </c>
      <c r="O467" s="4">
        <v>0</v>
      </c>
      <c r="P467" s="4">
        <v>0</v>
      </c>
      <c r="Q467" s="4">
        <v>0</v>
      </c>
      <c r="R467" s="4">
        <v>0</v>
      </c>
      <c r="S467" s="4">
        <v>122</v>
      </c>
      <c r="T467" s="4">
        <v>122</v>
      </c>
      <c r="U467" s="4">
        <v>122</v>
      </c>
      <c r="V467" s="49">
        <f t="shared" si="10"/>
        <v>100</v>
      </c>
      <c r="W467" s="31">
        <v>1</v>
      </c>
      <c r="X467" s="22">
        <v>0</v>
      </c>
    </row>
    <row r="468" spans="1:24" ht="51" outlineLevel="6">
      <c r="A468" s="1" t="s">
        <v>220</v>
      </c>
      <c r="B468" s="1" t="s">
        <v>241</v>
      </c>
      <c r="C468" s="1" t="s">
        <v>246</v>
      </c>
      <c r="D468" s="1"/>
      <c r="E468" s="1"/>
      <c r="F468" s="1"/>
      <c r="G468" s="1"/>
      <c r="H468" s="1"/>
      <c r="I468" s="2">
        <v>0</v>
      </c>
      <c r="J468" s="3" t="s">
        <v>293</v>
      </c>
      <c r="K468" s="4">
        <v>7.8</v>
      </c>
      <c r="L468" s="4">
        <v>0</v>
      </c>
      <c r="M468" s="4">
        <v>0</v>
      </c>
      <c r="N468" s="4">
        <v>0</v>
      </c>
      <c r="O468" s="4">
        <v>0</v>
      </c>
      <c r="P468" s="4">
        <v>0</v>
      </c>
      <c r="Q468" s="4">
        <v>0</v>
      </c>
      <c r="R468" s="4">
        <v>0</v>
      </c>
      <c r="S468" s="4">
        <v>7.8</v>
      </c>
      <c r="T468" s="4">
        <v>0</v>
      </c>
      <c r="U468" s="4">
        <v>0</v>
      </c>
      <c r="V468" s="49">
        <f t="shared" si="10"/>
        <v>0</v>
      </c>
      <c r="W468" s="31">
        <v>1</v>
      </c>
      <c r="X468" s="22">
        <v>0</v>
      </c>
    </row>
    <row r="469" spans="1:24" ht="25.5" outlineLevel="7">
      <c r="A469" s="1" t="s">
        <v>220</v>
      </c>
      <c r="B469" s="1" t="s">
        <v>241</v>
      </c>
      <c r="C469" s="1" t="s">
        <v>246</v>
      </c>
      <c r="D469" s="1" t="s">
        <v>9</v>
      </c>
      <c r="E469" s="1"/>
      <c r="F469" s="1"/>
      <c r="G469" s="1"/>
      <c r="H469" s="1"/>
      <c r="I469" s="2">
        <v>0</v>
      </c>
      <c r="J469" s="3" t="s">
        <v>296</v>
      </c>
      <c r="K469" s="4">
        <v>7.8</v>
      </c>
      <c r="L469" s="4">
        <v>0</v>
      </c>
      <c r="M469" s="4">
        <v>0</v>
      </c>
      <c r="N469" s="4">
        <v>0</v>
      </c>
      <c r="O469" s="4">
        <v>0</v>
      </c>
      <c r="P469" s="4">
        <v>0</v>
      </c>
      <c r="Q469" s="4">
        <v>0</v>
      </c>
      <c r="R469" s="4">
        <v>0</v>
      </c>
      <c r="S469" s="4">
        <v>7.8</v>
      </c>
      <c r="T469" s="4">
        <v>0</v>
      </c>
      <c r="U469" s="4">
        <v>0</v>
      </c>
      <c r="V469" s="49">
        <f t="shared" si="10"/>
        <v>0</v>
      </c>
      <c r="W469" s="31">
        <v>1</v>
      </c>
      <c r="X469" s="22">
        <v>0</v>
      </c>
    </row>
    <row r="470" spans="1:24" outlineLevel="5">
      <c r="A470" s="1" t="s">
        <v>220</v>
      </c>
      <c r="B470" s="1" t="s">
        <v>241</v>
      </c>
      <c r="C470" s="1" t="s">
        <v>247</v>
      </c>
      <c r="D470" s="1"/>
      <c r="E470" s="1"/>
      <c r="F470" s="1"/>
      <c r="G470" s="1"/>
      <c r="H470" s="1"/>
      <c r="I470" s="2">
        <v>0</v>
      </c>
      <c r="J470" s="3" t="s">
        <v>534</v>
      </c>
      <c r="K470" s="4">
        <v>20061.099999999999</v>
      </c>
      <c r="L470" s="4">
        <v>0</v>
      </c>
      <c r="M470" s="4">
        <v>0</v>
      </c>
      <c r="N470" s="4">
        <v>0</v>
      </c>
      <c r="O470" s="4">
        <v>0</v>
      </c>
      <c r="P470" s="4">
        <v>0</v>
      </c>
      <c r="Q470" s="4">
        <v>0</v>
      </c>
      <c r="R470" s="4">
        <v>0</v>
      </c>
      <c r="S470" s="4">
        <v>14320.8099</v>
      </c>
      <c r="T470" s="4">
        <v>14294.484899999999</v>
      </c>
      <c r="U470" s="4">
        <v>14230.1479</v>
      </c>
      <c r="V470" s="49">
        <f t="shared" si="10"/>
        <v>71.254741265434092</v>
      </c>
      <c r="W470" s="31">
        <v>0.71385965375777005</v>
      </c>
      <c r="X470" s="22">
        <v>0</v>
      </c>
    </row>
    <row r="471" spans="1:24" ht="25.5" outlineLevel="6">
      <c r="A471" s="1" t="s">
        <v>220</v>
      </c>
      <c r="B471" s="1" t="s">
        <v>241</v>
      </c>
      <c r="C471" s="1" t="s">
        <v>248</v>
      </c>
      <c r="D471" s="1"/>
      <c r="E471" s="1"/>
      <c r="F471" s="1"/>
      <c r="G471" s="1"/>
      <c r="H471" s="1"/>
      <c r="I471" s="2">
        <v>0</v>
      </c>
      <c r="J471" s="3" t="s">
        <v>535</v>
      </c>
      <c r="K471" s="4">
        <v>18022.599999999999</v>
      </c>
      <c r="L471" s="4">
        <v>0</v>
      </c>
      <c r="M471" s="4">
        <v>0</v>
      </c>
      <c r="N471" s="4">
        <v>0</v>
      </c>
      <c r="O471" s="4">
        <v>0</v>
      </c>
      <c r="P471" s="4">
        <v>0</v>
      </c>
      <c r="Q471" s="4">
        <v>0</v>
      </c>
      <c r="R471" s="4">
        <v>0</v>
      </c>
      <c r="S471" s="4">
        <v>12702.1739</v>
      </c>
      <c r="T471" s="4">
        <v>12676</v>
      </c>
      <c r="U471" s="4">
        <v>12611.606900000001</v>
      </c>
      <c r="V471" s="49">
        <f t="shared" si="10"/>
        <v>70.333914085648033</v>
      </c>
      <c r="W471" s="31">
        <v>0.7047914229911334</v>
      </c>
      <c r="X471" s="22">
        <v>0</v>
      </c>
    </row>
    <row r="472" spans="1:24" ht="25.5" outlineLevel="7">
      <c r="A472" s="1" t="s">
        <v>220</v>
      </c>
      <c r="B472" s="1" t="s">
        <v>241</v>
      </c>
      <c r="C472" s="1" t="s">
        <v>248</v>
      </c>
      <c r="D472" s="1" t="s">
        <v>54</v>
      </c>
      <c r="E472" s="1"/>
      <c r="F472" s="1"/>
      <c r="G472" s="1"/>
      <c r="H472" s="1"/>
      <c r="I472" s="2">
        <v>0</v>
      </c>
      <c r="J472" s="3" t="s">
        <v>299</v>
      </c>
      <c r="K472" s="4">
        <v>18022.599999999999</v>
      </c>
      <c r="L472" s="4">
        <v>0</v>
      </c>
      <c r="M472" s="4">
        <v>0</v>
      </c>
      <c r="N472" s="4">
        <v>0</v>
      </c>
      <c r="O472" s="4">
        <v>0</v>
      </c>
      <c r="P472" s="4">
        <v>0</v>
      </c>
      <c r="Q472" s="4">
        <v>0</v>
      </c>
      <c r="R472" s="4">
        <v>0</v>
      </c>
      <c r="S472" s="4">
        <v>12702.1739</v>
      </c>
      <c r="T472" s="4">
        <v>12676</v>
      </c>
      <c r="U472" s="4">
        <v>12611.606900000001</v>
      </c>
      <c r="V472" s="49">
        <f t="shared" si="10"/>
        <v>70.333914085648033</v>
      </c>
      <c r="W472" s="31">
        <v>0.7047914229911334</v>
      </c>
      <c r="X472" s="22">
        <v>0</v>
      </c>
    </row>
    <row r="473" spans="1:24" outlineLevel="6">
      <c r="A473" s="1" t="s">
        <v>220</v>
      </c>
      <c r="B473" s="1" t="s">
        <v>241</v>
      </c>
      <c r="C473" s="1" t="s">
        <v>249</v>
      </c>
      <c r="D473" s="1"/>
      <c r="E473" s="1"/>
      <c r="F473" s="1"/>
      <c r="G473" s="1"/>
      <c r="H473" s="1"/>
      <c r="I473" s="2">
        <v>0</v>
      </c>
      <c r="J473" s="3" t="s">
        <v>454</v>
      </c>
      <c r="K473" s="4">
        <v>1423.5</v>
      </c>
      <c r="L473" s="4">
        <v>0</v>
      </c>
      <c r="M473" s="4">
        <v>0</v>
      </c>
      <c r="N473" s="4">
        <v>0</v>
      </c>
      <c r="O473" s="4">
        <v>0</v>
      </c>
      <c r="P473" s="4">
        <v>0</v>
      </c>
      <c r="Q473" s="4">
        <v>0</v>
      </c>
      <c r="R473" s="4">
        <v>0</v>
      </c>
      <c r="S473" s="4">
        <v>1018.636</v>
      </c>
      <c r="T473" s="4">
        <v>1018.636</v>
      </c>
      <c r="U473" s="4">
        <v>1018.636</v>
      </c>
      <c r="V473" s="49">
        <f t="shared" si="10"/>
        <v>71.558552862662452</v>
      </c>
      <c r="W473" s="31">
        <v>0.7155855286266245</v>
      </c>
      <c r="X473" s="22">
        <v>0</v>
      </c>
    </row>
    <row r="474" spans="1:24" ht="25.5" outlineLevel="7">
      <c r="A474" s="1" t="s">
        <v>220</v>
      </c>
      <c r="B474" s="1" t="s">
        <v>241</v>
      </c>
      <c r="C474" s="1" t="s">
        <v>249</v>
      </c>
      <c r="D474" s="1" t="s">
        <v>54</v>
      </c>
      <c r="E474" s="1"/>
      <c r="F474" s="1"/>
      <c r="G474" s="1"/>
      <c r="H474" s="1"/>
      <c r="I474" s="2">
        <v>0</v>
      </c>
      <c r="J474" s="3" t="s">
        <v>299</v>
      </c>
      <c r="K474" s="4">
        <v>1423.5</v>
      </c>
      <c r="L474" s="4">
        <v>0</v>
      </c>
      <c r="M474" s="4">
        <v>0</v>
      </c>
      <c r="N474" s="4">
        <v>0</v>
      </c>
      <c r="O474" s="4">
        <v>0</v>
      </c>
      <c r="P474" s="4">
        <v>0</v>
      </c>
      <c r="Q474" s="4">
        <v>0</v>
      </c>
      <c r="R474" s="4">
        <v>0</v>
      </c>
      <c r="S474" s="4">
        <v>1018.636</v>
      </c>
      <c r="T474" s="4">
        <v>1018.6</v>
      </c>
      <c r="U474" s="4">
        <v>1018.636</v>
      </c>
      <c r="V474" s="49">
        <f t="shared" si="10"/>
        <v>71.556023884791003</v>
      </c>
      <c r="W474" s="31">
        <v>0.7155855286266245</v>
      </c>
      <c r="X474" s="22">
        <v>0</v>
      </c>
    </row>
    <row r="475" spans="1:24" outlineLevel="6">
      <c r="A475" s="1" t="s">
        <v>220</v>
      </c>
      <c r="B475" s="1" t="s">
        <v>241</v>
      </c>
      <c r="C475" s="1" t="s">
        <v>250</v>
      </c>
      <c r="D475" s="1"/>
      <c r="E475" s="1"/>
      <c r="F475" s="1"/>
      <c r="G475" s="1"/>
      <c r="H475" s="1"/>
      <c r="I475" s="2">
        <v>0</v>
      </c>
      <c r="J475" s="3" t="s">
        <v>536</v>
      </c>
      <c r="K475" s="4">
        <v>600</v>
      </c>
      <c r="L475" s="4">
        <v>0</v>
      </c>
      <c r="M475" s="4">
        <v>0</v>
      </c>
      <c r="N475" s="4">
        <v>0</v>
      </c>
      <c r="O475" s="4">
        <v>0</v>
      </c>
      <c r="P475" s="4">
        <v>0</v>
      </c>
      <c r="Q475" s="4">
        <v>0</v>
      </c>
      <c r="R475" s="4">
        <v>0</v>
      </c>
      <c r="S475" s="4">
        <v>600</v>
      </c>
      <c r="T475" s="4">
        <v>599.90499999999997</v>
      </c>
      <c r="U475" s="4">
        <v>599.90499999999997</v>
      </c>
      <c r="V475" s="49">
        <f t="shared" si="10"/>
        <v>99.984166666666667</v>
      </c>
      <c r="W475" s="31">
        <v>1</v>
      </c>
      <c r="X475" s="22">
        <v>0</v>
      </c>
    </row>
    <row r="476" spans="1:24" ht="25.5" outlineLevel="7">
      <c r="A476" s="1" t="s">
        <v>220</v>
      </c>
      <c r="B476" s="1" t="s">
        <v>241</v>
      </c>
      <c r="C476" s="1" t="s">
        <v>250</v>
      </c>
      <c r="D476" s="1" t="s">
        <v>54</v>
      </c>
      <c r="E476" s="1"/>
      <c r="F476" s="1"/>
      <c r="G476" s="1"/>
      <c r="H476" s="1"/>
      <c r="I476" s="2">
        <v>0</v>
      </c>
      <c r="J476" s="3" t="s">
        <v>299</v>
      </c>
      <c r="K476" s="4">
        <v>600</v>
      </c>
      <c r="L476" s="4">
        <v>0</v>
      </c>
      <c r="M476" s="4">
        <v>0</v>
      </c>
      <c r="N476" s="4">
        <v>0</v>
      </c>
      <c r="O476" s="4">
        <v>0</v>
      </c>
      <c r="P476" s="4">
        <v>0</v>
      </c>
      <c r="Q476" s="4">
        <v>0</v>
      </c>
      <c r="R476" s="4">
        <v>0</v>
      </c>
      <c r="S476" s="4">
        <v>600</v>
      </c>
      <c r="T476" s="4">
        <v>599.9</v>
      </c>
      <c r="U476" s="4">
        <v>599.90499999999997</v>
      </c>
      <c r="V476" s="49">
        <f t="shared" si="10"/>
        <v>99.98333333333332</v>
      </c>
      <c r="W476" s="31">
        <v>1</v>
      </c>
      <c r="X476" s="22">
        <v>0</v>
      </c>
    </row>
    <row r="477" spans="1:24" ht="63.75" outlineLevel="6">
      <c r="A477" s="1" t="s">
        <v>220</v>
      </c>
      <c r="B477" s="1" t="s">
        <v>241</v>
      </c>
      <c r="C477" s="1" t="s">
        <v>251</v>
      </c>
      <c r="D477" s="1"/>
      <c r="E477" s="1"/>
      <c r="F477" s="1"/>
      <c r="G477" s="1"/>
      <c r="H477" s="1"/>
      <c r="I477" s="2">
        <v>0</v>
      </c>
      <c r="J477" s="3" t="s">
        <v>537</v>
      </c>
      <c r="K477" s="4">
        <v>15</v>
      </c>
      <c r="L477" s="4">
        <v>0</v>
      </c>
      <c r="M477" s="4">
        <v>0</v>
      </c>
      <c r="N477" s="4">
        <v>0</v>
      </c>
      <c r="O477" s="4">
        <v>0</v>
      </c>
      <c r="P477" s="4">
        <v>0</v>
      </c>
      <c r="Q477" s="4">
        <v>0</v>
      </c>
      <c r="R477" s="4">
        <v>0</v>
      </c>
      <c r="S477" s="4">
        <v>0</v>
      </c>
      <c r="T477" s="4">
        <v>0</v>
      </c>
      <c r="U477" s="4">
        <v>0</v>
      </c>
      <c r="V477" s="49">
        <f t="shared" si="10"/>
        <v>0</v>
      </c>
      <c r="W477" s="31">
        <v>0</v>
      </c>
      <c r="X477" s="22">
        <v>0</v>
      </c>
    </row>
    <row r="478" spans="1:24" ht="25.5" outlineLevel="7">
      <c r="A478" s="1" t="s">
        <v>220</v>
      </c>
      <c r="B478" s="1" t="s">
        <v>241</v>
      </c>
      <c r="C478" s="1" t="s">
        <v>251</v>
      </c>
      <c r="D478" s="1" t="s">
        <v>54</v>
      </c>
      <c r="E478" s="1"/>
      <c r="F478" s="1"/>
      <c r="G478" s="1"/>
      <c r="H478" s="1"/>
      <c r="I478" s="2">
        <v>0</v>
      </c>
      <c r="J478" s="3" t="s">
        <v>299</v>
      </c>
      <c r="K478" s="4">
        <v>15</v>
      </c>
      <c r="L478" s="4">
        <v>0</v>
      </c>
      <c r="M478" s="4">
        <v>0</v>
      </c>
      <c r="N478" s="4">
        <v>0</v>
      </c>
      <c r="O478" s="4">
        <v>0</v>
      </c>
      <c r="P478" s="4">
        <v>0</v>
      </c>
      <c r="Q478" s="4">
        <v>0</v>
      </c>
      <c r="R478" s="4">
        <v>0</v>
      </c>
      <c r="S478" s="4">
        <v>0</v>
      </c>
      <c r="T478" s="4">
        <v>0</v>
      </c>
      <c r="U478" s="4">
        <v>0</v>
      </c>
      <c r="V478" s="49">
        <f t="shared" si="10"/>
        <v>0</v>
      </c>
      <c r="W478" s="31">
        <v>0</v>
      </c>
      <c r="X478" s="22">
        <v>0</v>
      </c>
    </row>
    <row r="479" spans="1:24" outlineLevel="2">
      <c r="A479" s="1" t="s">
        <v>220</v>
      </c>
      <c r="B479" s="1" t="s">
        <v>252</v>
      </c>
      <c r="C479" s="1"/>
      <c r="D479" s="1"/>
      <c r="E479" s="1"/>
      <c r="F479" s="1"/>
      <c r="G479" s="1"/>
      <c r="H479" s="1"/>
      <c r="I479" s="2">
        <v>0</v>
      </c>
      <c r="J479" s="3" t="s">
        <v>538</v>
      </c>
      <c r="K479" s="4">
        <v>1685.1</v>
      </c>
      <c r="L479" s="4">
        <v>0</v>
      </c>
      <c r="M479" s="4">
        <v>0</v>
      </c>
      <c r="N479" s="4">
        <v>0</v>
      </c>
      <c r="O479" s="4">
        <v>0</v>
      </c>
      <c r="P479" s="4">
        <v>0</v>
      </c>
      <c r="Q479" s="4">
        <v>0</v>
      </c>
      <c r="R479" s="4">
        <v>0</v>
      </c>
      <c r="S479" s="4">
        <v>1201.019</v>
      </c>
      <c r="T479" s="4">
        <f>T484+T485+T486</f>
        <v>1138.0999999999999</v>
      </c>
      <c r="U479" s="4">
        <v>1120.1083000000001</v>
      </c>
      <c r="V479" s="49">
        <f t="shared" si="10"/>
        <v>67.539018455877979</v>
      </c>
      <c r="W479" s="31">
        <v>0.71272862144679838</v>
      </c>
      <c r="X479" s="22">
        <v>0</v>
      </c>
    </row>
    <row r="480" spans="1:24" ht="38.25" outlineLevel="3">
      <c r="A480" s="1" t="s">
        <v>220</v>
      </c>
      <c r="B480" s="1" t="s">
        <v>252</v>
      </c>
      <c r="C480" s="1" t="s">
        <v>253</v>
      </c>
      <c r="D480" s="1"/>
      <c r="E480" s="1"/>
      <c r="F480" s="1"/>
      <c r="G480" s="1"/>
      <c r="H480" s="1"/>
      <c r="I480" s="2">
        <v>0</v>
      </c>
      <c r="J480" s="3" t="s">
        <v>539</v>
      </c>
      <c r="K480" s="4">
        <v>1685.1</v>
      </c>
      <c r="L480" s="4">
        <v>0</v>
      </c>
      <c r="M480" s="4">
        <v>0</v>
      </c>
      <c r="N480" s="4">
        <v>0</v>
      </c>
      <c r="O480" s="4">
        <v>0</v>
      </c>
      <c r="P480" s="4">
        <v>0</v>
      </c>
      <c r="Q480" s="4">
        <v>0</v>
      </c>
      <c r="R480" s="4">
        <v>0</v>
      </c>
      <c r="S480" s="4">
        <v>1201.019</v>
      </c>
      <c r="T480" s="4">
        <v>1138.1342</v>
      </c>
      <c r="U480" s="4">
        <v>1120.1083000000001</v>
      </c>
      <c r="V480" s="49">
        <f t="shared" si="10"/>
        <v>67.54104800902023</v>
      </c>
      <c r="W480" s="31">
        <v>0.71272862144679838</v>
      </c>
      <c r="X480" s="22">
        <v>0</v>
      </c>
    </row>
    <row r="481" spans="1:24" ht="38.25" outlineLevel="4">
      <c r="A481" s="1" t="s">
        <v>220</v>
      </c>
      <c r="B481" s="1" t="s">
        <v>252</v>
      </c>
      <c r="C481" s="1" t="s">
        <v>254</v>
      </c>
      <c r="D481" s="1"/>
      <c r="E481" s="1"/>
      <c r="F481" s="1"/>
      <c r="G481" s="1"/>
      <c r="H481" s="1"/>
      <c r="I481" s="2">
        <v>0</v>
      </c>
      <c r="J481" s="3" t="s">
        <v>540</v>
      </c>
      <c r="K481" s="4">
        <v>1685.1</v>
      </c>
      <c r="L481" s="4">
        <v>0</v>
      </c>
      <c r="M481" s="4">
        <v>0</v>
      </c>
      <c r="N481" s="4">
        <v>0</v>
      </c>
      <c r="O481" s="4">
        <v>0</v>
      </c>
      <c r="P481" s="4">
        <v>0</v>
      </c>
      <c r="Q481" s="4">
        <v>0</v>
      </c>
      <c r="R481" s="4">
        <v>0</v>
      </c>
      <c r="S481" s="4">
        <v>1201.019</v>
      </c>
      <c r="T481" s="4">
        <v>1138.1342</v>
      </c>
      <c r="U481" s="4">
        <v>1120.1083000000001</v>
      </c>
      <c r="V481" s="49">
        <f t="shared" si="10"/>
        <v>67.54104800902023</v>
      </c>
      <c r="W481" s="31">
        <v>0.71272862144679838</v>
      </c>
      <c r="X481" s="22">
        <v>0</v>
      </c>
    </row>
    <row r="482" spans="1:24" ht="25.5" outlineLevel="5">
      <c r="A482" s="1" t="s">
        <v>220</v>
      </c>
      <c r="B482" s="1" t="s">
        <v>252</v>
      </c>
      <c r="C482" s="1" t="s">
        <v>255</v>
      </c>
      <c r="D482" s="1"/>
      <c r="E482" s="1"/>
      <c r="F482" s="1"/>
      <c r="G482" s="1"/>
      <c r="H482" s="1"/>
      <c r="I482" s="2">
        <v>0</v>
      </c>
      <c r="J482" s="3" t="s">
        <v>541</v>
      </c>
      <c r="K482" s="4">
        <v>1685.1</v>
      </c>
      <c r="L482" s="4">
        <v>0</v>
      </c>
      <c r="M482" s="4">
        <v>0</v>
      </c>
      <c r="N482" s="4">
        <v>0</v>
      </c>
      <c r="O482" s="4">
        <v>0</v>
      </c>
      <c r="P482" s="4">
        <v>0</v>
      </c>
      <c r="Q482" s="4">
        <v>0</v>
      </c>
      <c r="R482" s="4">
        <v>0</v>
      </c>
      <c r="S482" s="4">
        <v>1201.019</v>
      </c>
      <c r="T482" s="4">
        <v>1138.1342</v>
      </c>
      <c r="U482" s="4">
        <v>1120.1083000000001</v>
      </c>
      <c r="V482" s="49">
        <f t="shared" si="10"/>
        <v>67.54104800902023</v>
      </c>
      <c r="W482" s="31">
        <v>0.71272862144679838</v>
      </c>
      <c r="X482" s="22">
        <v>0</v>
      </c>
    </row>
    <row r="483" spans="1:24" ht="28.5" customHeight="1" outlineLevel="6">
      <c r="A483" s="1" t="s">
        <v>220</v>
      </c>
      <c r="B483" s="1" t="s">
        <v>252</v>
      </c>
      <c r="C483" s="1" t="s">
        <v>256</v>
      </c>
      <c r="D483" s="1"/>
      <c r="E483" s="1"/>
      <c r="F483" s="1"/>
      <c r="G483" s="1"/>
      <c r="H483" s="1"/>
      <c r="I483" s="2">
        <v>0</v>
      </c>
      <c r="J483" s="3" t="s">
        <v>542</v>
      </c>
      <c r="K483" s="4">
        <v>1685.1</v>
      </c>
      <c r="L483" s="4">
        <v>0</v>
      </c>
      <c r="M483" s="4">
        <v>0</v>
      </c>
      <c r="N483" s="4">
        <v>0</v>
      </c>
      <c r="O483" s="4">
        <v>0</v>
      </c>
      <c r="P483" s="4">
        <v>0</v>
      </c>
      <c r="Q483" s="4">
        <v>0</v>
      </c>
      <c r="R483" s="4">
        <v>0</v>
      </c>
      <c r="S483" s="4">
        <v>1201.019</v>
      </c>
      <c r="T483" s="4">
        <v>1138.1342</v>
      </c>
      <c r="U483" s="4">
        <v>1120.1083000000001</v>
      </c>
      <c r="V483" s="49">
        <f t="shared" si="10"/>
        <v>67.54104800902023</v>
      </c>
      <c r="W483" s="31">
        <v>0.71272862144679838</v>
      </c>
      <c r="X483" s="22">
        <v>0</v>
      </c>
    </row>
    <row r="484" spans="1:24" ht="51" customHeight="1" outlineLevel="7">
      <c r="A484" s="1" t="s">
        <v>220</v>
      </c>
      <c r="B484" s="1" t="s">
        <v>252</v>
      </c>
      <c r="C484" s="1" t="s">
        <v>256</v>
      </c>
      <c r="D484" s="1" t="s">
        <v>8</v>
      </c>
      <c r="E484" s="1"/>
      <c r="F484" s="1"/>
      <c r="G484" s="1"/>
      <c r="H484" s="1"/>
      <c r="I484" s="2">
        <v>0</v>
      </c>
      <c r="J484" s="3" t="s">
        <v>295</v>
      </c>
      <c r="K484" s="4">
        <v>1146.7</v>
      </c>
      <c r="L484" s="4">
        <v>0</v>
      </c>
      <c r="M484" s="4">
        <v>0</v>
      </c>
      <c r="N484" s="4">
        <v>0</v>
      </c>
      <c r="O484" s="4">
        <v>0</v>
      </c>
      <c r="P484" s="4">
        <v>0</v>
      </c>
      <c r="Q484" s="4">
        <v>0</v>
      </c>
      <c r="R484" s="4">
        <v>0</v>
      </c>
      <c r="S484" s="4">
        <v>847.59100000000001</v>
      </c>
      <c r="T484" s="4">
        <v>788.5</v>
      </c>
      <c r="U484" s="4">
        <v>773.22979999999995</v>
      </c>
      <c r="V484" s="49">
        <f t="shared" si="10"/>
        <v>68.762535972791483</v>
      </c>
      <c r="W484" s="31">
        <v>0.7391567105607395</v>
      </c>
      <c r="X484" s="22">
        <v>0</v>
      </c>
    </row>
    <row r="485" spans="1:24" ht="25.5" outlineLevel="7">
      <c r="A485" s="1" t="s">
        <v>220</v>
      </c>
      <c r="B485" s="1" t="s">
        <v>252</v>
      </c>
      <c r="C485" s="1" t="s">
        <v>256</v>
      </c>
      <c r="D485" s="1" t="s">
        <v>9</v>
      </c>
      <c r="E485" s="1"/>
      <c r="F485" s="1"/>
      <c r="G485" s="1"/>
      <c r="H485" s="1"/>
      <c r="I485" s="2">
        <v>0</v>
      </c>
      <c r="J485" s="3" t="s">
        <v>296</v>
      </c>
      <c r="K485" s="4">
        <v>536</v>
      </c>
      <c r="L485" s="4">
        <v>0</v>
      </c>
      <c r="M485" s="4">
        <v>0</v>
      </c>
      <c r="N485" s="4">
        <v>0</v>
      </c>
      <c r="O485" s="4">
        <v>0</v>
      </c>
      <c r="P485" s="4">
        <v>0</v>
      </c>
      <c r="Q485" s="4">
        <v>0</v>
      </c>
      <c r="R485" s="4">
        <v>0</v>
      </c>
      <c r="S485" s="4">
        <v>352.60399999999998</v>
      </c>
      <c r="T485" s="4">
        <v>348.8</v>
      </c>
      <c r="U485" s="4">
        <v>346.05950000000001</v>
      </c>
      <c r="V485" s="49">
        <f t="shared" si="10"/>
        <v>65.074626865671647</v>
      </c>
      <c r="W485" s="31">
        <v>0.65784328358208954</v>
      </c>
      <c r="X485" s="22">
        <v>0</v>
      </c>
    </row>
    <row r="486" spans="1:24" outlineLevel="7">
      <c r="A486" s="1" t="s">
        <v>220</v>
      </c>
      <c r="B486" s="1" t="s">
        <v>252</v>
      </c>
      <c r="C486" s="1" t="s">
        <v>256</v>
      </c>
      <c r="D486" s="1" t="s">
        <v>10</v>
      </c>
      <c r="E486" s="1"/>
      <c r="F486" s="1"/>
      <c r="G486" s="1"/>
      <c r="H486" s="1"/>
      <c r="I486" s="2">
        <v>0</v>
      </c>
      <c r="J486" s="3" t="s">
        <v>297</v>
      </c>
      <c r="K486" s="4">
        <v>2.4</v>
      </c>
      <c r="L486" s="4">
        <v>0</v>
      </c>
      <c r="M486" s="4">
        <v>0</v>
      </c>
      <c r="N486" s="4">
        <v>0</v>
      </c>
      <c r="O486" s="4">
        <v>0</v>
      </c>
      <c r="P486" s="4">
        <v>0</v>
      </c>
      <c r="Q486" s="4">
        <v>0</v>
      </c>
      <c r="R486" s="4">
        <v>0</v>
      </c>
      <c r="S486" s="4">
        <v>0.82399999999999995</v>
      </c>
      <c r="T486" s="4">
        <v>0.8</v>
      </c>
      <c r="U486" s="4">
        <v>0.81899999999999995</v>
      </c>
      <c r="V486" s="49">
        <f t="shared" si="10"/>
        <v>33.333333333333336</v>
      </c>
      <c r="W486" s="31">
        <v>0.34333333333333332</v>
      </c>
      <c r="X486" s="22">
        <v>0</v>
      </c>
    </row>
    <row r="487" spans="1:24" outlineLevel="1">
      <c r="A487" s="1" t="s">
        <v>220</v>
      </c>
      <c r="B487" s="1" t="s">
        <v>257</v>
      </c>
      <c r="C487" s="1"/>
      <c r="D487" s="1"/>
      <c r="E487" s="1"/>
      <c r="F487" s="1"/>
      <c r="G487" s="1"/>
      <c r="H487" s="1"/>
      <c r="I487" s="2">
        <v>0</v>
      </c>
      <c r="J487" s="3" t="s">
        <v>543</v>
      </c>
      <c r="K487" s="4">
        <v>5933.9</v>
      </c>
      <c r="L487" s="4">
        <v>0</v>
      </c>
      <c r="M487" s="4">
        <v>0</v>
      </c>
      <c r="N487" s="4">
        <v>0</v>
      </c>
      <c r="O487" s="4">
        <v>0</v>
      </c>
      <c r="P487" s="4">
        <v>0</v>
      </c>
      <c r="Q487" s="4">
        <v>0</v>
      </c>
      <c r="R487" s="4">
        <v>0</v>
      </c>
      <c r="S487" s="4">
        <v>5475.7111999999997</v>
      </c>
      <c r="T487" s="4">
        <f>T493+T494+T496+T497+T500+T501+T502+T504+T505+T508+T510+T514+T515+T516+T518+T519+T521</f>
        <v>5438.3419000000004</v>
      </c>
      <c r="U487" s="4">
        <v>5435.7026999999998</v>
      </c>
      <c r="V487" s="49">
        <f t="shared" si="10"/>
        <v>91.648694787576474</v>
      </c>
      <c r="W487" s="31">
        <v>0.92278454304925939</v>
      </c>
      <c r="X487" s="22">
        <v>0</v>
      </c>
    </row>
    <row r="488" spans="1:24" outlineLevel="2">
      <c r="A488" s="1" t="s">
        <v>220</v>
      </c>
      <c r="B488" s="1" t="s">
        <v>258</v>
      </c>
      <c r="C488" s="1"/>
      <c r="D488" s="1"/>
      <c r="E488" s="1"/>
      <c r="F488" s="1"/>
      <c r="G488" s="1"/>
      <c r="H488" s="1"/>
      <c r="I488" s="2">
        <v>0</v>
      </c>
      <c r="J488" s="3" t="s">
        <v>544</v>
      </c>
      <c r="K488" s="4">
        <v>5933.9</v>
      </c>
      <c r="L488" s="4">
        <v>0</v>
      </c>
      <c r="M488" s="4">
        <v>0</v>
      </c>
      <c r="N488" s="4">
        <v>0</v>
      </c>
      <c r="O488" s="4">
        <v>0</v>
      </c>
      <c r="P488" s="4">
        <v>0</v>
      </c>
      <c r="Q488" s="4">
        <v>0</v>
      </c>
      <c r="R488" s="4">
        <v>0</v>
      </c>
      <c r="S488" s="4">
        <v>5475.7111999999997</v>
      </c>
      <c r="T488" s="4">
        <v>5438.3047999999999</v>
      </c>
      <c r="U488" s="4">
        <v>5435.7026999999998</v>
      </c>
      <c r="V488" s="49">
        <f t="shared" si="10"/>
        <v>91.648069566389736</v>
      </c>
      <c r="W488" s="31">
        <v>0.92278454304925939</v>
      </c>
      <c r="X488" s="22">
        <v>0</v>
      </c>
    </row>
    <row r="489" spans="1:24" ht="38.25" outlineLevel="3">
      <c r="A489" s="1" t="s">
        <v>220</v>
      </c>
      <c r="B489" s="1" t="s">
        <v>258</v>
      </c>
      <c r="C489" s="1" t="s">
        <v>253</v>
      </c>
      <c r="D489" s="1"/>
      <c r="E489" s="1"/>
      <c r="F489" s="1"/>
      <c r="G489" s="1"/>
      <c r="H489" s="1"/>
      <c r="I489" s="2">
        <v>0</v>
      </c>
      <c r="J489" s="3" t="s">
        <v>545</v>
      </c>
      <c r="K489" s="4">
        <v>5933.9</v>
      </c>
      <c r="L489" s="4">
        <v>0</v>
      </c>
      <c r="M489" s="4">
        <v>0</v>
      </c>
      <c r="N489" s="4">
        <v>0</v>
      </c>
      <c r="O489" s="4">
        <v>0</v>
      </c>
      <c r="P489" s="4">
        <v>0</v>
      </c>
      <c r="Q489" s="4">
        <v>0</v>
      </c>
      <c r="R489" s="4">
        <v>0</v>
      </c>
      <c r="S489" s="4">
        <v>5475.7111999999997</v>
      </c>
      <c r="T489" s="4">
        <v>5438.3047999999999</v>
      </c>
      <c r="U489" s="4">
        <v>5435.7026999999998</v>
      </c>
      <c r="V489" s="49">
        <f t="shared" si="10"/>
        <v>91.648069566389736</v>
      </c>
      <c r="W489" s="31">
        <v>0.92278454304925939</v>
      </c>
      <c r="X489" s="22">
        <v>0</v>
      </c>
    </row>
    <row r="490" spans="1:24" ht="25.5" outlineLevel="4">
      <c r="A490" s="1" t="s">
        <v>220</v>
      </c>
      <c r="B490" s="1" t="s">
        <v>258</v>
      </c>
      <c r="C490" s="1" t="s">
        <v>259</v>
      </c>
      <c r="D490" s="1"/>
      <c r="E490" s="1"/>
      <c r="F490" s="1"/>
      <c r="G490" s="1"/>
      <c r="H490" s="1"/>
      <c r="I490" s="2">
        <v>0</v>
      </c>
      <c r="J490" s="3" t="s">
        <v>546</v>
      </c>
      <c r="K490" s="4">
        <v>1200</v>
      </c>
      <c r="L490" s="4">
        <v>0</v>
      </c>
      <c r="M490" s="4">
        <v>0</v>
      </c>
      <c r="N490" s="4">
        <v>0</v>
      </c>
      <c r="O490" s="4">
        <v>0</v>
      </c>
      <c r="P490" s="4">
        <v>0</v>
      </c>
      <c r="Q490" s="4">
        <v>0</v>
      </c>
      <c r="R490" s="4">
        <v>0</v>
      </c>
      <c r="S490" s="4">
        <v>1024.0596</v>
      </c>
      <c r="T490" s="4">
        <v>1021.7742</v>
      </c>
      <c r="U490" s="4">
        <v>1019.1721</v>
      </c>
      <c r="V490" s="49">
        <f t="shared" si="10"/>
        <v>85.147849999999991</v>
      </c>
      <c r="W490" s="31">
        <v>0.853383</v>
      </c>
      <c r="X490" s="22">
        <v>0</v>
      </c>
    </row>
    <row r="491" spans="1:24" ht="63.75" outlineLevel="5">
      <c r="A491" s="1" t="s">
        <v>220</v>
      </c>
      <c r="B491" s="1" t="s">
        <v>258</v>
      </c>
      <c r="C491" s="1" t="s">
        <v>260</v>
      </c>
      <c r="D491" s="1"/>
      <c r="E491" s="1"/>
      <c r="F491" s="1"/>
      <c r="G491" s="1"/>
      <c r="H491" s="1"/>
      <c r="I491" s="2">
        <v>0</v>
      </c>
      <c r="J491" s="3" t="s">
        <v>547</v>
      </c>
      <c r="K491" s="4">
        <v>306.89999999999998</v>
      </c>
      <c r="L491" s="4">
        <v>0</v>
      </c>
      <c r="M491" s="4">
        <v>0</v>
      </c>
      <c r="N491" s="4">
        <v>0</v>
      </c>
      <c r="O491" s="4">
        <v>0</v>
      </c>
      <c r="P491" s="4">
        <v>0</v>
      </c>
      <c r="Q491" s="4">
        <v>0</v>
      </c>
      <c r="R491" s="4">
        <v>0</v>
      </c>
      <c r="S491" s="4">
        <v>253.11259999999999</v>
      </c>
      <c r="T491" s="4">
        <v>251.73769999999999</v>
      </c>
      <c r="U491" s="4">
        <v>251.73769999999999</v>
      </c>
      <c r="V491" s="49">
        <f t="shared" si="10"/>
        <v>82.025969371130671</v>
      </c>
      <c r="W491" s="31">
        <v>0.82473965461062237</v>
      </c>
      <c r="X491" s="22">
        <v>0</v>
      </c>
    </row>
    <row r="492" spans="1:24" ht="89.25" outlineLevel="6">
      <c r="A492" s="1" t="s">
        <v>220</v>
      </c>
      <c r="B492" s="1" t="s">
        <v>258</v>
      </c>
      <c r="C492" s="1" t="s">
        <v>261</v>
      </c>
      <c r="D492" s="1"/>
      <c r="E492" s="1"/>
      <c r="F492" s="1"/>
      <c r="G492" s="1"/>
      <c r="H492" s="1"/>
      <c r="I492" s="2">
        <v>0</v>
      </c>
      <c r="J492" s="3" t="s">
        <v>548</v>
      </c>
      <c r="K492" s="4">
        <v>156.9</v>
      </c>
      <c r="L492" s="4">
        <v>0</v>
      </c>
      <c r="M492" s="4">
        <v>0</v>
      </c>
      <c r="N492" s="4">
        <v>0</v>
      </c>
      <c r="O492" s="4">
        <v>0</v>
      </c>
      <c r="P492" s="4">
        <v>0</v>
      </c>
      <c r="Q492" s="4">
        <v>0</v>
      </c>
      <c r="R492" s="4">
        <v>0</v>
      </c>
      <c r="S492" s="4">
        <v>152.21559999999999</v>
      </c>
      <c r="T492" s="4">
        <v>150.84190000000001</v>
      </c>
      <c r="U492" s="4">
        <v>150.84190000000001</v>
      </c>
      <c r="V492" s="49">
        <f t="shared" si="10"/>
        <v>96.138878266411737</v>
      </c>
      <c r="W492" s="31">
        <v>0.97014404079031225</v>
      </c>
      <c r="X492" s="22">
        <v>0</v>
      </c>
    </row>
    <row r="493" spans="1:24" ht="51" outlineLevel="7">
      <c r="A493" s="1" t="s">
        <v>220</v>
      </c>
      <c r="B493" s="1" t="s">
        <v>258</v>
      </c>
      <c r="C493" s="1" t="s">
        <v>261</v>
      </c>
      <c r="D493" s="1" t="s">
        <v>8</v>
      </c>
      <c r="E493" s="1"/>
      <c r="F493" s="1"/>
      <c r="G493" s="1"/>
      <c r="H493" s="1"/>
      <c r="I493" s="2">
        <v>0</v>
      </c>
      <c r="J493" s="3" t="s">
        <v>295</v>
      </c>
      <c r="K493" s="4">
        <v>24.9</v>
      </c>
      <c r="L493" s="4">
        <v>0</v>
      </c>
      <c r="M493" s="4">
        <v>0</v>
      </c>
      <c r="N493" s="4">
        <v>0</v>
      </c>
      <c r="O493" s="4">
        <v>0</v>
      </c>
      <c r="P493" s="4">
        <v>0</v>
      </c>
      <c r="Q493" s="4">
        <v>0</v>
      </c>
      <c r="R493" s="4">
        <v>0</v>
      </c>
      <c r="S493" s="4">
        <v>20.6</v>
      </c>
      <c r="T493" s="4">
        <v>20.6</v>
      </c>
      <c r="U493" s="4">
        <v>20.6</v>
      </c>
      <c r="V493" s="49">
        <f t="shared" si="10"/>
        <v>82.730923694779122</v>
      </c>
      <c r="W493" s="31">
        <v>0.82730923694779113</v>
      </c>
      <c r="X493" s="22">
        <v>0</v>
      </c>
    </row>
    <row r="494" spans="1:24" ht="25.5" outlineLevel="7">
      <c r="A494" s="1" t="s">
        <v>220</v>
      </c>
      <c r="B494" s="1" t="s">
        <v>258</v>
      </c>
      <c r="C494" s="1" t="s">
        <v>261</v>
      </c>
      <c r="D494" s="1" t="s">
        <v>9</v>
      </c>
      <c r="E494" s="1"/>
      <c r="F494" s="1"/>
      <c r="G494" s="1"/>
      <c r="H494" s="1"/>
      <c r="I494" s="2">
        <v>0</v>
      </c>
      <c r="J494" s="3" t="s">
        <v>296</v>
      </c>
      <c r="K494" s="4">
        <v>132</v>
      </c>
      <c r="L494" s="4">
        <v>0</v>
      </c>
      <c r="M494" s="4">
        <v>0</v>
      </c>
      <c r="N494" s="4">
        <v>0</v>
      </c>
      <c r="O494" s="4">
        <v>0</v>
      </c>
      <c r="P494" s="4">
        <v>0</v>
      </c>
      <c r="Q494" s="4">
        <v>0</v>
      </c>
      <c r="R494" s="4">
        <v>0</v>
      </c>
      <c r="S494" s="4">
        <v>131.6156</v>
      </c>
      <c r="T494" s="4">
        <v>130.24189999999999</v>
      </c>
      <c r="U494" s="4">
        <v>130.24189999999999</v>
      </c>
      <c r="V494" s="49">
        <f t="shared" si="10"/>
        <v>98.66810606060605</v>
      </c>
      <c r="W494" s="31">
        <v>0.99708787878787875</v>
      </c>
      <c r="X494" s="22">
        <v>0</v>
      </c>
    </row>
    <row r="495" spans="1:24" ht="89.25" outlineLevel="6">
      <c r="A495" s="1" t="s">
        <v>220</v>
      </c>
      <c r="B495" s="1" t="s">
        <v>258</v>
      </c>
      <c r="C495" s="1" t="s">
        <v>262</v>
      </c>
      <c r="D495" s="1"/>
      <c r="E495" s="1"/>
      <c r="F495" s="1"/>
      <c r="G495" s="1"/>
      <c r="H495" s="1"/>
      <c r="I495" s="2">
        <v>0</v>
      </c>
      <c r="J495" s="3" t="s">
        <v>549</v>
      </c>
      <c r="K495" s="4">
        <v>150</v>
      </c>
      <c r="L495" s="4">
        <v>0</v>
      </c>
      <c r="M495" s="4">
        <v>0</v>
      </c>
      <c r="N495" s="4">
        <v>0</v>
      </c>
      <c r="O495" s="4">
        <v>0</v>
      </c>
      <c r="P495" s="4">
        <v>0</v>
      </c>
      <c r="Q495" s="4">
        <v>0</v>
      </c>
      <c r="R495" s="4">
        <v>0</v>
      </c>
      <c r="S495" s="4">
        <v>100.89700000000001</v>
      </c>
      <c r="T495" s="4">
        <v>100.89579999999999</v>
      </c>
      <c r="U495" s="4">
        <v>100.89579999999999</v>
      </c>
      <c r="V495" s="49">
        <f t="shared" si="10"/>
        <v>67.263866666666658</v>
      </c>
      <c r="W495" s="31">
        <v>0.67264666666666661</v>
      </c>
      <c r="X495" s="22">
        <v>0</v>
      </c>
    </row>
    <row r="496" spans="1:24" ht="51" outlineLevel="7">
      <c r="A496" s="1" t="s">
        <v>220</v>
      </c>
      <c r="B496" s="1" t="s">
        <v>258</v>
      </c>
      <c r="C496" s="1" t="s">
        <v>262</v>
      </c>
      <c r="D496" s="1" t="s">
        <v>8</v>
      </c>
      <c r="E496" s="1"/>
      <c r="F496" s="1"/>
      <c r="G496" s="1"/>
      <c r="H496" s="1"/>
      <c r="I496" s="2">
        <v>0</v>
      </c>
      <c r="J496" s="3" t="s">
        <v>295</v>
      </c>
      <c r="K496" s="4">
        <v>95</v>
      </c>
      <c r="L496" s="4">
        <v>0</v>
      </c>
      <c r="M496" s="4">
        <v>0</v>
      </c>
      <c r="N496" s="4">
        <v>0</v>
      </c>
      <c r="O496" s="4">
        <v>0</v>
      </c>
      <c r="P496" s="4">
        <v>0</v>
      </c>
      <c r="Q496" s="4">
        <v>0</v>
      </c>
      <c r="R496" s="4">
        <v>0</v>
      </c>
      <c r="S496" s="4">
        <v>78.2</v>
      </c>
      <c r="T496" s="4">
        <v>78.2</v>
      </c>
      <c r="U496" s="4">
        <v>78.2</v>
      </c>
      <c r="V496" s="49">
        <f t="shared" si="10"/>
        <v>82.315789473684205</v>
      </c>
      <c r="W496" s="31">
        <v>0.82315789473684209</v>
      </c>
      <c r="X496" s="22">
        <v>0</v>
      </c>
    </row>
    <row r="497" spans="1:24" ht="25.5" outlineLevel="7">
      <c r="A497" s="1" t="s">
        <v>220</v>
      </c>
      <c r="B497" s="1" t="s">
        <v>258</v>
      </c>
      <c r="C497" s="1" t="s">
        <v>262</v>
      </c>
      <c r="D497" s="1" t="s">
        <v>9</v>
      </c>
      <c r="E497" s="1"/>
      <c r="F497" s="1"/>
      <c r="G497" s="1"/>
      <c r="H497" s="1"/>
      <c r="I497" s="2">
        <v>0</v>
      </c>
      <c r="J497" s="3" t="s">
        <v>296</v>
      </c>
      <c r="K497" s="4">
        <v>55</v>
      </c>
      <c r="L497" s="4">
        <v>0</v>
      </c>
      <c r="M497" s="4">
        <v>0</v>
      </c>
      <c r="N497" s="4">
        <v>0</v>
      </c>
      <c r="O497" s="4">
        <v>0</v>
      </c>
      <c r="P497" s="4">
        <v>0</v>
      </c>
      <c r="Q497" s="4">
        <v>0</v>
      </c>
      <c r="R497" s="4">
        <v>0</v>
      </c>
      <c r="S497" s="4">
        <v>22.696999999999999</v>
      </c>
      <c r="T497" s="4">
        <v>22.7</v>
      </c>
      <c r="U497" s="4">
        <v>22.695799999999998</v>
      </c>
      <c r="V497" s="49">
        <f t="shared" si="10"/>
        <v>41.272727272727273</v>
      </c>
      <c r="W497" s="31">
        <v>0.41267272727272725</v>
      </c>
      <c r="X497" s="22">
        <v>0</v>
      </c>
    </row>
    <row r="498" spans="1:24" ht="38.25" outlineLevel="5">
      <c r="A498" s="1" t="s">
        <v>220</v>
      </c>
      <c r="B498" s="1" t="s">
        <v>258</v>
      </c>
      <c r="C498" s="1" t="s">
        <v>263</v>
      </c>
      <c r="D498" s="1"/>
      <c r="E498" s="1"/>
      <c r="F498" s="1"/>
      <c r="G498" s="1"/>
      <c r="H498" s="1"/>
      <c r="I498" s="2">
        <v>0</v>
      </c>
      <c r="J498" s="3" t="s">
        <v>550</v>
      </c>
      <c r="K498" s="4">
        <v>663.32</v>
      </c>
      <c r="L498" s="4">
        <v>0</v>
      </c>
      <c r="M498" s="4">
        <v>0</v>
      </c>
      <c r="N498" s="4">
        <v>0</v>
      </c>
      <c r="O498" s="4">
        <v>0</v>
      </c>
      <c r="P498" s="4">
        <v>0</v>
      </c>
      <c r="Q498" s="4">
        <v>0</v>
      </c>
      <c r="R498" s="4">
        <v>0</v>
      </c>
      <c r="S498" s="4">
        <v>636.56330000000003</v>
      </c>
      <c r="T498" s="4">
        <v>635.65279999999996</v>
      </c>
      <c r="U498" s="4">
        <v>633.05070000000001</v>
      </c>
      <c r="V498" s="49">
        <f t="shared" si="10"/>
        <v>95.82898148706505</v>
      </c>
      <c r="W498" s="31">
        <v>0.95966245552674423</v>
      </c>
      <c r="X498" s="22">
        <v>0</v>
      </c>
    </row>
    <row r="499" spans="1:24" ht="38.25" outlineLevel="6">
      <c r="A499" s="1" t="s">
        <v>220</v>
      </c>
      <c r="B499" s="1" t="s">
        <v>258</v>
      </c>
      <c r="C499" s="1" t="s">
        <v>264</v>
      </c>
      <c r="D499" s="1"/>
      <c r="E499" s="1"/>
      <c r="F499" s="1"/>
      <c r="G499" s="1"/>
      <c r="H499" s="1"/>
      <c r="I499" s="2">
        <v>0</v>
      </c>
      <c r="J499" s="3" t="s">
        <v>294</v>
      </c>
      <c r="K499" s="4">
        <v>413.32</v>
      </c>
      <c r="L499" s="4">
        <v>0</v>
      </c>
      <c r="M499" s="4">
        <v>0</v>
      </c>
      <c r="N499" s="4">
        <v>0</v>
      </c>
      <c r="O499" s="4">
        <v>0</v>
      </c>
      <c r="P499" s="4">
        <v>0</v>
      </c>
      <c r="Q499" s="4">
        <v>0</v>
      </c>
      <c r="R499" s="4">
        <v>0</v>
      </c>
      <c r="S499" s="4">
        <v>411.11149999999998</v>
      </c>
      <c r="T499" s="4">
        <v>410.20100000000002</v>
      </c>
      <c r="U499" s="4">
        <v>410.19889999999998</v>
      </c>
      <c r="V499" s="49">
        <f t="shared" si="10"/>
        <v>99.245378883189787</v>
      </c>
      <c r="W499" s="31">
        <v>0.99465668247362815</v>
      </c>
      <c r="X499" s="22">
        <v>0</v>
      </c>
    </row>
    <row r="500" spans="1:24" ht="54.75" customHeight="1" outlineLevel="7">
      <c r="A500" s="1" t="s">
        <v>220</v>
      </c>
      <c r="B500" s="1" t="s">
        <v>258</v>
      </c>
      <c r="C500" s="1" t="s">
        <v>264</v>
      </c>
      <c r="D500" s="1" t="s">
        <v>8</v>
      </c>
      <c r="E500" s="1"/>
      <c r="F500" s="1"/>
      <c r="G500" s="1"/>
      <c r="H500" s="1"/>
      <c r="I500" s="2">
        <v>0</v>
      </c>
      <c r="J500" s="3" t="s">
        <v>295</v>
      </c>
      <c r="K500" s="4">
        <v>93.5</v>
      </c>
      <c r="L500" s="4">
        <v>0</v>
      </c>
      <c r="M500" s="4">
        <v>0</v>
      </c>
      <c r="N500" s="4">
        <v>0</v>
      </c>
      <c r="O500" s="4">
        <v>0</v>
      </c>
      <c r="P500" s="4">
        <v>0</v>
      </c>
      <c r="Q500" s="4">
        <v>0</v>
      </c>
      <c r="R500" s="4">
        <v>0</v>
      </c>
      <c r="S500" s="4">
        <v>93.5</v>
      </c>
      <c r="T500" s="4">
        <v>92.9</v>
      </c>
      <c r="U500" s="4">
        <v>92.9</v>
      </c>
      <c r="V500" s="49">
        <f t="shared" si="10"/>
        <v>99.358288770053477</v>
      </c>
      <c r="W500" s="31">
        <v>1</v>
      </c>
      <c r="X500" s="22">
        <v>0</v>
      </c>
    </row>
    <row r="501" spans="1:24" ht="25.5" outlineLevel="7">
      <c r="A501" s="1" t="s">
        <v>220</v>
      </c>
      <c r="B501" s="1" t="s">
        <v>258</v>
      </c>
      <c r="C501" s="1" t="s">
        <v>264</v>
      </c>
      <c r="D501" s="1" t="s">
        <v>9</v>
      </c>
      <c r="E501" s="1"/>
      <c r="F501" s="1"/>
      <c r="G501" s="1"/>
      <c r="H501" s="1"/>
      <c r="I501" s="2">
        <v>0</v>
      </c>
      <c r="J501" s="3" t="s">
        <v>296</v>
      </c>
      <c r="K501" s="4">
        <v>256.22000000000003</v>
      </c>
      <c r="L501" s="4">
        <v>0</v>
      </c>
      <c r="M501" s="4">
        <v>0</v>
      </c>
      <c r="N501" s="4">
        <v>0</v>
      </c>
      <c r="O501" s="4">
        <v>0</v>
      </c>
      <c r="P501" s="4">
        <v>0</v>
      </c>
      <c r="Q501" s="4">
        <v>0</v>
      </c>
      <c r="R501" s="4">
        <v>0</v>
      </c>
      <c r="S501" s="4">
        <v>254.01150000000001</v>
      </c>
      <c r="T501" s="4">
        <v>253.8</v>
      </c>
      <c r="U501" s="4">
        <v>253.77189999999999</v>
      </c>
      <c r="V501" s="49">
        <f t="shared" si="10"/>
        <v>99.055499180391848</v>
      </c>
      <c r="W501" s="31">
        <v>0.99138045429708843</v>
      </c>
      <c r="X501" s="22">
        <v>0</v>
      </c>
    </row>
    <row r="502" spans="1:24" outlineLevel="7">
      <c r="A502" s="1" t="s">
        <v>220</v>
      </c>
      <c r="B502" s="1" t="s">
        <v>258</v>
      </c>
      <c r="C502" s="1" t="s">
        <v>264</v>
      </c>
      <c r="D502" s="1" t="s">
        <v>10</v>
      </c>
      <c r="E502" s="1"/>
      <c r="F502" s="1"/>
      <c r="G502" s="1"/>
      <c r="H502" s="1"/>
      <c r="I502" s="2">
        <v>0</v>
      </c>
      <c r="J502" s="3" t="s">
        <v>297</v>
      </c>
      <c r="K502" s="4">
        <v>63.6</v>
      </c>
      <c r="L502" s="4">
        <v>0</v>
      </c>
      <c r="M502" s="4">
        <v>0</v>
      </c>
      <c r="N502" s="4">
        <v>0</v>
      </c>
      <c r="O502" s="4">
        <v>0</v>
      </c>
      <c r="P502" s="4">
        <v>0</v>
      </c>
      <c r="Q502" s="4">
        <v>0</v>
      </c>
      <c r="R502" s="4">
        <v>0</v>
      </c>
      <c r="S502" s="4">
        <v>63.6</v>
      </c>
      <c r="T502" s="4">
        <v>63.5</v>
      </c>
      <c r="U502" s="4">
        <v>63.527000000000001</v>
      </c>
      <c r="V502" s="49">
        <f t="shared" si="10"/>
        <v>99.842767295597483</v>
      </c>
      <c r="W502" s="31">
        <v>1</v>
      </c>
      <c r="X502" s="22">
        <v>0</v>
      </c>
    </row>
    <row r="503" spans="1:24" ht="38.25" outlineLevel="6">
      <c r="A503" s="1" t="s">
        <v>220</v>
      </c>
      <c r="B503" s="1" t="s">
        <v>258</v>
      </c>
      <c r="C503" s="1" t="s">
        <v>265</v>
      </c>
      <c r="D503" s="1"/>
      <c r="E503" s="1"/>
      <c r="F503" s="1"/>
      <c r="G503" s="1"/>
      <c r="H503" s="1"/>
      <c r="I503" s="2">
        <v>0</v>
      </c>
      <c r="J503" s="3" t="s">
        <v>551</v>
      </c>
      <c r="K503" s="4">
        <v>250</v>
      </c>
      <c r="L503" s="4">
        <v>0</v>
      </c>
      <c r="M503" s="4">
        <v>0</v>
      </c>
      <c r="N503" s="4">
        <v>0</v>
      </c>
      <c r="O503" s="4">
        <v>0</v>
      </c>
      <c r="P503" s="4">
        <v>0</v>
      </c>
      <c r="Q503" s="4">
        <v>0</v>
      </c>
      <c r="R503" s="4">
        <v>0</v>
      </c>
      <c r="S503" s="4">
        <v>225.45179999999999</v>
      </c>
      <c r="T503" s="4">
        <v>225.45179999999999</v>
      </c>
      <c r="U503" s="4">
        <v>222.8518</v>
      </c>
      <c r="V503" s="49">
        <f t="shared" si="10"/>
        <v>90.180719999999994</v>
      </c>
      <c r="W503" s="31">
        <v>0.90180720000000003</v>
      </c>
      <c r="X503" s="22">
        <v>0</v>
      </c>
    </row>
    <row r="504" spans="1:24" ht="53.25" customHeight="1" outlineLevel="7">
      <c r="A504" s="1" t="s">
        <v>220</v>
      </c>
      <c r="B504" s="1" t="s">
        <v>258</v>
      </c>
      <c r="C504" s="1" t="s">
        <v>265</v>
      </c>
      <c r="D504" s="1" t="s">
        <v>8</v>
      </c>
      <c r="E504" s="1"/>
      <c r="F504" s="1"/>
      <c r="G504" s="1"/>
      <c r="H504" s="1"/>
      <c r="I504" s="2">
        <v>0</v>
      </c>
      <c r="J504" s="3" t="s">
        <v>295</v>
      </c>
      <c r="K504" s="4">
        <v>95</v>
      </c>
      <c r="L504" s="4">
        <v>0</v>
      </c>
      <c r="M504" s="4">
        <v>0</v>
      </c>
      <c r="N504" s="4">
        <v>0</v>
      </c>
      <c r="O504" s="4">
        <v>0</v>
      </c>
      <c r="P504" s="4">
        <v>0</v>
      </c>
      <c r="Q504" s="4">
        <v>0</v>
      </c>
      <c r="R504" s="4">
        <v>0</v>
      </c>
      <c r="S504" s="4">
        <v>95</v>
      </c>
      <c r="T504" s="4">
        <v>95</v>
      </c>
      <c r="U504" s="4">
        <v>92.4</v>
      </c>
      <c r="V504" s="49">
        <f t="shared" si="10"/>
        <v>100</v>
      </c>
      <c r="W504" s="31">
        <v>1</v>
      </c>
      <c r="X504" s="22">
        <v>0</v>
      </c>
    </row>
    <row r="505" spans="1:24" ht="25.5" outlineLevel="7">
      <c r="A505" s="1" t="s">
        <v>220</v>
      </c>
      <c r="B505" s="1" t="s">
        <v>258</v>
      </c>
      <c r="C505" s="1" t="s">
        <v>265</v>
      </c>
      <c r="D505" s="1" t="s">
        <v>9</v>
      </c>
      <c r="E505" s="1"/>
      <c r="F505" s="1"/>
      <c r="G505" s="1"/>
      <c r="H505" s="1"/>
      <c r="I505" s="2">
        <v>0</v>
      </c>
      <c r="J505" s="3" t="s">
        <v>296</v>
      </c>
      <c r="K505" s="4">
        <v>155</v>
      </c>
      <c r="L505" s="4">
        <v>0</v>
      </c>
      <c r="M505" s="4">
        <v>0</v>
      </c>
      <c r="N505" s="4">
        <v>0</v>
      </c>
      <c r="O505" s="4">
        <v>0</v>
      </c>
      <c r="P505" s="4">
        <v>0</v>
      </c>
      <c r="Q505" s="4">
        <v>0</v>
      </c>
      <c r="R505" s="4">
        <v>0</v>
      </c>
      <c r="S505" s="4">
        <v>130.45179999999999</v>
      </c>
      <c r="T505" s="4">
        <v>130.5</v>
      </c>
      <c r="U505" s="4">
        <v>130.45179999999999</v>
      </c>
      <c r="V505" s="49">
        <f t="shared" si="10"/>
        <v>84.193548387096769</v>
      </c>
      <c r="W505" s="31">
        <v>0.84162451612903222</v>
      </c>
      <c r="X505" s="22">
        <v>0</v>
      </c>
    </row>
    <row r="506" spans="1:24" ht="25.5" outlineLevel="5">
      <c r="A506" s="1" t="s">
        <v>220</v>
      </c>
      <c r="B506" s="1" t="s">
        <v>258</v>
      </c>
      <c r="C506" s="1" t="s">
        <v>266</v>
      </c>
      <c r="D506" s="1"/>
      <c r="E506" s="1"/>
      <c r="F506" s="1"/>
      <c r="G506" s="1"/>
      <c r="H506" s="1"/>
      <c r="I506" s="2">
        <v>0</v>
      </c>
      <c r="J506" s="3" t="s">
        <v>552</v>
      </c>
      <c r="K506" s="4">
        <v>229.78</v>
      </c>
      <c r="L506" s="4">
        <v>0</v>
      </c>
      <c r="M506" s="4">
        <v>0</v>
      </c>
      <c r="N506" s="4">
        <v>0</v>
      </c>
      <c r="O506" s="4">
        <v>0</v>
      </c>
      <c r="P506" s="4">
        <v>0</v>
      </c>
      <c r="Q506" s="4">
        <v>0</v>
      </c>
      <c r="R506" s="4">
        <v>0</v>
      </c>
      <c r="S506" s="4">
        <v>134.3837</v>
      </c>
      <c r="T506" s="4">
        <v>134.3837</v>
      </c>
      <c r="U506" s="4">
        <v>134.3837</v>
      </c>
      <c r="V506" s="49">
        <f t="shared" si="10"/>
        <v>58.483636521890503</v>
      </c>
      <c r="W506" s="31">
        <v>0.58483636521890503</v>
      </c>
      <c r="X506" s="22">
        <v>0</v>
      </c>
    </row>
    <row r="507" spans="1:24" outlineLevel="6">
      <c r="A507" s="1" t="s">
        <v>220</v>
      </c>
      <c r="B507" s="1" t="s">
        <v>258</v>
      </c>
      <c r="C507" s="1" t="s">
        <v>267</v>
      </c>
      <c r="D507" s="1"/>
      <c r="E507" s="1"/>
      <c r="F507" s="1"/>
      <c r="G507" s="1"/>
      <c r="H507" s="1"/>
      <c r="I507" s="2">
        <v>0</v>
      </c>
      <c r="J507" s="3" t="s">
        <v>553</v>
      </c>
      <c r="K507" s="4">
        <v>129.78</v>
      </c>
      <c r="L507" s="4">
        <v>0</v>
      </c>
      <c r="M507" s="4">
        <v>0</v>
      </c>
      <c r="N507" s="4">
        <v>0</v>
      </c>
      <c r="O507" s="4">
        <v>0</v>
      </c>
      <c r="P507" s="4">
        <v>0</v>
      </c>
      <c r="Q507" s="4">
        <v>0</v>
      </c>
      <c r="R507" s="4">
        <v>0</v>
      </c>
      <c r="S507" s="4">
        <v>97.643699999999995</v>
      </c>
      <c r="T507" s="4">
        <v>97.7</v>
      </c>
      <c r="U507" s="4">
        <v>97.643699999999995</v>
      </c>
      <c r="V507" s="49">
        <f t="shared" si="10"/>
        <v>75.281245184157811</v>
      </c>
      <c r="W507" s="31">
        <v>0.75237864077669903</v>
      </c>
      <c r="X507" s="22">
        <v>0</v>
      </c>
    </row>
    <row r="508" spans="1:24" ht="25.5" outlineLevel="7">
      <c r="A508" s="1" t="s">
        <v>220</v>
      </c>
      <c r="B508" s="1" t="s">
        <v>258</v>
      </c>
      <c r="C508" s="1" t="s">
        <v>267</v>
      </c>
      <c r="D508" s="1" t="s">
        <v>9</v>
      </c>
      <c r="E508" s="1"/>
      <c r="F508" s="1"/>
      <c r="G508" s="1"/>
      <c r="H508" s="1"/>
      <c r="I508" s="2">
        <v>0</v>
      </c>
      <c r="J508" s="3" t="s">
        <v>296</v>
      </c>
      <c r="K508" s="4">
        <v>129.78</v>
      </c>
      <c r="L508" s="4">
        <v>0</v>
      </c>
      <c r="M508" s="4">
        <v>0</v>
      </c>
      <c r="N508" s="4">
        <v>0</v>
      </c>
      <c r="O508" s="4">
        <v>0</v>
      </c>
      <c r="P508" s="4">
        <v>0</v>
      </c>
      <c r="Q508" s="4">
        <v>0</v>
      </c>
      <c r="R508" s="4">
        <v>0</v>
      </c>
      <c r="S508" s="4">
        <v>97.643699999999995</v>
      </c>
      <c r="T508" s="4">
        <v>97.7</v>
      </c>
      <c r="U508" s="4">
        <v>97.643699999999995</v>
      </c>
      <c r="V508" s="49">
        <f t="shared" si="10"/>
        <v>75.281245184157811</v>
      </c>
      <c r="W508" s="31">
        <v>0.75237864077669903</v>
      </c>
      <c r="X508" s="22">
        <v>0</v>
      </c>
    </row>
    <row r="509" spans="1:24" outlineLevel="6">
      <c r="A509" s="1" t="s">
        <v>220</v>
      </c>
      <c r="B509" s="1" t="s">
        <v>258</v>
      </c>
      <c r="C509" s="1" t="s">
        <v>268</v>
      </c>
      <c r="D509" s="1"/>
      <c r="E509" s="1"/>
      <c r="F509" s="1"/>
      <c r="G509" s="1"/>
      <c r="H509" s="1"/>
      <c r="I509" s="2">
        <v>0</v>
      </c>
      <c r="J509" s="3" t="s">
        <v>554</v>
      </c>
      <c r="K509" s="4">
        <v>100</v>
      </c>
      <c r="L509" s="4">
        <v>0</v>
      </c>
      <c r="M509" s="4">
        <v>0</v>
      </c>
      <c r="N509" s="4">
        <v>0</v>
      </c>
      <c r="O509" s="4">
        <v>0</v>
      </c>
      <c r="P509" s="4">
        <v>0</v>
      </c>
      <c r="Q509" s="4">
        <v>0</v>
      </c>
      <c r="R509" s="4">
        <v>0</v>
      </c>
      <c r="S509" s="4">
        <v>36.74</v>
      </c>
      <c r="T509" s="4">
        <v>36.74</v>
      </c>
      <c r="U509" s="4">
        <v>36.74</v>
      </c>
      <c r="V509" s="49">
        <f t="shared" si="10"/>
        <v>36.74</v>
      </c>
      <c r="W509" s="31">
        <v>0.3674</v>
      </c>
      <c r="X509" s="22">
        <v>0</v>
      </c>
    </row>
    <row r="510" spans="1:24" ht="25.5" outlineLevel="7">
      <c r="A510" s="1" t="s">
        <v>220</v>
      </c>
      <c r="B510" s="1" t="s">
        <v>258</v>
      </c>
      <c r="C510" s="1" t="s">
        <v>268</v>
      </c>
      <c r="D510" s="1" t="s">
        <v>9</v>
      </c>
      <c r="E510" s="1"/>
      <c r="F510" s="1"/>
      <c r="G510" s="1"/>
      <c r="H510" s="1"/>
      <c r="I510" s="2">
        <v>0</v>
      </c>
      <c r="J510" s="3" t="s">
        <v>296</v>
      </c>
      <c r="K510" s="4">
        <v>100</v>
      </c>
      <c r="L510" s="4">
        <v>0</v>
      </c>
      <c r="M510" s="4">
        <v>0</v>
      </c>
      <c r="N510" s="4">
        <v>0</v>
      </c>
      <c r="O510" s="4">
        <v>0</v>
      </c>
      <c r="P510" s="4">
        <v>0</v>
      </c>
      <c r="Q510" s="4">
        <v>0</v>
      </c>
      <c r="R510" s="4">
        <v>0</v>
      </c>
      <c r="S510" s="4">
        <v>36.74</v>
      </c>
      <c r="T510" s="4">
        <v>36.700000000000003</v>
      </c>
      <c r="U510" s="4">
        <v>36.74</v>
      </c>
      <c r="V510" s="49">
        <f t="shared" si="10"/>
        <v>36.700000000000003</v>
      </c>
      <c r="W510" s="31">
        <v>0.3674</v>
      </c>
      <c r="X510" s="22">
        <v>0</v>
      </c>
    </row>
    <row r="511" spans="1:24" ht="25.5" outlineLevel="4">
      <c r="A511" s="1" t="s">
        <v>220</v>
      </c>
      <c r="B511" s="1" t="s">
        <v>258</v>
      </c>
      <c r="C511" s="1" t="s">
        <v>269</v>
      </c>
      <c r="D511" s="1"/>
      <c r="E511" s="1"/>
      <c r="F511" s="1"/>
      <c r="G511" s="1"/>
      <c r="H511" s="1"/>
      <c r="I511" s="2">
        <v>0</v>
      </c>
      <c r="J511" s="3" t="s">
        <v>555</v>
      </c>
      <c r="K511" s="4">
        <v>4733.8999999999996</v>
      </c>
      <c r="L511" s="4">
        <v>0</v>
      </c>
      <c r="M511" s="4">
        <v>0</v>
      </c>
      <c r="N511" s="4">
        <v>0</v>
      </c>
      <c r="O511" s="4">
        <v>0</v>
      </c>
      <c r="P511" s="4">
        <v>0</v>
      </c>
      <c r="Q511" s="4">
        <v>0</v>
      </c>
      <c r="R511" s="4">
        <v>0</v>
      </c>
      <c r="S511" s="4">
        <v>4451.6516000000001</v>
      </c>
      <c r="T511" s="4">
        <v>4416.5306</v>
      </c>
      <c r="U511" s="4">
        <v>4416.5306</v>
      </c>
      <c r="V511" s="49">
        <f t="shared" si="10"/>
        <v>93.295815289718846</v>
      </c>
      <c r="W511" s="31">
        <v>0.94037719427955813</v>
      </c>
      <c r="X511" s="22">
        <v>0</v>
      </c>
    </row>
    <row r="512" spans="1:24" ht="25.5" outlineLevel="5">
      <c r="A512" s="1" t="s">
        <v>220</v>
      </c>
      <c r="B512" s="1" t="s">
        <v>258</v>
      </c>
      <c r="C512" s="1" t="s">
        <v>270</v>
      </c>
      <c r="D512" s="1"/>
      <c r="E512" s="1"/>
      <c r="F512" s="1"/>
      <c r="G512" s="1"/>
      <c r="H512" s="1"/>
      <c r="I512" s="2">
        <v>0</v>
      </c>
      <c r="J512" s="3" t="s">
        <v>556</v>
      </c>
      <c r="K512" s="4">
        <v>4733.8999999999996</v>
      </c>
      <c r="L512" s="4">
        <v>0</v>
      </c>
      <c r="M512" s="4">
        <v>0</v>
      </c>
      <c r="N512" s="4">
        <v>0</v>
      </c>
      <c r="O512" s="4">
        <v>0</v>
      </c>
      <c r="P512" s="4">
        <v>0</v>
      </c>
      <c r="Q512" s="4">
        <v>0</v>
      </c>
      <c r="R512" s="4">
        <v>0</v>
      </c>
      <c r="S512" s="4">
        <v>4451.6516000000001</v>
      </c>
      <c r="T512" s="4">
        <v>4416.5306</v>
      </c>
      <c r="U512" s="4">
        <v>4416.5306</v>
      </c>
      <c r="V512" s="49">
        <f t="shared" si="10"/>
        <v>93.295815289718846</v>
      </c>
      <c r="W512" s="31">
        <v>0.94037719427955813</v>
      </c>
      <c r="X512" s="22">
        <v>0</v>
      </c>
    </row>
    <row r="513" spans="1:24" ht="25.5" outlineLevel="6">
      <c r="A513" s="1" t="s">
        <v>220</v>
      </c>
      <c r="B513" s="1" t="s">
        <v>258</v>
      </c>
      <c r="C513" s="1" t="s">
        <v>271</v>
      </c>
      <c r="D513" s="1"/>
      <c r="E513" s="1"/>
      <c r="F513" s="1"/>
      <c r="G513" s="1"/>
      <c r="H513" s="1"/>
      <c r="I513" s="2">
        <v>0</v>
      </c>
      <c r="J513" s="3" t="s">
        <v>557</v>
      </c>
      <c r="K513" s="4">
        <v>2837.4</v>
      </c>
      <c r="L513" s="4">
        <v>0</v>
      </c>
      <c r="M513" s="4">
        <v>0</v>
      </c>
      <c r="N513" s="4">
        <v>0</v>
      </c>
      <c r="O513" s="4">
        <v>0</v>
      </c>
      <c r="P513" s="4">
        <v>0</v>
      </c>
      <c r="Q513" s="4">
        <v>0</v>
      </c>
      <c r="R513" s="4">
        <v>0</v>
      </c>
      <c r="S513" s="4">
        <v>2555.1954000000001</v>
      </c>
      <c r="T513" s="4">
        <v>2520.0744</v>
      </c>
      <c r="U513" s="4">
        <v>2520.0744</v>
      </c>
      <c r="V513" s="49">
        <f t="shared" si="10"/>
        <v>88.816324804398391</v>
      </c>
      <c r="W513" s="31">
        <v>0.90054112920279128</v>
      </c>
      <c r="X513" s="22">
        <v>0</v>
      </c>
    </row>
    <row r="514" spans="1:24" ht="54" customHeight="1" outlineLevel="7">
      <c r="A514" s="1" t="s">
        <v>220</v>
      </c>
      <c r="B514" s="1" t="s">
        <v>258</v>
      </c>
      <c r="C514" s="1" t="s">
        <v>271</v>
      </c>
      <c r="D514" s="1" t="s">
        <v>8</v>
      </c>
      <c r="E514" s="1"/>
      <c r="F514" s="1"/>
      <c r="G514" s="1"/>
      <c r="H514" s="1"/>
      <c r="I514" s="2">
        <v>0</v>
      </c>
      <c r="J514" s="3" t="s">
        <v>295</v>
      </c>
      <c r="K514" s="4">
        <v>559.6</v>
      </c>
      <c r="L514" s="4">
        <v>0</v>
      </c>
      <c r="M514" s="4">
        <v>0</v>
      </c>
      <c r="N514" s="4">
        <v>0</v>
      </c>
      <c r="O514" s="4">
        <v>0</v>
      </c>
      <c r="P514" s="4">
        <v>0</v>
      </c>
      <c r="Q514" s="4">
        <v>0</v>
      </c>
      <c r="R514" s="4">
        <v>0</v>
      </c>
      <c r="S514" s="4">
        <v>394.52929999999998</v>
      </c>
      <c r="T514" s="4">
        <v>373.2</v>
      </c>
      <c r="U514" s="4">
        <v>373.2088</v>
      </c>
      <c r="V514" s="49">
        <f t="shared" si="10"/>
        <v>66.690493209435303</v>
      </c>
      <c r="W514" s="31">
        <v>0.70502019299499641</v>
      </c>
      <c r="X514" s="22">
        <v>0</v>
      </c>
    </row>
    <row r="515" spans="1:24" ht="25.5" outlineLevel="7">
      <c r="A515" s="1" t="s">
        <v>220</v>
      </c>
      <c r="B515" s="1" t="s">
        <v>258</v>
      </c>
      <c r="C515" s="1" t="s">
        <v>271</v>
      </c>
      <c r="D515" s="1" t="s">
        <v>9</v>
      </c>
      <c r="E515" s="1"/>
      <c r="F515" s="1"/>
      <c r="G515" s="1"/>
      <c r="H515" s="1"/>
      <c r="I515" s="2">
        <v>0</v>
      </c>
      <c r="J515" s="3" t="s">
        <v>296</v>
      </c>
      <c r="K515" s="4">
        <v>449.9</v>
      </c>
      <c r="L515" s="4">
        <v>0</v>
      </c>
      <c r="M515" s="4">
        <v>0</v>
      </c>
      <c r="N515" s="4">
        <v>0</v>
      </c>
      <c r="O515" s="4">
        <v>0</v>
      </c>
      <c r="P515" s="4">
        <v>0</v>
      </c>
      <c r="Q515" s="4">
        <v>0</v>
      </c>
      <c r="R515" s="4">
        <v>0</v>
      </c>
      <c r="S515" s="4">
        <v>348.98750000000001</v>
      </c>
      <c r="T515" s="4">
        <v>336.5</v>
      </c>
      <c r="U515" s="4">
        <v>336.52080000000001</v>
      </c>
      <c r="V515" s="49">
        <f t="shared" si="10"/>
        <v>74.794398755278962</v>
      </c>
      <c r="W515" s="31">
        <v>0.77570015559013117</v>
      </c>
      <c r="X515" s="22">
        <v>0</v>
      </c>
    </row>
    <row r="516" spans="1:24" outlineLevel="7">
      <c r="A516" s="1" t="s">
        <v>220</v>
      </c>
      <c r="B516" s="1" t="s">
        <v>258</v>
      </c>
      <c r="C516" s="1" t="s">
        <v>271</v>
      </c>
      <c r="D516" s="1" t="s">
        <v>10</v>
      </c>
      <c r="E516" s="1"/>
      <c r="F516" s="1"/>
      <c r="G516" s="1"/>
      <c r="H516" s="1"/>
      <c r="I516" s="2">
        <v>0</v>
      </c>
      <c r="J516" s="3" t="s">
        <v>297</v>
      </c>
      <c r="K516" s="4">
        <v>1827.9</v>
      </c>
      <c r="L516" s="4">
        <v>0</v>
      </c>
      <c r="M516" s="4">
        <v>0</v>
      </c>
      <c r="N516" s="4">
        <v>0</v>
      </c>
      <c r="O516" s="4">
        <v>0</v>
      </c>
      <c r="P516" s="4">
        <v>0</v>
      </c>
      <c r="Q516" s="4">
        <v>0</v>
      </c>
      <c r="R516" s="4">
        <v>0</v>
      </c>
      <c r="S516" s="4">
        <v>1811.6786</v>
      </c>
      <c r="T516" s="4">
        <v>1810.3</v>
      </c>
      <c r="U516" s="4">
        <v>1810.3448000000001</v>
      </c>
      <c r="V516" s="49">
        <f t="shared" si="10"/>
        <v>99.037146452212909</v>
      </c>
      <c r="W516" s="31">
        <v>0.9911256633295038</v>
      </c>
      <c r="X516" s="22">
        <v>0</v>
      </c>
    </row>
    <row r="517" spans="1:24" outlineLevel="6">
      <c r="A517" s="1" t="s">
        <v>220</v>
      </c>
      <c r="B517" s="1" t="s">
        <v>258</v>
      </c>
      <c r="C517" s="1" t="s">
        <v>272</v>
      </c>
      <c r="D517" s="1"/>
      <c r="E517" s="1"/>
      <c r="F517" s="1"/>
      <c r="G517" s="1"/>
      <c r="H517" s="1"/>
      <c r="I517" s="2">
        <v>0</v>
      </c>
      <c r="J517" s="3" t="s">
        <v>480</v>
      </c>
      <c r="K517" s="4">
        <v>996.5</v>
      </c>
      <c r="L517" s="4">
        <v>0</v>
      </c>
      <c r="M517" s="4">
        <v>0</v>
      </c>
      <c r="N517" s="4">
        <v>0</v>
      </c>
      <c r="O517" s="4">
        <v>0</v>
      </c>
      <c r="P517" s="4">
        <v>0</v>
      </c>
      <c r="Q517" s="4">
        <v>0</v>
      </c>
      <c r="R517" s="4">
        <v>0</v>
      </c>
      <c r="S517" s="4">
        <v>996.45619999999997</v>
      </c>
      <c r="T517" s="4">
        <v>996.45619999999997</v>
      </c>
      <c r="U517" s="4">
        <v>996.45619999999997</v>
      </c>
      <c r="V517" s="49">
        <f t="shared" si="10"/>
        <v>99.995604616156541</v>
      </c>
      <c r="W517" s="31">
        <v>0.99995604616156553</v>
      </c>
      <c r="X517" s="22">
        <v>0</v>
      </c>
    </row>
    <row r="518" spans="1:24" ht="25.5" outlineLevel="7">
      <c r="A518" s="1" t="s">
        <v>220</v>
      </c>
      <c r="B518" s="1" t="s">
        <v>258</v>
      </c>
      <c r="C518" s="1" t="s">
        <v>272</v>
      </c>
      <c r="D518" s="1" t="s">
        <v>9</v>
      </c>
      <c r="E518" s="1"/>
      <c r="F518" s="1"/>
      <c r="G518" s="1"/>
      <c r="H518" s="1"/>
      <c r="I518" s="2">
        <v>0</v>
      </c>
      <c r="J518" s="3" t="s">
        <v>296</v>
      </c>
      <c r="K518" s="4">
        <v>58.5</v>
      </c>
      <c r="L518" s="4">
        <v>0</v>
      </c>
      <c r="M518" s="4">
        <v>0</v>
      </c>
      <c r="N518" s="4">
        <v>0</v>
      </c>
      <c r="O518" s="4">
        <v>0</v>
      </c>
      <c r="P518" s="4">
        <v>0</v>
      </c>
      <c r="Q518" s="4">
        <v>0</v>
      </c>
      <c r="R518" s="4">
        <v>0</v>
      </c>
      <c r="S518" s="4">
        <v>58.456200000000003</v>
      </c>
      <c r="T518" s="4">
        <v>58.5</v>
      </c>
      <c r="U518" s="4">
        <v>58.456200000000003</v>
      </c>
      <c r="V518" s="49">
        <f t="shared" si="10"/>
        <v>100</v>
      </c>
      <c r="W518" s="31">
        <v>0.999251282051282</v>
      </c>
      <c r="X518" s="22">
        <v>0</v>
      </c>
    </row>
    <row r="519" spans="1:24" outlineLevel="7">
      <c r="A519" s="1" t="s">
        <v>220</v>
      </c>
      <c r="B519" s="1" t="s">
        <v>258</v>
      </c>
      <c r="C519" s="1" t="s">
        <v>272</v>
      </c>
      <c r="D519" s="1" t="s">
        <v>10</v>
      </c>
      <c r="E519" s="1"/>
      <c r="F519" s="1"/>
      <c r="G519" s="1"/>
      <c r="H519" s="1"/>
      <c r="I519" s="2">
        <v>0</v>
      </c>
      <c r="J519" s="3" t="s">
        <v>297</v>
      </c>
      <c r="K519" s="4">
        <v>938</v>
      </c>
      <c r="L519" s="4">
        <v>0</v>
      </c>
      <c r="M519" s="4">
        <v>0</v>
      </c>
      <c r="N519" s="4">
        <v>0</v>
      </c>
      <c r="O519" s="4">
        <v>0</v>
      </c>
      <c r="P519" s="4">
        <v>0</v>
      </c>
      <c r="Q519" s="4">
        <v>0</v>
      </c>
      <c r="R519" s="4">
        <v>0</v>
      </c>
      <c r="S519" s="4">
        <v>938</v>
      </c>
      <c r="T519" s="4">
        <v>938</v>
      </c>
      <c r="U519" s="4">
        <v>938</v>
      </c>
      <c r="V519" s="49">
        <f t="shared" si="10"/>
        <v>100</v>
      </c>
      <c r="W519" s="31">
        <v>1</v>
      </c>
      <c r="X519" s="22">
        <v>0</v>
      </c>
    </row>
    <row r="520" spans="1:24" ht="25.5" outlineLevel="6">
      <c r="A520" s="1" t="s">
        <v>220</v>
      </c>
      <c r="B520" s="1" t="s">
        <v>258</v>
      </c>
      <c r="C520" s="1" t="s">
        <v>273</v>
      </c>
      <c r="D520" s="1"/>
      <c r="E520" s="1"/>
      <c r="F520" s="1"/>
      <c r="G520" s="1"/>
      <c r="H520" s="1"/>
      <c r="I520" s="2">
        <v>0</v>
      </c>
      <c r="J520" s="3" t="s">
        <v>558</v>
      </c>
      <c r="K520" s="4">
        <v>900</v>
      </c>
      <c r="L520" s="4">
        <v>0</v>
      </c>
      <c r="M520" s="4">
        <v>0</v>
      </c>
      <c r="N520" s="4">
        <v>0</v>
      </c>
      <c r="O520" s="4">
        <v>0</v>
      </c>
      <c r="P520" s="4">
        <v>0</v>
      </c>
      <c r="Q520" s="4">
        <v>0</v>
      </c>
      <c r="R520" s="4">
        <v>0</v>
      </c>
      <c r="S520" s="4">
        <v>900</v>
      </c>
      <c r="T520" s="4">
        <v>900</v>
      </c>
      <c r="U520" s="4">
        <v>900</v>
      </c>
      <c r="V520" s="49">
        <f t="shared" si="10"/>
        <v>100</v>
      </c>
      <c r="W520" s="31">
        <v>1</v>
      </c>
      <c r="X520" s="22">
        <v>0</v>
      </c>
    </row>
    <row r="521" spans="1:24" ht="25.5" outlineLevel="7">
      <c r="A521" s="1" t="s">
        <v>220</v>
      </c>
      <c r="B521" s="1" t="s">
        <v>258</v>
      </c>
      <c r="C521" s="1" t="s">
        <v>273</v>
      </c>
      <c r="D521" s="1" t="s">
        <v>9</v>
      </c>
      <c r="E521" s="1"/>
      <c r="F521" s="1"/>
      <c r="G521" s="1"/>
      <c r="H521" s="1"/>
      <c r="I521" s="2">
        <v>0</v>
      </c>
      <c r="J521" s="3" t="s">
        <v>296</v>
      </c>
      <c r="K521" s="4">
        <v>900</v>
      </c>
      <c r="L521" s="4">
        <v>0</v>
      </c>
      <c r="M521" s="4">
        <v>0</v>
      </c>
      <c r="N521" s="4">
        <v>0</v>
      </c>
      <c r="O521" s="4">
        <v>0</v>
      </c>
      <c r="P521" s="4">
        <v>0</v>
      </c>
      <c r="Q521" s="4">
        <v>0</v>
      </c>
      <c r="R521" s="4">
        <v>0</v>
      </c>
      <c r="S521" s="4">
        <v>900</v>
      </c>
      <c r="T521" s="4">
        <v>900</v>
      </c>
      <c r="U521" s="4">
        <v>900</v>
      </c>
      <c r="V521" s="49">
        <f t="shared" si="10"/>
        <v>100</v>
      </c>
      <c r="W521" s="31">
        <v>1</v>
      </c>
      <c r="X521" s="22">
        <v>0</v>
      </c>
    </row>
    <row r="522" spans="1:24" ht="12.75" customHeight="1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 t="s">
        <v>0</v>
      </c>
      <c r="T522" s="30"/>
      <c r="U522" s="30" t="s">
        <v>0</v>
      </c>
      <c r="V522" s="30"/>
      <c r="W522" s="30"/>
      <c r="X522" s="30"/>
    </row>
  </sheetData>
  <mergeCells count="11">
    <mergeCell ref="A6:X6"/>
    <mergeCell ref="W10:W11"/>
    <mergeCell ref="X10:X11"/>
    <mergeCell ref="A7:V7"/>
    <mergeCell ref="A8:V8"/>
    <mergeCell ref="A9:X9"/>
    <mergeCell ref="J1:V1"/>
    <mergeCell ref="J2:V2"/>
    <mergeCell ref="J3:V3"/>
    <mergeCell ref="J4:V4"/>
    <mergeCell ref="J5:V5"/>
  </mergeCells>
  <pageMargins left="0.59055118110236227" right="0.59055118110236227" top="0.39370078740157483" bottom="0.39370078740157483" header="0.39370078740157483" footer="0.39370078740157483"/>
  <pageSetup paperSize="9" scale="76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0074FEC5-60AE-4728-9A53-14B7D00D79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15-2-ПК\15-2</dc:creator>
  <cp:lastModifiedBy>секретарь</cp:lastModifiedBy>
  <cp:lastPrinted>2016-10-18T04:52:09Z</cp:lastPrinted>
  <dcterms:created xsi:type="dcterms:W3CDTF">2016-09-29T09:47:24Z</dcterms:created>
  <dcterms:modified xsi:type="dcterms:W3CDTF">2016-10-25T07:23:34Z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C:\Users\15-2\AppData\Local\Кейсистемс\Бюджет-КС\ReportManager\sqr_info_isp_budg_2016_14.xls</vt:lpwstr>
  </property>
</Properties>
</file>